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uminakazoe/Documents/Data Analyst Boot Camp/Capstone/Capstone_II/"/>
    </mc:Choice>
  </mc:AlternateContent>
  <xr:revisionPtr revIDLastSave="0" documentId="13_ncr:1_{DBC9EFF6-7B6C-DA46-B002-9ABDEE882926}" xr6:coauthVersionLast="47" xr6:coauthVersionMax="47" xr10:uidLastSave="{00000000-0000-0000-0000-000000000000}"/>
  <workbookProtection lockStructure="1"/>
  <bookViews>
    <workbookView xWindow="0" yWindow="500" windowWidth="28800" windowHeight="17500" activeTab="6" xr2:uid="{00000000-000D-0000-FFFF-FFFF00000000}"/>
  </bookViews>
  <sheets>
    <sheet name="Raw_data" sheetId="1" r:id="rId1"/>
    <sheet name="Data_Analysis" sheetId="2" r:id="rId2"/>
    <sheet name="Descriptive Analysis" sheetId="3" r:id="rId3"/>
    <sheet name="Remodeled vs Never remodeled" sheetId="4" r:id="rId4"/>
    <sheet name="1story vs 2story" sheetId="5" r:id="rId5"/>
    <sheet name="0-2 vs 3+ Bedrooms" sheetId="7" r:id="rId6"/>
    <sheet name="Town vs Family home" sheetId="8" r:id="rId7"/>
  </sheets>
  <definedNames>
    <definedName name="_xlnm._FilterDatabase" localSheetId="1" hidden="1">Data_Analysis!$A$1:$CF$1461</definedName>
    <definedName name="_xlnm._FilterDatabase" localSheetId="2" hidden="1">'Descriptive Analysis'!$O$1:$P$1461</definedName>
    <definedName name="_xlchart.v1.0" hidden="1">'Descriptive Analysis'!$E$1</definedName>
    <definedName name="_xlchart.v1.1" hidden="1">'Descriptive Analysis'!$E$2:$E$1461</definedName>
    <definedName name="_xlchart.v1.10" hidden="1">'Descriptive Analysis'!$AJ$1</definedName>
    <definedName name="_xlchart.v1.11" hidden="1">'Descriptive Analysis'!$AJ$2:$AJ$1221</definedName>
    <definedName name="_xlchart.v1.12" hidden="1">'Descriptive Analysis'!$W$1</definedName>
    <definedName name="_xlchart.v1.13" hidden="1">'Descriptive Analysis'!$W$2:$W$446</definedName>
    <definedName name="_xlchart.v1.14" hidden="1">'Descriptive Analysis'!$AK$1</definedName>
    <definedName name="_xlchart.v1.15" hidden="1">'Descriptive Analysis'!$AK$2:$AK$158</definedName>
    <definedName name="_xlchart.v1.16" hidden="1">'Descriptive Analysis'!$AD$1</definedName>
    <definedName name="_xlchart.v1.17" hidden="1">'Descriptive Analysis'!$AD$2:$AD$1047</definedName>
    <definedName name="_xlchart.v1.2" hidden="1">'Descriptive Analysis'!$P$1</definedName>
    <definedName name="_xlchart.v1.3" hidden="1">'Descriptive Analysis'!$P$2:$P$765</definedName>
    <definedName name="_xlchart.v1.4" hidden="1">'Descriptive Analysis'!$V$1</definedName>
    <definedName name="_xlchart.v1.5" hidden="1">'Descriptive Analysis'!$V$2:$V$727</definedName>
    <definedName name="_xlchart.v1.6" hidden="1">'Descriptive Analysis'!$AC$1</definedName>
    <definedName name="_xlchart.v1.7" hidden="1">'Descriptive Analysis'!$AC$2:$AC$415</definedName>
    <definedName name="_xlchart.v1.8" hidden="1">'Descriptive Analysis'!$O$1</definedName>
    <definedName name="_xlchart.v1.9" hidden="1">'Descriptive Analysis'!$O$2:$O$697</definedName>
  </definedNames>
  <calcPr calcId="191029"/>
  <pivotCaches>
    <pivotCache cacheId="167" r:id="rId8"/>
    <pivotCache cacheId="168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8" i="4" l="1"/>
  <c r="I37" i="4"/>
  <c r="I20" i="4"/>
  <c r="I22" i="4" s="1"/>
  <c r="I19" i="4"/>
  <c r="I18" i="4"/>
  <c r="V3" i="2"/>
  <c r="V5" i="2"/>
  <c r="V9" i="2"/>
  <c r="V10" i="2"/>
  <c r="V11" i="2"/>
  <c r="V12" i="2"/>
  <c r="V14" i="2"/>
  <c r="V16" i="2"/>
  <c r="V17" i="2"/>
  <c r="V18" i="2"/>
  <c r="V19" i="2"/>
  <c r="V21" i="2"/>
  <c r="V23" i="2"/>
  <c r="V25" i="2"/>
  <c r="V26" i="2"/>
  <c r="V28" i="2"/>
  <c r="V30" i="2"/>
  <c r="V31" i="2"/>
  <c r="V32" i="2"/>
  <c r="V33" i="2"/>
  <c r="V35" i="2"/>
  <c r="V39" i="2"/>
  <c r="V40" i="2"/>
  <c r="V41" i="2"/>
  <c r="V42" i="2"/>
  <c r="V43" i="2"/>
  <c r="V44" i="2"/>
  <c r="V45" i="2"/>
  <c r="V46" i="2"/>
  <c r="V50" i="2"/>
  <c r="V51" i="2"/>
  <c r="V53" i="2"/>
  <c r="V54" i="2"/>
  <c r="V55" i="2"/>
  <c r="V56" i="2"/>
  <c r="V57" i="2"/>
  <c r="V61" i="2"/>
  <c r="V63" i="2"/>
  <c r="V65" i="2"/>
  <c r="V68" i="2"/>
  <c r="V70" i="2"/>
  <c r="V71" i="2"/>
  <c r="V72" i="2"/>
  <c r="V73" i="2"/>
  <c r="V75" i="2"/>
  <c r="V76" i="2"/>
  <c r="V77" i="2"/>
  <c r="V78" i="2"/>
  <c r="V79" i="2"/>
  <c r="V80" i="2"/>
  <c r="V81" i="2"/>
  <c r="V82" i="2"/>
  <c r="V85" i="2"/>
  <c r="V90" i="2"/>
  <c r="V92" i="2"/>
  <c r="V93" i="2"/>
  <c r="V94" i="2"/>
  <c r="V95" i="2"/>
  <c r="V99" i="2"/>
  <c r="V100" i="2"/>
  <c r="V101" i="2"/>
  <c r="V102" i="2"/>
  <c r="V103" i="2"/>
  <c r="V104" i="2"/>
  <c r="V106" i="2"/>
  <c r="V108" i="2"/>
  <c r="V109" i="2"/>
  <c r="V110" i="2"/>
  <c r="V111" i="2"/>
  <c r="V112" i="2"/>
  <c r="V115" i="2"/>
  <c r="V116" i="2"/>
  <c r="V118" i="2"/>
  <c r="V122" i="2"/>
  <c r="V123" i="2"/>
  <c r="V124" i="2"/>
  <c r="V126" i="2"/>
  <c r="V127" i="2"/>
  <c r="V128" i="2"/>
  <c r="V129" i="2"/>
  <c r="V130" i="2"/>
  <c r="V131" i="2"/>
  <c r="V132" i="2"/>
  <c r="V134" i="2"/>
  <c r="V136" i="2"/>
  <c r="V137" i="2"/>
  <c r="V138" i="2"/>
  <c r="V139" i="2"/>
  <c r="V142" i="2"/>
  <c r="V144" i="2"/>
  <c r="V146" i="2"/>
  <c r="V148" i="2"/>
  <c r="V151" i="2"/>
  <c r="V152" i="2"/>
  <c r="V154" i="2"/>
  <c r="V155" i="2"/>
  <c r="V156" i="2"/>
  <c r="V157" i="2"/>
  <c r="V158" i="2"/>
  <c r="V162" i="2"/>
  <c r="V165" i="2"/>
  <c r="V166" i="2"/>
  <c r="V167" i="2"/>
  <c r="V168" i="2"/>
  <c r="V171" i="2"/>
  <c r="V172" i="2"/>
  <c r="V173" i="2"/>
  <c r="V174" i="2"/>
  <c r="V175" i="2"/>
  <c r="V176" i="2"/>
  <c r="V177" i="2"/>
  <c r="V178" i="2"/>
  <c r="V179" i="2"/>
  <c r="V181" i="2"/>
  <c r="V183" i="2"/>
  <c r="V184" i="2"/>
  <c r="V186" i="2"/>
  <c r="V187" i="2"/>
  <c r="V189" i="2"/>
  <c r="V190" i="2"/>
  <c r="V192" i="2"/>
  <c r="V193" i="2"/>
  <c r="V196" i="2"/>
  <c r="V197" i="2"/>
  <c r="V199" i="2"/>
  <c r="V200" i="2"/>
  <c r="V203" i="2"/>
  <c r="V204" i="2"/>
  <c r="V206" i="2"/>
  <c r="V208" i="2"/>
  <c r="V209" i="2"/>
  <c r="V210" i="2"/>
  <c r="V211" i="2"/>
  <c r="V212" i="2"/>
  <c r="V216" i="2"/>
  <c r="V217" i="2"/>
  <c r="V219" i="2"/>
  <c r="V220" i="2"/>
  <c r="V224" i="2"/>
  <c r="V225" i="2"/>
  <c r="V227" i="2"/>
  <c r="V229" i="2"/>
  <c r="V230" i="2"/>
  <c r="V232" i="2"/>
  <c r="V234" i="2"/>
  <c r="V235" i="2"/>
  <c r="V237" i="2"/>
  <c r="V241" i="2"/>
  <c r="V243" i="2"/>
  <c r="V244" i="2"/>
  <c r="V245" i="2"/>
  <c r="V247" i="2"/>
  <c r="V248" i="2"/>
  <c r="V249" i="2"/>
  <c r="V251" i="2"/>
  <c r="V252" i="2"/>
  <c r="V255" i="2"/>
  <c r="V256" i="2"/>
  <c r="V261" i="2"/>
  <c r="V262" i="2"/>
  <c r="V264" i="2"/>
  <c r="V265" i="2"/>
  <c r="V266" i="2"/>
  <c r="V267" i="2"/>
  <c r="V269" i="2"/>
  <c r="V270" i="2"/>
  <c r="V271" i="2"/>
  <c r="V273" i="2"/>
  <c r="V275" i="2"/>
  <c r="V276" i="2"/>
  <c r="V277" i="2"/>
  <c r="V279" i="2"/>
  <c r="V281" i="2"/>
  <c r="V282" i="2"/>
  <c r="V288" i="2"/>
  <c r="V289" i="2"/>
  <c r="V290" i="2"/>
  <c r="V291" i="2"/>
  <c r="V293" i="2"/>
  <c r="V294" i="2"/>
  <c r="V295" i="2"/>
  <c r="V296" i="2"/>
  <c r="V297" i="2"/>
  <c r="V298" i="2"/>
  <c r="V300" i="2"/>
  <c r="V301" i="2"/>
  <c r="V302" i="2"/>
  <c r="V305" i="2"/>
  <c r="V306" i="2"/>
  <c r="V309" i="2"/>
  <c r="V310" i="2"/>
  <c r="V313" i="2"/>
  <c r="V314" i="2"/>
  <c r="V315" i="2"/>
  <c r="V316" i="2"/>
  <c r="V318" i="2"/>
  <c r="V321" i="2"/>
  <c r="V324" i="2"/>
  <c r="V325" i="2"/>
  <c r="V326" i="2"/>
  <c r="V327" i="2"/>
  <c r="V329" i="2"/>
  <c r="V330" i="2"/>
  <c r="V331" i="2"/>
  <c r="V332" i="2"/>
  <c r="V333" i="2"/>
  <c r="V337" i="2"/>
  <c r="V340" i="2"/>
  <c r="V341" i="2"/>
  <c r="V343" i="2"/>
  <c r="V344" i="2"/>
  <c r="V346" i="2"/>
  <c r="V347" i="2"/>
  <c r="V348" i="2"/>
  <c r="V349" i="2"/>
  <c r="V353" i="2"/>
  <c r="V354" i="2"/>
  <c r="V355" i="2"/>
  <c r="V356" i="2"/>
  <c r="V359" i="2"/>
  <c r="V360" i="2"/>
  <c r="V362" i="2"/>
  <c r="V363" i="2"/>
  <c r="V365" i="2"/>
  <c r="V366" i="2"/>
  <c r="V367" i="2"/>
  <c r="V368" i="2"/>
  <c r="V369" i="2"/>
  <c r="V370" i="2"/>
  <c r="V371" i="2"/>
  <c r="V373" i="2"/>
  <c r="V374" i="2"/>
  <c r="V375" i="2"/>
  <c r="V377" i="2"/>
  <c r="V382" i="2"/>
  <c r="V385" i="2"/>
  <c r="V388" i="2"/>
  <c r="V389" i="2"/>
  <c r="V392" i="2"/>
  <c r="V394" i="2"/>
  <c r="V395" i="2"/>
  <c r="V396" i="2"/>
  <c r="V397" i="2"/>
  <c r="V398" i="2"/>
  <c r="V399" i="2"/>
  <c r="V400" i="2"/>
  <c r="V404" i="2"/>
  <c r="V407" i="2"/>
  <c r="V408" i="2"/>
  <c r="V409" i="2"/>
  <c r="V412" i="2"/>
  <c r="V413" i="2"/>
  <c r="V415" i="2"/>
  <c r="V418" i="2"/>
  <c r="V419" i="2"/>
  <c r="V420" i="2"/>
  <c r="V421" i="2"/>
  <c r="V423" i="2"/>
  <c r="V424" i="2"/>
  <c r="V426" i="2"/>
  <c r="V427" i="2"/>
  <c r="V428" i="2"/>
  <c r="V429" i="2"/>
  <c r="V431" i="2"/>
  <c r="V432" i="2"/>
  <c r="V433" i="2"/>
  <c r="V434" i="2"/>
  <c r="V436" i="2"/>
  <c r="V438" i="2"/>
  <c r="V439" i="2"/>
  <c r="V440" i="2"/>
  <c r="V441" i="2"/>
  <c r="V443" i="2"/>
  <c r="V444" i="2"/>
  <c r="V447" i="2"/>
  <c r="V448" i="2"/>
  <c r="V450" i="2"/>
  <c r="V451" i="2"/>
  <c r="V452" i="2"/>
  <c r="V453" i="2"/>
  <c r="V456" i="2"/>
  <c r="V457" i="2"/>
  <c r="V458" i="2"/>
  <c r="V459" i="2"/>
  <c r="V460" i="2"/>
  <c r="V461" i="2"/>
  <c r="V463" i="2"/>
  <c r="V464" i="2"/>
  <c r="V465" i="2"/>
  <c r="V466" i="2"/>
  <c r="V468" i="2"/>
  <c r="V469" i="2"/>
  <c r="V472" i="2"/>
  <c r="V473" i="2"/>
  <c r="V477" i="2"/>
  <c r="V481" i="2"/>
  <c r="V484" i="2"/>
  <c r="V486" i="2"/>
  <c r="V487" i="2"/>
  <c r="V488" i="2"/>
  <c r="V489" i="2"/>
  <c r="V490" i="2"/>
  <c r="V491" i="2"/>
  <c r="V492" i="2"/>
  <c r="V493" i="2"/>
  <c r="V495" i="2"/>
  <c r="V496" i="2"/>
  <c r="V497" i="2"/>
  <c r="V499" i="2"/>
  <c r="V500" i="2"/>
  <c r="V501" i="2"/>
  <c r="V502" i="2"/>
  <c r="V504" i="2"/>
  <c r="V505" i="2"/>
  <c r="V506" i="2"/>
  <c r="V507" i="2"/>
  <c r="V510" i="2"/>
  <c r="V511" i="2"/>
  <c r="V512" i="2"/>
  <c r="V514" i="2"/>
  <c r="V515" i="2"/>
  <c r="V516" i="2"/>
  <c r="V518" i="2"/>
  <c r="V521" i="2"/>
  <c r="V522" i="2"/>
  <c r="V523" i="2"/>
  <c r="V524" i="2"/>
  <c r="V528" i="2"/>
  <c r="V530" i="2"/>
  <c r="V531" i="2"/>
  <c r="V532" i="2"/>
  <c r="V533" i="2"/>
  <c r="V534" i="2"/>
  <c r="V535" i="2"/>
  <c r="V537" i="2"/>
  <c r="V539" i="2"/>
  <c r="V540" i="2"/>
  <c r="V547" i="2"/>
  <c r="V548" i="2"/>
  <c r="V549" i="2"/>
  <c r="V550" i="2"/>
  <c r="V552" i="2"/>
  <c r="V553" i="2"/>
  <c r="V555" i="2"/>
  <c r="V557" i="2"/>
  <c r="V558" i="2"/>
  <c r="V559" i="2"/>
  <c r="V562" i="2"/>
  <c r="V563" i="2"/>
  <c r="V564" i="2"/>
  <c r="V565" i="2"/>
  <c r="V567" i="2"/>
  <c r="V570" i="2"/>
  <c r="V571" i="2"/>
  <c r="V572" i="2"/>
  <c r="V573" i="2"/>
  <c r="V576" i="2"/>
  <c r="V577" i="2"/>
  <c r="V578" i="2"/>
  <c r="V579" i="2"/>
  <c r="V581" i="2"/>
  <c r="V582" i="2"/>
  <c r="V585" i="2"/>
  <c r="V586" i="2"/>
  <c r="V588" i="2"/>
  <c r="V589" i="2"/>
  <c r="V590" i="2"/>
  <c r="V591" i="2"/>
  <c r="V594" i="2"/>
  <c r="V596" i="2"/>
  <c r="V598" i="2"/>
  <c r="V600" i="2"/>
  <c r="V601" i="2"/>
  <c r="V603" i="2"/>
  <c r="V607" i="2"/>
  <c r="V609" i="2"/>
  <c r="V610" i="2"/>
  <c r="V611" i="2"/>
  <c r="V613" i="2"/>
  <c r="V616" i="2"/>
  <c r="V617" i="2"/>
  <c r="V619" i="2"/>
  <c r="V622" i="2"/>
  <c r="V623" i="2"/>
  <c r="V624" i="2"/>
  <c r="V626" i="2"/>
  <c r="V627" i="2"/>
  <c r="V628" i="2"/>
  <c r="V629" i="2"/>
  <c r="V630" i="2"/>
  <c r="V631" i="2"/>
  <c r="V632" i="2"/>
  <c r="V634" i="2"/>
  <c r="V635" i="2"/>
  <c r="V636" i="2"/>
  <c r="V637" i="2"/>
  <c r="V638" i="2"/>
  <c r="V639" i="2"/>
  <c r="V640" i="2"/>
  <c r="V644" i="2"/>
  <c r="V645" i="2"/>
  <c r="V647" i="2"/>
  <c r="V648" i="2"/>
  <c r="V649" i="2"/>
  <c r="V650" i="2"/>
  <c r="V651" i="2"/>
  <c r="V653" i="2"/>
  <c r="V655" i="2"/>
  <c r="V657" i="2"/>
  <c r="V658" i="2"/>
  <c r="V659" i="2"/>
  <c r="V660" i="2"/>
  <c r="V661" i="2"/>
  <c r="V662" i="2"/>
  <c r="V664" i="2"/>
  <c r="V665" i="2"/>
  <c r="V668" i="2"/>
  <c r="V670" i="2"/>
  <c r="V671" i="2"/>
  <c r="V673" i="2"/>
  <c r="V674" i="2"/>
  <c r="V675" i="2"/>
  <c r="V676" i="2"/>
  <c r="V677" i="2"/>
  <c r="V678" i="2"/>
  <c r="V679" i="2"/>
  <c r="V681" i="2"/>
  <c r="V682" i="2"/>
  <c r="V683" i="2"/>
  <c r="V687" i="2"/>
  <c r="V694" i="2"/>
  <c r="V695" i="2"/>
  <c r="V696" i="2"/>
  <c r="V697" i="2"/>
  <c r="V698" i="2"/>
  <c r="V699" i="2"/>
  <c r="V700" i="2"/>
  <c r="V703" i="2"/>
  <c r="V705" i="2"/>
  <c r="V707" i="2"/>
  <c r="V708" i="2"/>
  <c r="V711" i="2"/>
  <c r="V712" i="2"/>
  <c r="V713" i="2"/>
  <c r="V714" i="2"/>
  <c r="V715" i="2"/>
  <c r="V716" i="2"/>
  <c r="V717" i="2"/>
  <c r="V718" i="2"/>
  <c r="V719" i="2"/>
  <c r="V721" i="2"/>
  <c r="V722" i="2"/>
  <c r="V724" i="2"/>
  <c r="V725" i="2"/>
  <c r="V727" i="2"/>
  <c r="V728" i="2"/>
  <c r="V730" i="2"/>
  <c r="V731" i="2"/>
  <c r="V735" i="2"/>
  <c r="V736" i="2"/>
  <c r="V737" i="2"/>
  <c r="V738" i="2"/>
  <c r="V740" i="2"/>
  <c r="V742" i="2"/>
  <c r="V743" i="2"/>
  <c r="V745" i="2"/>
  <c r="V747" i="2"/>
  <c r="V749" i="2"/>
  <c r="V751" i="2"/>
  <c r="V752" i="2"/>
  <c r="V756" i="2"/>
  <c r="V759" i="2"/>
  <c r="V762" i="2"/>
  <c r="V763" i="2"/>
  <c r="V768" i="2"/>
  <c r="V769" i="2"/>
  <c r="V772" i="2"/>
  <c r="V773" i="2"/>
  <c r="V774" i="2"/>
  <c r="V775" i="2"/>
  <c r="V779" i="2"/>
  <c r="V780" i="2"/>
  <c r="V781" i="2"/>
  <c r="V785" i="2"/>
  <c r="V786" i="2"/>
  <c r="V787" i="2"/>
  <c r="V788" i="2"/>
  <c r="V790" i="2"/>
  <c r="V791" i="2"/>
  <c r="V793" i="2"/>
  <c r="V797" i="2"/>
  <c r="V798" i="2"/>
  <c r="V799" i="2"/>
  <c r="V801" i="2"/>
  <c r="V803" i="2"/>
  <c r="V806" i="2"/>
  <c r="V808" i="2"/>
  <c r="V809" i="2"/>
  <c r="V810" i="2"/>
  <c r="V811" i="2"/>
  <c r="V812" i="2"/>
  <c r="V814" i="2"/>
  <c r="V815" i="2"/>
  <c r="V816" i="2"/>
  <c r="V818" i="2"/>
  <c r="V820" i="2"/>
  <c r="V823" i="2"/>
  <c r="V825" i="2"/>
  <c r="V828" i="2"/>
  <c r="V830" i="2"/>
  <c r="V832" i="2"/>
  <c r="V835" i="2"/>
  <c r="V836" i="2"/>
  <c r="V837" i="2"/>
  <c r="V838" i="2"/>
  <c r="V839" i="2"/>
  <c r="V841" i="2"/>
  <c r="V842" i="2"/>
  <c r="V843" i="2"/>
  <c r="V844" i="2"/>
  <c r="V845" i="2"/>
  <c r="V846" i="2"/>
  <c r="V847" i="2"/>
  <c r="V849" i="2"/>
  <c r="V850" i="2"/>
  <c r="V851" i="2"/>
  <c r="V854" i="2"/>
  <c r="V855" i="2"/>
  <c r="V856" i="2"/>
  <c r="V857" i="2"/>
  <c r="V858" i="2"/>
  <c r="V860" i="2"/>
  <c r="V861" i="2"/>
  <c r="V862" i="2"/>
  <c r="V863" i="2"/>
  <c r="V864" i="2"/>
  <c r="V865" i="2"/>
  <c r="V867" i="2"/>
  <c r="V869" i="2"/>
  <c r="V870" i="2"/>
  <c r="V872" i="2"/>
  <c r="V874" i="2"/>
  <c r="V875" i="2"/>
  <c r="V876" i="2"/>
  <c r="V878" i="2"/>
  <c r="V880" i="2"/>
  <c r="V881" i="2"/>
  <c r="V885" i="2"/>
  <c r="V886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1" i="2"/>
  <c r="V902" i="2"/>
  <c r="V903" i="2"/>
  <c r="V906" i="2"/>
  <c r="V907" i="2"/>
  <c r="V909" i="2"/>
  <c r="V910" i="2"/>
  <c r="V912" i="2"/>
  <c r="V913" i="2"/>
  <c r="V914" i="2"/>
  <c r="V915" i="2"/>
  <c r="V917" i="2"/>
  <c r="V918" i="2"/>
  <c r="V919" i="2"/>
  <c r="V921" i="2"/>
  <c r="V923" i="2"/>
  <c r="V926" i="2"/>
  <c r="V927" i="2"/>
  <c r="V929" i="2"/>
  <c r="V933" i="2"/>
  <c r="V936" i="2"/>
  <c r="V937" i="2"/>
  <c r="V941" i="2"/>
  <c r="V942" i="2"/>
  <c r="V944" i="2"/>
  <c r="V945" i="2"/>
  <c r="V946" i="2"/>
  <c r="V947" i="2"/>
  <c r="V948" i="2"/>
  <c r="V951" i="2"/>
  <c r="V952" i="2"/>
  <c r="V953" i="2"/>
  <c r="V954" i="2"/>
  <c r="V955" i="2"/>
  <c r="V956" i="2"/>
  <c r="V957" i="2"/>
  <c r="V958" i="2"/>
  <c r="V959" i="2"/>
  <c r="V962" i="2"/>
  <c r="V963" i="2"/>
  <c r="V964" i="2"/>
  <c r="V968" i="2"/>
  <c r="V969" i="2"/>
  <c r="V970" i="2"/>
  <c r="V971" i="2"/>
  <c r="V972" i="2"/>
  <c r="V974" i="2"/>
  <c r="V976" i="2"/>
  <c r="V978" i="2"/>
  <c r="V980" i="2"/>
  <c r="V981" i="2"/>
  <c r="V982" i="2"/>
  <c r="V986" i="2"/>
  <c r="V987" i="2"/>
  <c r="V988" i="2"/>
  <c r="V990" i="2"/>
  <c r="V993" i="2"/>
  <c r="V994" i="2"/>
  <c r="V997" i="2"/>
  <c r="V998" i="2"/>
  <c r="V999" i="2"/>
  <c r="V1000" i="2"/>
  <c r="V1002" i="2"/>
  <c r="V1003" i="2"/>
  <c r="V1005" i="2"/>
  <c r="V1007" i="2"/>
  <c r="V1008" i="2"/>
  <c r="V1009" i="2"/>
  <c r="V1011" i="2"/>
  <c r="V1012" i="2"/>
  <c r="V1013" i="2"/>
  <c r="V1014" i="2"/>
  <c r="V1015" i="2"/>
  <c r="V1016" i="2"/>
  <c r="V1019" i="2"/>
  <c r="V1024" i="2"/>
  <c r="V1026" i="2"/>
  <c r="V1027" i="2"/>
  <c r="V1028" i="2"/>
  <c r="V1030" i="2"/>
  <c r="V1031" i="2"/>
  <c r="V1032" i="2"/>
  <c r="V1033" i="2"/>
  <c r="V1036" i="2"/>
  <c r="V1037" i="2"/>
  <c r="V1040" i="2"/>
  <c r="V1041" i="2"/>
  <c r="V1042" i="2"/>
  <c r="V1043" i="2"/>
  <c r="V1046" i="2"/>
  <c r="V1047" i="2"/>
  <c r="V1050" i="2"/>
  <c r="V1051" i="2"/>
  <c r="V1054" i="2"/>
  <c r="V1055" i="2"/>
  <c r="V1057" i="2"/>
  <c r="V1061" i="2"/>
  <c r="V1063" i="2"/>
  <c r="V1064" i="2"/>
  <c r="V1065" i="2"/>
  <c r="V1066" i="2"/>
  <c r="V1069" i="2"/>
  <c r="V1070" i="2"/>
  <c r="V1071" i="2"/>
  <c r="V1072" i="2"/>
  <c r="V1073" i="2"/>
  <c r="V1074" i="2"/>
  <c r="V1075" i="2"/>
  <c r="V1077" i="2"/>
  <c r="V1078" i="2"/>
  <c r="V1079" i="2"/>
  <c r="V1082" i="2"/>
  <c r="V1083" i="2"/>
  <c r="V1085" i="2"/>
  <c r="V1088" i="2"/>
  <c r="V1092" i="2"/>
  <c r="V1094" i="2"/>
  <c r="V1095" i="2"/>
  <c r="V1096" i="2"/>
  <c r="V1098" i="2"/>
  <c r="V1099" i="2"/>
  <c r="V1100" i="2"/>
  <c r="V1101" i="2"/>
  <c r="V1102" i="2"/>
  <c r="V1103" i="2"/>
  <c r="V1104" i="2"/>
  <c r="V1105" i="2"/>
  <c r="V1106" i="2"/>
  <c r="V1113" i="2"/>
  <c r="V1114" i="2"/>
  <c r="V1115" i="2"/>
  <c r="V1116" i="2"/>
  <c r="V1119" i="2"/>
  <c r="V1120" i="2"/>
  <c r="V1121" i="2"/>
  <c r="V1122" i="2"/>
  <c r="V1124" i="2"/>
  <c r="V1125" i="2"/>
  <c r="V1127" i="2"/>
  <c r="V1131" i="2"/>
  <c r="V1132" i="2"/>
  <c r="V1134" i="2"/>
  <c r="V1137" i="2"/>
  <c r="V1138" i="2"/>
  <c r="V1139" i="2"/>
  <c r="V1140" i="2"/>
  <c r="V1141" i="2"/>
  <c r="V1142" i="2"/>
  <c r="V1143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61" i="2"/>
  <c r="V1162" i="2"/>
  <c r="V1163" i="2"/>
  <c r="V1164" i="2"/>
  <c r="V1165" i="2"/>
  <c r="V1166" i="2"/>
  <c r="V1170" i="2"/>
  <c r="V1172" i="2"/>
  <c r="V1173" i="2"/>
  <c r="V1175" i="2"/>
  <c r="V1176" i="2"/>
  <c r="V1178" i="2"/>
  <c r="V1179" i="2"/>
  <c r="V1180" i="2"/>
  <c r="V1181" i="2"/>
  <c r="V1185" i="2"/>
  <c r="V1186" i="2"/>
  <c r="V1187" i="2"/>
  <c r="V1188" i="2"/>
  <c r="V1192" i="2"/>
  <c r="V1194" i="2"/>
  <c r="V1196" i="2"/>
  <c r="V1199" i="2"/>
  <c r="V1201" i="2"/>
  <c r="V1202" i="2"/>
  <c r="V1204" i="2"/>
  <c r="V1206" i="2"/>
  <c r="V1208" i="2"/>
  <c r="V1210" i="2"/>
  <c r="V1213" i="2"/>
  <c r="V1214" i="2"/>
  <c r="V1215" i="2"/>
  <c r="V1216" i="2"/>
  <c r="V1217" i="2"/>
  <c r="V1218" i="2"/>
  <c r="V1220" i="2"/>
  <c r="V1221" i="2"/>
  <c r="V1222" i="2"/>
  <c r="V1223" i="2"/>
  <c r="V1224" i="2"/>
  <c r="V1225" i="2"/>
  <c r="V1227" i="2"/>
  <c r="V1229" i="2"/>
  <c r="V1231" i="2"/>
  <c r="V1232" i="2"/>
  <c r="V1233" i="2"/>
  <c r="V1234" i="2"/>
  <c r="V1235" i="2"/>
  <c r="V1236" i="2"/>
  <c r="V1237" i="2"/>
  <c r="V1244" i="2"/>
  <c r="V1246" i="2"/>
  <c r="V1247" i="2"/>
  <c r="V1249" i="2"/>
  <c r="V1250" i="2"/>
  <c r="V1251" i="2"/>
  <c r="V1252" i="2"/>
  <c r="V1254" i="2"/>
  <c r="V1255" i="2"/>
  <c r="V1257" i="2"/>
  <c r="V1259" i="2"/>
  <c r="V1261" i="2"/>
  <c r="V1263" i="2"/>
  <c r="V1264" i="2"/>
  <c r="V1265" i="2"/>
  <c r="V1268" i="2"/>
  <c r="V1270" i="2"/>
  <c r="V1271" i="2"/>
  <c r="V1272" i="2"/>
  <c r="V1273" i="2"/>
  <c r="V1274" i="2"/>
  <c r="V1275" i="2"/>
  <c r="V1276" i="2"/>
  <c r="V1277" i="2"/>
  <c r="V1278" i="2"/>
  <c r="V1279" i="2"/>
  <c r="V1281" i="2"/>
  <c r="V1284" i="2"/>
  <c r="V1285" i="2"/>
  <c r="V1286" i="2"/>
  <c r="V1287" i="2"/>
  <c r="V1288" i="2"/>
  <c r="V1289" i="2"/>
  <c r="V1292" i="2"/>
  <c r="V1293" i="2"/>
  <c r="V1294" i="2"/>
  <c r="V1295" i="2"/>
  <c r="V1296" i="2"/>
  <c r="V1297" i="2"/>
  <c r="V1298" i="2"/>
  <c r="V1301" i="2"/>
  <c r="V1303" i="2"/>
  <c r="V1310" i="2"/>
  <c r="V1312" i="2"/>
  <c r="V1316" i="2"/>
  <c r="V1317" i="2"/>
  <c r="V1321" i="2"/>
  <c r="V1322" i="2"/>
  <c r="V1323" i="2"/>
  <c r="V1325" i="2"/>
  <c r="V1327" i="2"/>
  <c r="V1328" i="2"/>
  <c r="V1329" i="2"/>
  <c r="V1330" i="2"/>
  <c r="V1333" i="2"/>
  <c r="V1334" i="2"/>
  <c r="V1335" i="2"/>
  <c r="V1336" i="2"/>
  <c r="V1337" i="2"/>
  <c r="V1338" i="2"/>
  <c r="V1339" i="2"/>
  <c r="V1341" i="2"/>
  <c r="V1342" i="2"/>
  <c r="V1345" i="2"/>
  <c r="V1347" i="2"/>
  <c r="V1348" i="2"/>
  <c r="V1351" i="2"/>
  <c r="V1352" i="2"/>
  <c r="V1353" i="2"/>
  <c r="V1354" i="2"/>
  <c r="V1357" i="2"/>
  <c r="V1358" i="2"/>
  <c r="V1359" i="2"/>
  <c r="V1362" i="2"/>
  <c r="V1364" i="2"/>
  <c r="V1369" i="2"/>
  <c r="V1372" i="2"/>
  <c r="V1373" i="2"/>
  <c r="V1378" i="2"/>
  <c r="V1379" i="2"/>
  <c r="V1380" i="2"/>
  <c r="V1382" i="2"/>
  <c r="V1383" i="2"/>
  <c r="V1384" i="2"/>
  <c r="V1385" i="2"/>
  <c r="V1386" i="2"/>
  <c r="V1387" i="2"/>
  <c r="V1388" i="2"/>
  <c r="V1389" i="2"/>
  <c r="V1391" i="2"/>
  <c r="V1393" i="2"/>
  <c r="V1394" i="2"/>
  <c r="V1395" i="2"/>
  <c r="V1398" i="2"/>
  <c r="V1399" i="2"/>
  <c r="V1400" i="2"/>
  <c r="V1401" i="2"/>
  <c r="V1402" i="2"/>
  <c r="V1406" i="2"/>
  <c r="V1408" i="2"/>
  <c r="V1409" i="2"/>
  <c r="V1410" i="2"/>
  <c r="V1411" i="2"/>
  <c r="V1413" i="2"/>
  <c r="V1414" i="2"/>
  <c r="V1416" i="2"/>
  <c r="V1418" i="2"/>
  <c r="V1420" i="2"/>
  <c r="V1421" i="2"/>
  <c r="V1422" i="2"/>
  <c r="V1423" i="2"/>
  <c r="V1425" i="2"/>
  <c r="V1426" i="2"/>
  <c r="V1427" i="2"/>
  <c r="V1429" i="2"/>
  <c r="V1430" i="2"/>
  <c r="V1431" i="2"/>
  <c r="V1433" i="2"/>
  <c r="V1434" i="2"/>
  <c r="V1436" i="2"/>
  <c r="V1437" i="2"/>
  <c r="V1438" i="2"/>
  <c r="V1440" i="2"/>
  <c r="V1441" i="2"/>
  <c r="V1442" i="2"/>
  <c r="V1445" i="2"/>
  <c r="V1447" i="2"/>
  <c r="V1448" i="2"/>
  <c r="V1450" i="2"/>
  <c r="V1451" i="2"/>
  <c r="V1452" i="2"/>
  <c r="V1458" i="2"/>
  <c r="V1459" i="2"/>
  <c r="V1460" i="2"/>
  <c r="V1461" i="2"/>
  <c r="X3" i="2" a="1"/>
  <c r="X3" i="2" s="1"/>
  <c r="X4" i="2" a="1"/>
  <c r="X4" i="2" s="1"/>
  <c r="V4" i="2" s="1"/>
  <c r="X5" i="2" a="1"/>
  <c r="X5" i="2" s="1"/>
  <c r="X6" i="2" a="1"/>
  <c r="X6" i="2" s="1"/>
  <c r="V6" i="2" s="1"/>
  <c r="X7" i="2" a="1"/>
  <c r="X7" i="2" s="1"/>
  <c r="V7" i="2" s="1"/>
  <c r="X8" i="2" a="1"/>
  <c r="X8" i="2" s="1"/>
  <c r="V8" i="2" s="1"/>
  <c r="X9" i="2" a="1"/>
  <c r="X9" i="2"/>
  <c r="X10" i="2" a="1"/>
  <c r="X10" i="2" s="1"/>
  <c r="X11" i="2" a="1"/>
  <c r="X11" i="2" s="1"/>
  <c r="X12" i="2" a="1"/>
  <c r="X12" i="2" s="1"/>
  <c r="X13" i="2" a="1"/>
  <c r="X13" i="2" s="1"/>
  <c r="V13" i="2" s="1"/>
  <c r="X14" i="2" a="1"/>
  <c r="X14" i="2"/>
  <c r="X15" i="2" a="1"/>
  <c r="X15" i="2" s="1"/>
  <c r="V15" i="2" s="1"/>
  <c r="X16" i="2" a="1"/>
  <c r="X16" i="2" s="1"/>
  <c r="X17" i="2" a="1"/>
  <c r="X17" i="2" s="1"/>
  <c r="X18" i="2" a="1"/>
  <c r="X18" i="2" s="1"/>
  <c r="X19" i="2" a="1"/>
  <c r="X19" i="2" s="1"/>
  <c r="X20" i="2" a="1"/>
  <c r="X20" i="2" s="1"/>
  <c r="V20" i="2" s="1"/>
  <c r="X21" i="2" a="1"/>
  <c r="X21" i="2" s="1"/>
  <c r="X22" i="2" a="1"/>
  <c r="X22" i="2"/>
  <c r="V22" i="2" s="1"/>
  <c r="X23" i="2" a="1"/>
  <c r="X23" i="2" s="1"/>
  <c r="X24" i="2" a="1"/>
  <c r="X24" i="2" s="1"/>
  <c r="V24" i="2" s="1"/>
  <c r="X25" i="2" a="1"/>
  <c r="X25" i="2" s="1"/>
  <c r="X26" i="2" a="1"/>
  <c r="X26" i="2" s="1"/>
  <c r="X27" i="2" a="1"/>
  <c r="X27" i="2" s="1"/>
  <c r="V27" i="2" s="1"/>
  <c r="X28" i="2" a="1"/>
  <c r="X28" i="2"/>
  <c r="X29" i="2" a="1"/>
  <c r="X29" i="2" s="1"/>
  <c r="V29" i="2" s="1"/>
  <c r="X30" i="2" a="1"/>
  <c r="X30" i="2"/>
  <c r="X31" i="2" a="1"/>
  <c r="X31" i="2" s="1"/>
  <c r="X32" i="2" a="1"/>
  <c r="X32" i="2" s="1"/>
  <c r="X33" i="2" a="1"/>
  <c r="X33" i="2" s="1"/>
  <c r="X34" i="2" a="1"/>
  <c r="X34" i="2"/>
  <c r="V34" i="2" s="1"/>
  <c r="X35" i="2" a="1"/>
  <c r="X35" i="2" s="1"/>
  <c r="X36" i="2" a="1"/>
  <c r="X36" i="2" s="1"/>
  <c r="V36" i="2" s="1"/>
  <c r="X37" i="2" a="1"/>
  <c r="X37" i="2" s="1"/>
  <c r="V37" i="2" s="1"/>
  <c r="X38" i="2" a="1"/>
  <c r="X38" i="2" s="1"/>
  <c r="V38" i="2" s="1"/>
  <c r="X39" i="2" a="1"/>
  <c r="X39" i="2" s="1"/>
  <c r="X40" i="2" a="1"/>
  <c r="X40" i="2" s="1"/>
  <c r="X41" i="2" a="1"/>
  <c r="X41" i="2" s="1"/>
  <c r="X42" i="2" a="1"/>
  <c r="X42" i="2" s="1"/>
  <c r="X43" i="2" a="1"/>
  <c r="X43" i="2" s="1"/>
  <c r="X44" i="2" a="1"/>
  <c r="X44" i="2" s="1"/>
  <c r="X45" i="2" a="1"/>
  <c r="X45" i="2" s="1"/>
  <c r="X46" i="2" a="1"/>
  <c r="X46" i="2" s="1"/>
  <c r="X47" i="2" a="1"/>
  <c r="X47" i="2" s="1"/>
  <c r="V47" i="2" s="1"/>
  <c r="X48" i="2" a="1"/>
  <c r="X48" i="2" s="1"/>
  <c r="V48" i="2" s="1"/>
  <c r="X49" i="2" a="1"/>
  <c r="X49" i="2" s="1"/>
  <c r="V49" i="2" s="1"/>
  <c r="X50" i="2" a="1"/>
  <c r="X50" i="2" s="1"/>
  <c r="X51" i="2" a="1"/>
  <c r="X51" i="2" s="1"/>
  <c r="X52" i="2" a="1"/>
  <c r="X52" i="2" s="1"/>
  <c r="V52" i="2" s="1"/>
  <c r="X53" i="2" a="1"/>
  <c r="X53" i="2" s="1"/>
  <c r="X54" i="2" a="1"/>
  <c r="X54" i="2"/>
  <c r="X55" i="2" a="1"/>
  <c r="X55" i="2" s="1"/>
  <c r="X56" i="2" a="1"/>
  <c r="X56" i="2" s="1"/>
  <c r="X57" i="2" a="1"/>
  <c r="X57" i="2" s="1"/>
  <c r="X58" i="2" a="1"/>
  <c r="X58" i="2" s="1"/>
  <c r="V58" i="2" s="1"/>
  <c r="X59" i="2" a="1"/>
  <c r="X59" i="2" s="1"/>
  <c r="V59" i="2" s="1"/>
  <c r="X60" i="2" a="1"/>
  <c r="X60" i="2"/>
  <c r="V60" i="2" s="1"/>
  <c r="X61" i="2" a="1"/>
  <c r="X61" i="2" s="1"/>
  <c r="X62" i="2" a="1"/>
  <c r="X62" i="2"/>
  <c r="V62" i="2" s="1"/>
  <c r="X63" i="2" a="1"/>
  <c r="X63" i="2" s="1"/>
  <c r="X64" i="2" a="1"/>
  <c r="X64" i="2" s="1"/>
  <c r="V64" i="2" s="1"/>
  <c r="X65" i="2" a="1"/>
  <c r="X65" i="2" s="1"/>
  <c r="X66" i="2" a="1"/>
  <c r="X66" i="2" s="1"/>
  <c r="V66" i="2" s="1"/>
  <c r="X67" i="2" a="1"/>
  <c r="X67" i="2" s="1"/>
  <c r="V67" i="2" s="1"/>
  <c r="X68" i="2" a="1"/>
  <c r="X68" i="2" s="1"/>
  <c r="X69" i="2" a="1"/>
  <c r="X69" i="2" s="1"/>
  <c r="V69" i="2" s="1"/>
  <c r="X70" i="2" a="1"/>
  <c r="X70" i="2" s="1"/>
  <c r="X71" i="2" a="1"/>
  <c r="X71" i="2" s="1"/>
  <c r="X72" i="2" a="1"/>
  <c r="X72" i="2" s="1"/>
  <c r="X73" i="2" a="1"/>
  <c r="X73" i="2" s="1"/>
  <c r="X74" i="2" a="1"/>
  <c r="X74" i="2" s="1"/>
  <c r="V74" i="2" s="1"/>
  <c r="X75" i="2" a="1"/>
  <c r="X75" i="2" s="1"/>
  <c r="X76" i="2" a="1"/>
  <c r="X76" i="2" s="1"/>
  <c r="X77" i="2" a="1"/>
  <c r="X77" i="2" s="1"/>
  <c r="X78" i="2" a="1"/>
  <c r="X78" i="2" s="1"/>
  <c r="X79" i="2" a="1"/>
  <c r="X79" i="2" s="1"/>
  <c r="X80" i="2" a="1"/>
  <c r="X80" i="2" s="1"/>
  <c r="X81" i="2" a="1"/>
  <c r="X81" i="2" s="1"/>
  <c r="X82" i="2" a="1"/>
  <c r="X82" i="2" s="1"/>
  <c r="X83" i="2" a="1"/>
  <c r="X83" i="2" s="1"/>
  <c r="V83" i="2" s="1"/>
  <c r="X84" i="2" a="1"/>
  <c r="X84" i="2" s="1"/>
  <c r="V84" i="2" s="1"/>
  <c r="X85" i="2" a="1"/>
  <c r="X85" i="2" s="1"/>
  <c r="X86" i="2" a="1"/>
  <c r="X86" i="2" s="1"/>
  <c r="V86" i="2" s="1"/>
  <c r="X87" i="2" a="1"/>
  <c r="X87" i="2" s="1"/>
  <c r="V87" i="2" s="1"/>
  <c r="X88" i="2" a="1"/>
  <c r="X88" i="2" s="1"/>
  <c r="V88" i="2" s="1"/>
  <c r="X89" i="2" a="1"/>
  <c r="X89" i="2" s="1"/>
  <c r="V89" i="2" s="1"/>
  <c r="X90" i="2" a="1"/>
  <c r="X90" i="2" s="1"/>
  <c r="X91" i="2" a="1"/>
  <c r="X91" i="2" s="1"/>
  <c r="V91" i="2" s="1"/>
  <c r="X92" i="2" a="1"/>
  <c r="X92" i="2" s="1"/>
  <c r="X93" i="2" a="1"/>
  <c r="X93" i="2" s="1"/>
  <c r="X94" i="2" a="1"/>
  <c r="X94" i="2"/>
  <c r="X95" i="2" a="1"/>
  <c r="X95" i="2" s="1"/>
  <c r="X96" i="2" a="1"/>
  <c r="X96" i="2" s="1"/>
  <c r="V96" i="2" s="1"/>
  <c r="X97" i="2" a="1"/>
  <c r="X97" i="2" s="1"/>
  <c r="V97" i="2" s="1"/>
  <c r="X98" i="2" a="1"/>
  <c r="X98" i="2" s="1"/>
  <c r="V98" i="2" s="1"/>
  <c r="X99" i="2" a="1"/>
  <c r="X99" i="2" s="1"/>
  <c r="X100" i="2" a="1"/>
  <c r="X100" i="2" s="1"/>
  <c r="X101" i="2" a="1"/>
  <c r="X101" i="2" s="1"/>
  <c r="X102" i="2" a="1"/>
  <c r="X102" i="2" s="1"/>
  <c r="X103" i="2" a="1"/>
  <c r="X103" i="2" s="1"/>
  <c r="X104" i="2" a="1"/>
  <c r="X104" i="2" s="1"/>
  <c r="X105" i="2" a="1"/>
  <c r="X105" i="2" s="1"/>
  <c r="V105" i="2" s="1"/>
  <c r="X106" i="2" a="1"/>
  <c r="X106" i="2" s="1"/>
  <c r="X107" i="2" a="1"/>
  <c r="X107" i="2" s="1"/>
  <c r="V107" i="2" s="1"/>
  <c r="X108" i="2" a="1"/>
  <c r="X108" i="2" s="1"/>
  <c r="X109" i="2" a="1"/>
  <c r="X109" i="2" s="1"/>
  <c r="X110" i="2" a="1"/>
  <c r="X110" i="2" s="1"/>
  <c r="X111" i="2" a="1"/>
  <c r="X111" i="2" s="1"/>
  <c r="X112" i="2" a="1"/>
  <c r="X112" i="2" s="1"/>
  <c r="X113" i="2" a="1"/>
  <c r="X113" i="2" s="1"/>
  <c r="V113" i="2" s="1"/>
  <c r="X114" i="2" a="1"/>
  <c r="X114" i="2" s="1"/>
  <c r="V114" i="2" s="1"/>
  <c r="X115" i="2" a="1"/>
  <c r="X115" i="2" s="1"/>
  <c r="X116" i="2" a="1"/>
  <c r="X116" i="2" s="1"/>
  <c r="X117" i="2" a="1"/>
  <c r="X117" i="2" s="1"/>
  <c r="V117" i="2" s="1"/>
  <c r="X118" i="2" a="1"/>
  <c r="X118" i="2" s="1"/>
  <c r="X119" i="2" a="1"/>
  <c r="X119" i="2" s="1"/>
  <c r="V119" i="2" s="1"/>
  <c r="X120" i="2" a="1"/>
  <c r="X120" i="2" s="1"/>
  <c r="V120" i="2" s="1"/>
  <c r="X121" i="2" a="1"/>
  <c r="X121" i="2" s="1"/>
  <c r="V121" i="2" s="1"/>
  <c r="X122" i="2" a="1"/>
  <c r="X122" i="2" s="1"/>
  <c r="X123" i="2" a="1"/>
  <c r="X123" i="2" s="1"/>
  <c r="X124" i="2" a="1"/>
  <c r="X124" i="2" s="1"/>
  <c r="X125" i="2" a="1"/>
  <c r="X125" i="2" s="1"/>
  <c r="V125" i="2" s="1"/>
  <c r="X126" i="2" a="1"/>
  <c r="X126" i="2"/>
  <c r="X127" i="2" a="1"/>
  <c r="X127" i="2" s="1"/>
  <c r="X128" i="2" a="1"/>
  <c r="X128" i="2" s="1"/>
  <c r="X129" i="2" a="1"/>
  <c r="X129" i="2" s="1"/>
  <c r="X130" i="2" a="1"/>
  <c r="X130" i="2" s="1"/>
  <c r="X131" i="2" a="1"/>
  <c r="X131" i="2" s="1"/>
  <c r="X132" i="2" a="1"/>
  <c r="X132" i="2" s="1"/>
  <c r="X133" i="2" a="1"/>
  <c r="X133" i="2" s="1"/>
  <c r="V133" i="2" s="1"/>
  <c r="X134" i="2" a="1"/>
  <c r="X134" i="2" s="1"/>
  <c r="X135" i="2" a="1"/>
  <c r="X135" i="2" s="1"/>
  <c r="V135" i="2" s="1"/>
  <c r="X136" i="2" a="1"/>
  <c r="X136" i="2" s="1"/>
  <c r="X137" i="2" a="1"/>
  <c r="X137" i="2" s="1"/>
  <c r="X138" i="2" a="1"/>
  <c r="X138" i="2" s="1"/>
  <c r="X139" i="2" a="1"/>
  <c r="X139" i="2" s="1"/>
  <c r="X140" i="2" a="1"/>
  <c r="X140" i="2" s="1"/>
  <c r="V140" i="2" s="1"/>
  <c r="X141" i="2" a="1"/>
  <c r="X141" i="2" s="1"/>
  <c r="V141" i="2" s="1"/>
  <c r="X142" i="2" a="1"/>
  <c r="X142" i="2"/>
  <c r="X143" i="2" a="1"/>
  <c r="X143" i="2" s="1"/>
  <c r="V143" i="2" s="1"/>
  <c r="X144" i="2" a="1"/>
  <c r="X144" i="2" s="1"/>
  <c r="X145" i="2" a="1"/>
  <c r="X145" i="2" s="1"/>
  <c r="V145" i="2" s="1"/>
  <c r="X146" i="2" a="1"/>
  <c r="X146" i="2" s="1"/>
  <c r="X147" i="2" a="1"/>
  <c r="X147" i="2" s="1"/>
  <c r="V147" i="2" s="1"/>
  <c r="X148" i="2" a="1"/>
  <c r="X148" i="2" s="1"/>
  <c r="X149" i="2" a="1"/>
  <c r="X149" i="2" s="1"/>
  <c r="V149" i="2" s="1"/>
  <c r="X150" i="2" a="1"/>
  <c r="X150" i="2" s="1"/>
  <c r="V150" i="2" s="1"/>
  <c r="X151" i="2" a="1"/>
  <c r="X151" i="2" s="1"/>
  <c r="X152" i="2" a="1"/>
  <c r="X152" i="2" s="1"/>
  <c r="X153" i="2" a="1"/>
  <c r="X153" i="2" s="1"/>
  <c r="V153" i="2" s="1"/>
  <c r="X154" i="2" a="1"/>
  <c r="X154" i="2" s="1"/>
  <c r="X155" i="2" a="1"/>
  <c r="X155" i="2" s="1"/>
  <c r="X156" i="2" a="1"/>
  <c r="X156" i="2" s="1"/>
  <c r="X157" i="2" a="1"/>
  <c r="X157" i="2" s="1"/>
  <c r="X158" i="2" a="1"/>
  <c r="X158" i="2"/>
  <c r="X159" i="2" a="1"/>
  <c r="X159" i="2" s="1"/>
  <c r="V159" i="2" s="1"/>
  <c r="X160" i="2" a="1"/>
  <c r="X160" i="2" s="1"/>
  <c r="V160" i="2" s="1"/>
  <c r="X161" i="2" a="1"/>
  <c r="X161" i="2" s="1"/>
  <c r="V161" i="2" s="1"/>
  <c r="X162" i="2" a="1"/>
  <c r="X162" i="2" s="1"/>
  <c r="X163" i="2" a="1"/>
  <c r="X163" i="2" s="1"/>
  <c r="V163" i="2" s="1"/>
  <c r="X164" i="2" a="1"/>
  <c r="X164" i="2" s="1"/>
  <c r="V164" i="2" s="1"/>
  <c r="X165" i="2" a="1"/>
  <c r="X165" i="2" s="1"/>
  <c r="X166" i="2" a="1"/>
  <c r="X166" i="2" s="1"/>
  <c r="X167" i="2" a="1"/>
  <c r="X167" i="2" s="1"/>
  <c r="X168" i="2" a="1"/>
  <c r="X168" i="2" s="1"/>
  <c r="X169" i="2" a="1"/>
  <c r="X169" i="2" s="1"/>
  <c r="V169" i="2" s="1"/>
  <c r="X170" i="2" a="1"/>
  <c r="X170" i="2" s="1"/>
  <c r="V170" i="2" s="1"/>
  <c r="X171" i="2" a="1"/>
  <c r="X171" i="2" s="1"/>
  <c r="X172" i="2" a="1"/>
  <c r="X172" i="2" s="1"/>
  <c r="X173" i="2" a="1"/>
  <c r="X173" i="2" s="1"/>
  <c r="X174" i="2" a="1"/>
  <c r="X174" i="2"/>
  <c r="X175" i="2" a="1"/>
  <c r="X175" i="2" s="1"/>
  <c r="X176" i="2" a="1"/>
  <c r="X176" i="2" s="1"/>
  <c r="X177" i="2" a="1"/>
  <c r="X177" i="2" s="1"/>
  <c r="X178" i="2" a="1"/>
  <c r="X178" i="2" s="1"/>
  <c r="X179" i="2" a="1"/>
  <c r="X179" i="2" s="1"/>
  <c r="X180" i="2" a="1"/>
  <c r="X180" i="2" s="1"/>
  <c r="V180" i="2" s="1"/>
  <c r="X181" i="2" a="1"/>
  <c r="X181" i="2" s="1"/>
  <c r="X182" i="2" a="1"/>
  <c r="X182" i="2" s="1"/>
  <c r="V182" i="2" s="1"/>
  <c r="X183" i="2" a="1"/>
  <c r="X183" i="2" s="1"/>
  <c r="X184" i="2" a="1"/>
  <c r="X184" i="2" s="1"/>
  <c r="X185" i="2" a="1"/>
  <c r="X185" i="2" s="1"/>
  <c r="V185" i="2" s="1"/>
  <c r="X186" i="2" a="1"/>
  <c r="X186" i="2" s="1"/>
  <c r="X187" i="2" a="1"/>
  <c r="X187" i="2" s="1"/>
  <c r="X188" i="2" a="1"/>
  <c r="X188" i="2" s="1"/>
  <c r="V188" i="2" s="1"/>
  <c r="X189" i="2" a="1"/>
  <c r="X189" i="2" s="1"/>
  <c r="X190" i="2" a="1"/>
  <c r="X190" i="2"/>
  <c r="X191" i="2" a="1"/>
  <c r="X191" i="2" s="1"/>
  <c r="V191" i="2" s="1"/>
  <c r="X192" i="2" a="1"/>
  <c r="X192" i="2" s="1"/>
  <c r="X193" i="2" a="1"/>
  <c r="X193" i="2" s="1"/>
  <c r="X194" i="2" a="1"/>
  <c r="X194" i="2" s="1"/>
  <c r="V194" i="2" s="1"/>
  <c r="X195" i="2" a="1"/>
  <c r="X195" i="2" s="1"/>
  <c r="V195" i="2" s="1"/>
  <c r="X196" i="2" a="1"/>
  <c r="X196" i="2" s="1"/>
  <c r="X197" i="2" a="1"/>
  <c r="X197" i="2" s="1"/>
  <c r="X198" i="2" a="1"/>
  <c r="X198" i="2" s="1"/>
  <c r="V198" i="2" s="1"/>
  <c r="X199" i="2" a="1"/>
  <c r="X199" i="2" s="1"/>
  <c r="X200" i="2" a="1"/>
  <c r="X200" i="2" s="1"/>
  <c r="X201" i="2" a="1"/>
  <c r="X201" i="2" s="1"/>
  <c r="V201" i="2" s="1"/>
  <c r="X202" i="2" a="1"/>
  <c r="X202" i="2" s="1"/>
  <c r="V202" i="2" s="1"/>
  <c r="X203" i="2" a="1"/>
  <c r="X203" i="2" s="1"/>
  <c r="X204" i="2" a="1"/>
  <c r="X204" i="2" s="1"/>
  <c r="X205" i="2" a="1"/>
  <c r="X205" i="2" s="1"/>
  <c r="V205" i="2" s="1"/>
  <c r="X206" i="2" a="1"/>
  <c r="X206" i="2"/>
  <c r="X207" i="2" a="1"/>
  <c r="X207" i="2" s="1"/>
  <c r="V207" i="2" s="1"/>
  <c r="X208" i="2" a="1"/>
  <c r="X208" i="2" s="1"/>
  <c r="X209" i="2" a="1"/>
  <c r="X209" i="2" s="1"/>
  <c r="X210" i="2" a="1"/>
  <c r="X210" i="2" s="1"/>
  <c r="X211" i="2" a="1"/>
  <c r="X211" i="2" s="1"/>
  <c r="X212" i="2" a="1"/>
  <c r="X212" i="2" s="1"/>
  <c r="X213" i="2" a="1"/>
  <c r="X213" i="2" s="1"/>
  <c r="V213" i="2" s="1"/>
  <c r="X214" i="2" a="1"/>
  <c r="X214" i="2" s="1"/>
  <c r="V214" i="2" s="1"/>
  <c r="X215" i="2" a="1"/>
  <c r="X215" i="2" s="1"/>
  <c r="V215" i="2" s="1"/>
  <c r="X216" i="2" a="1"/>
  <c r="X216" i="2" s="1"/>
  <c r="X217" i="2" a="1"/>
  <c r="X217" i="2" s="1"/>
  <c r="X218" i="2" a="1"/>
  <c r="X218" i="2" s="1"/>
  <c r="V218" i="2" s="1"/>
  <c r="X219" i="2" a="1"/>
  <c r="X219" i="2" s="1"/>
  <c r="X220" i="2" a="1"/>
  <c r="X220" i="2" s="1"/>
  <c r="X221" i="2" a="1"/>
  <c r="X221" i="2" s="1"/>
  <c r="V221" i="2" s="1"/>
  <c r="X222" i="2" a="1"/>
  <c r="X222" i="2"/>
  <c r="V222" i="2" s="1"/>
  <c r="X223" i="2" a="1"/>
  <c r="X223" i="2" s="1"/>
  <c r="V223" i="2" s="1"/>
  <c r="X224" i="2" a="1"/>
  <c r="X224" i="2" s="1"/>
  <c r="X225" i="2" a="1"/>
  <c r="X225" i="2" s="1"/>
  <c r="X226" i="2" a="1"/>
  <c r="X226" i="2" s="1"/>
  <c r="V226" i="2" s="1"/>
  <c r="X227" i="2" a="1"/>
  <c r="X227" i="2" s="1"/>
  <c r="X228" i="2" a="1"/>
  <c r="X228" i="2" s="1"/>
  <c r="V228" i="2" s="1"/>
  <c r="X229" i="2" a="1"/>
  <c r="X229" i="2" s="1"/>
  <c r="X230" i="2" a="1"/>
  <c r="X230" i="2" s="1"/>
  <c r="X231" i="2" a="1"/>
  <c r="X231" i="2" s="1"/>
  <c r="V231" i="2" s="1"/>
  <c r="X232" i="2" a="1"/>
  <c r="X232" i="2" s="1"/>
  <c r="X233" i="2" a="1"/>
  <c r="X233" i="2" s="1"/>
  <c r="V233" i="2" s="1"/>
  <c r="X234" i="2" a="1"/>
  <c r="X234" i="2" s="1"/>
  <c r="X235" i="2" a="1"/>
  <c r="X235" i="2" s="1"/>
  <c r="X236" i="2" a="1"/>
  <c r="X236" i="2" s="1"/>
  <c r="V236" i="2" s="1"/>
  <c r="X237" i="2" a="1"/>
  <c r="X237" i="2" s="1"/>
  <c r="X238" i="2" a="1"/>
  <c r="X238" i="2"/>
  <c r="V238" i="2" s="1"/>
  <c r="X239" i="2" a="1"/>
  <c r="X239" i="2" s="1"/>
  <c r="V239" i="2" s="1"/>
  <c r="X240" i="2" a="1"/>
  <c r="X240" i="2" s="1"/>
  <c r="V240" i="2" s="1"/>
  <c r="X241" i="2" a="1"/>
  <c r="X241" i="2" s="1"/>
  <c r="X242" i="2" a="1"/>
  <c r="X242" i="2" s="1"/>
  <c r="V242" i="2" s="1"/>
  <c r="X243" i="2" a="1"/>
  <c r="X243" i="2" s="1"/>
  <c r="X244" i="2" a="1"/>
  <c r="X244" i="2" s="1"/>
  <c r="X245" i="2" a="1"/>
  <c r="X245" i="2" s="1"/>
  <c r="X246" i="2" a="1"/>
  <c r="X246" i="2" s="1"/>
  <c r="V246" i="2" s="1"/>
  <c r="X247" i="2" a="1"/>
  <c r="X247" i="2" s="1"/>
  <c r="X248" i="2" a="1"/>
  <c r="X248" i="2" s="1"/>
  <c r="X249" i="2" a="1"/>
  <c r="X249" i="2" s="1"/>
  <c r="X250" i="2" a="1"/>
  <c r="X250" i="2" s="1"/>
  <c r="V250" i="2" s="1"/>
  <c r="X251" i="2" a="1"/>
  <c r="X251" i="2" s="1"/>
  <c r="X252" i="2" a="1"/>
  <c r="X252" i="2" s="1"/>
  <c r="X253" i="2" a="1"/>
  <c r="X253" i="2" s="1"/>
  <c r="V253" i="2" s="1"/>
  <c r="X254" i="2" a="1"/>
  <c r="X254" i="2"/>
  <c r="V254" i="2" s="1"/>
  <c r="X255" i="2" a="1"/>
  <c r="X255" i="2" s="1"/>
  <c r="X256" i="2" a="1"/>
  <c r="X256" i="2" s="1"/>
  <c r="X257" i="2" a="1"/>
  <c r="X257" i="2" s="1"/>
  <c r="V257" i="2" s="1"/>
  <c r="X258" i="2" a="1"/>
  <c r="X258" i="2" s="1"/>
  <c r="V258" i="2" s="1"/>
  <c r="X259" i="2" a="1"/>
  <c r="X259" i="2" s="1"/>
  <c r="V259" i="2" s="1"/>
  <c r="X260" i="2" a="1"/>
  <c r="X260" i="2" s="1"/>
  <c r="V260" i="2" s="1"/>
  <c r="X261" i="2" a="1"/>
  <c r="X261" i="2" s="1"/>
  <c r="X262" i="2" a="1"/>
  <c r="X262" i="2" s="1"/>
  <c r="X263" i="2" a="1"/>
  <c r="X263" i="2" s="1"/>
  <c r="V263" i="2" s="1"/>
  <c r="X264" i="2" a="1"/>
  <c r="X264" i="2" s="1"/>
  <c r="X265" i="2" a="1"/>
  <c r="X265" i="2" s="1"/>
  <c r="X266" i="2" a="1"/>
  <c r="X266" i="2" s="1"/>
  <c r="X267" i="2" a="1"/>
  <c r="X267" i="2" s="1"/>
  <c r="X268" i="2" a="1"/>
  <c r="X268" i="2" s="1"/>
  <c r="V268" i="2" s="1"/>
  <c r="X269" i="2" a="1"/>
  <c r="X269" i="2" s="1"/>
  <c r="X270" i="2" a="1"/>
  <c r="X270" i="2"/>
  <c r="X271" i="2" a="1"/>
  <c r="X271" i="2" s="1"/>
  <c r="X272" i="2" a="1"/>
  <c r="X272" i="2" s="1"/>
  <c r="V272" i="2" s="1"/>
  <c r="X273" i="2" a="1"/>
  <c r="X273" i="2" s="1"/>
  <c r="X274" i="2" a="1"/>
  <c r="X274" i="2" s="1"/>
  <c r="V274" i="2" s="1"/>
  <c r="X275" i="2" a="1"/>
  <c r="X275" i="2" s="1"/>
  <c r="X276" i="2" a="1"/>
  <c r="X276" i="2" s="1"/>
  <c r="X277" i="2" a="1"/>
  <c r="X277" i="2" s="1"/>
  <c r="X278" i="2" a="1"/>
  <c r="X278" i="2"/>
  <c r="V278" i="2" s="1"/>
  <c r="X279" i="2" a="1"/>
  <c r="X279" i="2" s="1"/>
  <c r="X280" i="2" a="1"/>
  <c r="X280" i="2" s="1"/>
  <c r="V280" i="2" s="1"/>
  <c r="X281" i="2" a="1"/>
  <c r="X281" i="2" s="1"/>
  <c r="X282" i="2" a="1"/>
  <c r="X282" i="2" s="1"/>
  <c r="X283" i="2" a="1"/>
  <c r="X283" i="2" s="1"/>
  <c r="V283" i="2" s="1"/>
  <c r="X284" i="2" a="1"/>
  <c r="X284" i="2" s="1"/>
  <c r="V284" i="2" s="1"/>
  <c r="X285" i="2" a="1"/>
  <c r="X285" i="2" s="1"/>
  <c r="V285" i="2" s="1"/>
  <c r="X286" i="2" a="1"/>
  <c r="X286" i="2"/>
  <c r="V286" i="2" s="1"/>
  <c r="X287" i="2" a="1"/>
  <c r="X287" i="2" s="1"/>
  <c r="V287" i="2" s="1"/>
  <c r="X288" i="2" a="1"/>
  <c r="X288" i="2" s="1"/>
  <c r="X289" i="2" a="1"/>
  <c r="X289" i="2" s="1"/>
  <c r="X290" i="2" a="1"/>
  <c r="X290" i="2" s="1"/>
  <c r="X291" i="2" a="1"/>
  <c r="X291" i="2" s="1"/>
  <c r="X292" i="2" a="1"/>
  <c r="X292" i="2" s="1"/>
  <c r="V292" i="2" s="1"/>
  <c r="X293" i="2" a="1"/>
  <c r="X293" i="2" s="1"/>
  <c r="X294" i="2" a="1"/>
  <c r="X294" i="2" s="1"/>
  <c r="X295" i="2" a="1"/>
  <c r="X295" i="2" s="1"/>
  <c r="X296" i="2" a="1"/>
  <c r="X296" i="2" s="1"/>
  <c r="X297" i="2" a="1"/>
  <c r="X297" i="2" s="1"/>
  <c r="X298" i="2" a="1"/>
  <c r="X298" i="2"/>
  <c r="X299" i="2" a="1"/>
  <c r="X299" i="2" s="1"/>
  <c r="V299" i="2" s="1"/>
  <c r="X300" i="2" a="1"/>
  <c r="X300" i="2" s="1"/>
  <c r="X301" i="2" a="1"/>
  <c r="X301" i="2" s="1"/>
  <c r="X302" i="2" a="1"/>
  <c r="X302" i="2" s="1"/>
  <c r="X303" i="2" a="1"/>
  <c r="X303" i="2" s="1"/>
  <c r="V303" i="2" s="1"/>
  <c r="X304" i="2" a="1"/>
  <c r="X304" i="2" s="1"/>
  <c r="V304" i="2" s="1"/>
  <c r="X305" i="2" a="1"/>
  <c r="X305" i="2" s="1"/>
  <c r="X306" i="2" a="1"/>
  <c r="X306" i="2" s="1"/>
  <c r="X307" i="2" a="1"/>
  <c r="X307" i="2" s="1"/>
  <c r="V307" i="2" s="1"/>
  <c r="X308" i="2" a="1"/>
  <c r="X308" i="2"/>
  <c r="V308" i="2" s="1"/>
  <c r="X309" i="2" a="1"/>
  <c r="X309" i="2" s="1"/>
  <c r="X310" i="2" a="1"/>
  <c r="X310" i="2" s="1"/>
  <c r="X311" i="2" a="1"/>
  <c r="X311" i="2" s="1"/>
  <c r="V311" i="2" s="1"/>
  <c r="X312" i="2" a="1"/>
  <c r="X312" i="2" s="1"/>
  <c r="V312" i="2" s="1"/>
  <c r="X313" i="2" a="1"/>
  <c r="X313" i="2" s="1"/>
  <c r="X314" i="2" a="1"/>
  <c r="X314" i="2" s="1"/>
  <c r="X315" i="2" a="1"/>
  <c r="X315" i="2" s="1"/>
  <c r="X316" i="2" a="1"/>
  <c r="X316" i="2"/>
  <c r="X317" i="2" a="1"/>
  <c r="X317" i="2" s="1"/>
  <c r="V317" i="2" s="1"/>
  <c r="X318" i="2" a="1"/>
  <c r="X318" i="2" s="1"/>
  <c r="X319" i="2" a="1"/>
  <c r="X319" i="2" s="1"/>
  <c r="V319" i="2" s="1"/>
  <c r="X320" i="2" a="1"/>
  <c r="X320" i="2" s="1"/>
  <c r="V320" i="2" s="1"/>
  <c r="X321" i="2" a="1"/>
  <c r="X321" i="2" s="1"/>
  <c r="X322" i="2" a="1"/>
  <c r="X322" i="2" s="1"/>
  <c r="V322" i="2" s="1"/>
  <c r="X323" i="2" a="1"/>
  <c r="X323" i="2" s="1"/>
  <c r="V323" i="2" s="1"/>
  <c r="X324" i="2" a="1"/>
  <c r="X324" i="2"/>
  <c r="X325" i="2" a="1"/>
  <c r="X325" i="2" s="1"/>
  <c r="X326" i="2" a="1"/>
  <c r="X326" i="2" s="1"/>
  <c r="X327" i="2" a="1"/>
  <c r="X327" i="2" s="1"/>
  <c r="X328" i="2" a="1"/>
  <c r="X328" i="2"/>
  <c r="V328" i="2" s="1"/>
  <c r="X329" i="2" a="1"/>
  <c r="X329" i="2" s="1"/>
  <c r="X330" i="2" a="1"/>
  <c r="X330" i="2" s="1"/>
  <c r="X331" i="2" a="1"/>
  <c r="X331" i="2" s="1"/>
  <c r="X332" i="2" a="1"/>
  <c r="X332" i="2" s="1"/>
  <c r="X333" i="2" a="1"/>
  <c r="X333" i="2" s="1"/>
  <c r="X334" i="2" a="1"/>
  <c r="X334" i="2" s="1"/>
  <c r="V334" i="2" s="1"/>
  <c r="X335" i="2" a="1"/>
  <c r="X335" i="2" s="1"/>
  <c r="V335" i="2" s="1"/>
  <c r="X336" i="2" a="1"/>
  <c r="X336" i="2" s="1"/>
  <c r="V336" i="2" s="1"/>
  <c r="X337" i="2" a="1"/>
  <c r="X337" i="2" s="1"/>
  <c r="X338" i="2" a="1"/>
  <c r="X338" i="2" s="1"/>
  <c r="V338" i="2" s="1"/>
  <c r="X339" i="2" a="1"/>
  <c r="X339" i="2" s="1"/>
  <c r="V339" i="2" s="1"/>
  <c r="X340" i="2" a="1"/>
  <c r="X340" i="2"/>
  <c r="X341" i="2" a="1"/>
  <c r="X341" i="2" s="1"/>
  <c r="X342" i="2" a="1"/>
  <c r="X342" i="2" s="1"/>
  <c r="V342" i="2" s="1"/>
  <c r="X343" i="2" a="1"/>
  <c r="X343" i="2" s="1"/>
  <c r="X344" i="2" a="1"/>
  <c r="X344" i="2"/>
  <c r="X345" i="2" a="1"/>
  <c r="X345" i="2" s="1"/>
  <c r="V345" i="2" s="1"/>
  <c r="X346" i="2" a="1"/>
  <c r="X346" i="2" s="1"/>
  <c r="X347" i="2" a="1"/>
  <c r="X347" i="2" s="1"/>
  <c r="X348" i="2" a="1"/>
  <c r="X348" i="2" s="1"/>
  <c r="X349" i="2" a="1"/>
  <c r="X349" i="2" s="1"/>
  <c r="X350" i="2" a="1"/>
  <c r="X350" i="2" s="1"/>
  <c r="V350" i="2" s="1"/>
  <c r="X351" i="2" a="1"/>
  <c r="X351" i="2" s="1"/>
  <c r="V351" i="2" s="1"/>
  <c r="X352" i="2" a="1"/>
  <c r="X352" i="2" s="1"/>
  <c r="V352" i="2" s="1"/>
  <c r="X353" i="2" a="1"/>
  <c r="X353" i="2" s="1"/>
  <c r="X354" i="2" a="1"/>
  <c r="X354" i="2" s="1"/>
  <c r="X355" i="2" a="1"/>
  <c r="X355" i="2" s="1"/>
  <c r="X356" i="2" a="1"/>
  <c r="X356" i="2"/>
  <c r="X357" i="2" a="1"/>
  <c r="X357" i="2" s="1"/>
  <c r="V357" i="2" s="1"/>
  <c r="X358" i="2" a="1"/>
  <c r="X358" i="2" s="1"/>
  <c r="V358" i="2" s="1"/>
  <c r="X359" i="2" a="1"/>
  <c r="X359" i="2" s="1"/>
  <c r="X360" i="2" a="1"/>
  <c r="X360" i="2"/>
  <c r="X361" i="2" a="1"/>
  <c r="X361" i="2" s="1"/>
  <c r="V361" i="2" s="1"/>
  <c r="X362" i="2" a="1"/>
  <c r="X362" i="2" s="1"/>
  <c r="X363" i="2" a="1"/>
  <c r="X363" i="2" s="1"/>
  <c r="X364" i="2" a="1"/>
  <c r="X364" i="2" s="1"/>
  <c r="V364" i="2" s="1"/>
  <c r="X365" i="2" a="1"/>
  <c r="X365" i="2" s="1"/>
  <c r="X366" i="2" a="1"/>
  <c r="X366" i="2" s="1"/>
  <c r="X367" i="2" a="1"/>
  <c r="X367" i="2" s="1"/>
  <c r="X368" i="2" a="1"/>
  <c r="X368" i="2" s="1"/>
  <c r="X369" i="2" a="1"/>
  <c r="X369" i="2" s="1"/>
  <c r="X370" i="2" a="1"/>
  <c r="X370" i="2" s="1"/>
  <c r="X371" i="2" a="1"/>
  <c r="X371" i="2" s="1"/>
  <c r="X372" i="2" a="1"/>
  <c r="X372" i="2"/>
  <c r="V372" i="2" s="1"/>
  <c r="X373" i="2" a="1"/>
  <c r="X373" i="2" s="1"/>
  <c r="X374" i="2" a="1"/>
  <c r="X374" i="2" s="1"/>
  <c r="X375" i="2" a="1"/>
  <c r="X375" i="2" s="1"/>
  <c r="X376" i="2" a="1"/>
  <c r="X376" i="2"/>
  <c r="V376" i="2" s="1"/>
  <c r="X377" i="2" a="1"/>
  <c r="X377" i="2" s="1"/>
  <c r="X378" i="2" a="1"/>
  <c r="X378" i="2" s="1"/>
  <c r="V378" i="2" s="1"/>
  <c r="X379" i="2" a="1"/>
  <c r="X379" i="2" s="1"/>
  <c r="V379" i="2" s="1"/>
  <c r="X380" i="2" a="1"/>
  <c r="X380" i="2" s="1"/>
  <c r="V380" i="2" s="1"/>
  <c r="X381" i="2" a="1"/>
  <c r="X381" i="2" s="1"/>
  <c r="V381" i="2" s="1"/>
  <c r="X382" i="2" a="1"/>
  <c r="X382" i="2" s="1"/>
  <c r="X383" i="2" a="1"/>
  <c r="X383" i="2" s="1"/>
  <c r="V383" i="2" s="1"/>
  <c r="X384" i="2" a="1"/>
  <c r="X384" i="2" s="1"/>
  <c r="V384" i="2" s="1"/>
  <c r="X385" i="2" a="1"/>
  <c r="X385" i="2" s="1"/>
  <c r="X386" i="2" a="1"/>
  <c r="X386" i="2" s="1"/>
  <c r="V386" i="2" s="1"/>
  <c r="X387" i="2" a="1"/>
  <c r="X387" i="2" s="1"/>
  <c r="V387" i="2" s="1"/>
  <c r="X388" i="2" a="1"/>
  <c r="X388" i="2"/>
  <c r="X389" i="2" a="1"/>
  <c r="X389" i="2" s="1"/>
  <c r="X390" i="2" a="1"/>
  <c r="X390" i="2" s="1"/>
  <c r="V390" i="2" s="1"/>
  <c r="X391" i="2" a="1"/>
  <c r="X391" i="2" s="1"/>
  <c r="V391" i="2" s="1"/>
  <c r="X392" i="2" a="1"/>
  <c r="X392" i="2"/>
  <c r="X393" i="2" a="1"/>
  <c r="X393" i="2" s="1"/>
  <c r="V393" i="2" s="1"/>
  <c r="X394" i="2" a="1"/>
  <c r="X394" i="2" s="1"/>
  <c r="X395" i="2" a="1"/>
  <c r="X395" i="2" s="1"/>
  <c r="X396" i="2" a="1"/>
  <c r="X396" i="2" s="1"/>
  <c r="X397" i="2" a="1"/>
  <c r="X397" i="2" s="1"/>
  <c r="X398" i="2" a="1"/>
  <c r="X398" i="2" s="1"/>
  <c r="X399" i="2" a="1"/>
  <c r="X399" i="2" s="1"/>
  <c r="X400" i="2" a="1"/>
  <c r="X400" i="2" s="1"/>
  <c r="X401" i="2" a="1"/>
  <c r="X401" i="2" s="1"/>
  <c r="V401" i="2" s="1"/>
  <c r="X402" i="2" a="1"/>
  <c r="X402" i="2" s="1"/>
  <c r="V402" i="2" s="1"/>
  <c r="X403" i="2" a="1"/>
  <c r="X403" i="2" s="1"/>
  <c r="V403" i="2" s="1"/>
  <c r="X404" i="2" a="1"/>
  <c r="X404" i="2"/>
  <c r="X405" i="2" a="1"/>
  <c r="X405" i="2" s="1"/>
  <c r="V405" i="2" s="1"/>
  <c r="X406" i="2" a="1"/>
  <c r="X406" i="2" s="1"/>
  <c r="V406" i="2" s="1"/>
  <c r="X407" i="2" a="1"/>
  <c r="X407" i="2" s="1"/>
  <c r="X408" i="2" a="1"/>
  <c r="X408" i="2"/>
  <c r="X409" i="2" a="1"/>
  <c r="X409" i="2" s="1"/>
  <c r="X410" i="2" a="1"/>
  <c r="X410" i="2" s="1"/>
  <c r="V410" i="2" s="1"/>
  <c r="X411" i="2" a="1"/>
  <c r="X411" i="2" s="1"/>
  <c r="V411" i="2" s="1"/>
  <c r="X412" i="2" a="1"/>
  <c r="X412" i="2"/>
  <c r="X413" i="2" a="1"/>
  <c r="X413" i="2" s="1"/>
  <c r="X414" i="2" a="1"/>
  <c r="X414" i="2" s="1"/>
  <c r="V414" i="2" s="1"/>
  <c r="X415" i="2" a="1"/>
  <c r="X415" i="2" s="1"/>
  <c r="X416" i="2" a="1"/>
  <c r="X416" i="2" s="1"/>
  <c r="V416" i="2" s="1"/>
  <c r="X417" i="2" a="1"/>
  <c r="X417" i="2" s="1"/>
  <c r="V417" i="2" s="1"/>
  <c r="X418" i="2" a="1"/>
  <c r="X418" i="2" s="1"/>
  <c r="X419" i="2" a="1"/>
  <c r="X419" i="2" s="1"/>
  <c r="X420" i="2" a="1"/>
  <c r="X420" i="2" s="1"/>
  <c r="X421" i="2" a="1"/>
  <c r="X421" i="2" s="1"/>
  <c r="X422" i="2" a="1"/>
  <c r="X422" i="2" s="1"/>
  <c r="V422" i="2" s="1"/>
  <c r="X423" i="2" a="1"/>
  <c r="X423" i="2" s="1"/>
  <c r="X424" i="2" a="1"/>
  <c r="X424" i="2" s="1"/>
  <c r="X425" i="2" a="1"/>
  <c r="X425" i="2" s="1"/>
  <c r="V425" i="2" s="1"/>
  <c r="X426" i="2" a="1"/>
  <c r="X426" i="2" s="1"/>
  <c r="X427" i="2" a="1"/>
  <c r="X427" i="2" s="1"/>
  <c r="X428" i="2" a="1"/>
  <c r="X428" i="2" s="1"/>
  <c r="X429" i="2" a="1"/>
  <c r="X429" i="2" s="1"/>
  <c r="X430" i="2" a="1"/>
  <c r="X430" i="2" s="1"/>
  <c r="V430" i="2" s="1"/>
  <c r="X431" i="2" a="1"/>
  <c r="X431" i="2" s="1"/>
  <c r="X432" i="2" a="1"/>
  <c r="X432" i="2" s="1"/>
  <c r="X433" i="2" a="1"/>
  <c r="X433" i="2" s="1"/>
  <c r="X434" i="2" a="1"/>
  <c r="X434" i="2" s="1"/>
  <c r="X435" i="2" a="1"/>
  <c r="X435" i="2" s="1"/>
  <c r="V435" i="2" s="1"/>
  <c r="X436" i="2" a="1"/>
  <c r="X436" i="2" s="1"/>
  <c r="X437" i="2" a="1"/>
  <c r="X437" i="2" s="1"/>
  <c r="V437" i="2" s="1"/>
  <c r="X438" i="2" a="1"/>
  <c r="X438" i="2" s="1"/>
  <c r="X439" i="2" a="1"/>
  <c r="X439" i="2" s="1"/>
  <c r="X440" i="2" a="1"/>
  <c r="X440" i="2" s="1"/>
  <c r="X441" i="2" a="1"/>
  <c r="X441" i="2" s="1"/>
  <c r="X442" i="2" a="1"/>
  <c r="X442" i="2" s="1"/>
  <c r="V442" i="2" s="1"/>
  <c r="X443" i="2" a="1"/>
  <c r="X443" i="2" s="1"/>
  <c r="X444" i="2" a="1"/>
  <c r="X444" i="2" s="1"/>
  <c r="X445" i="2" a="1"/>
  <c r="X445" i="2" s="1"/>
  <c r="V445" i="2" s="1"/>
  <c r="X446" i="2" a="1"/>
  <c r="X446" i="2" s="1"/>
  <c r="V446" i="2" s="1"/>
  <c r="X447" i="2" a="1"/>
  <c r="X447" i="2" s="1"/>
  <c r="X448" i="2" a="1"/>
  <c r="X448" i="2" s="1"/>
  <c r="X449" i="2" a="1"/>
  <c r="X449" i="2" s="1"/>
  <c r="V449" i="2" s="1"/>
  <c r="X450" i="2" a="1"/>
  <c r="X450" i="2" s="1"/>
  <c r="X451" i="2" a="1"/>
  <c r="X451" i="2" s="1"/>
  <c r="X452" i="2" a="1"/>
  <c r="X452" i="2" s="1"/>
  <c r="X453" i="2" a="1"/>
  <c r="X453" i="2" s="1"/>
  <c r="X454" i="2" a="1"/>
  <c r="X454" i="2" s="1"/>
  <c r="V454" i="2" s="1"/>
  <c r="X455" i="2" a="1"/>
  <c r="X455" i="2" s="1"/>
  <c r="V455" i="2" s="1"/>
  <c r="X456" i="2" a="1"/>
  <c r="X456" i="2" s="1"/>
  <c r="X457" i="2" a="1"/>
  <c r="X457" i="2" s="1"/>
  <c r="X458" i="2" a="1"/>
  <c r="X458" i="2" s="1"/>
  <c r="X459" i="2" a="1"/>
  <c r="X459" i="2" s="1"/>
  <c r="X460" i="2" a="1"/>
  <c r="X460" i="2" s="1"/>
  <c r="X461" i="2" a="1"/>
  <c r="X461" i="2" s="1"/>
  <c r="X462" i="2" a="1"/>
  <c r="X462" i="2" s="1"/>
  <c r="V462" i="2" s="1"/>
  <c r="X463" i="2" a="1"/>
  <c r="X463" i="2" s="1"/>
  <c r="X464" i="2" a="1"/>
  <c r="X464" i="2" s="1"/>
  <c r="X465" i="2" a="1"/>
  <c r="X465" i="2" s="1"/>
  <c r="X466" i="2" a="1"/>
  <c r="X466" i="2" s="1"/>
  <c r="X467" i="2" a="1"/>
  <c r="X467" i="2" s="1"/>
  <c r="V467" i="2" s="1"/>
  <c r="X468" i="2" a="1"/>
  <c r="X468" i="2" s="1"/>
  <c r="X469" i="2" a="1"/>
  <c r="X469" i="2" s="1"/>
  <c r="X470" i="2" a="1"/>
  <c r="X470" i="2" s="1"/>
  <c r="V470" i="2" s="1"/>
  <c r="X471" i="2" a="1"/>
  <c r="X471" i="2" s="1"/>
  <c r="V471" i="2" s="1"/>
  <c r="X472" i="2" a="1"/>
  <c r="X472" i="2" s="1"/>
  <c r="X473" i="2" a="1"/>
  <c r="X473" i="2" s="1"/>
  <c r="X474" i="2" a="1"/>
  <c r="X474" i="2" s="1"/>
  <c r="V474" i="2" s="1"/>
  <c r="X475" i="2" a="1"/>
  <c r="X475" i="2" s="1"/>
  <c r="V475" i="2" s="1"/>
  <c r="X476" i="2" a="1"/>
  <c r="X476" i="2" s="1"/>
  <c r="V476" i="2" s="1"/>
  <c r="X477" i="2" a="1"/>
  <c r="X477" i="2" s="1"/>
  <c r="X478" i="2" a="1"/>
  <c r="X478" i="2" s="1"/>
  <c r="V478" i="2" s="1"/>
  <c r="X479" i="2" a="1"/>
  <c r="X479" i="2" s="1"/>
  <c r="V479" i="2" s="1"/>
  <c r="X480" i="2" a="1"/>
  <c r="X480" i="2" s="1"/>
  <c r="V480" i="2" s="1"/>
  <c r="X481" i="2" a="1"/>
  <c r="X481" i="2" s="1"/>
  <c r="X482" i="2" a="1"/>
  <c r="X482" i="2" s="1"/>
  <c r="V482" i="2" s="1"/>
  <c r="X483" i="2" a="1"/>
  <c r="X483" i="2" s="1"/>
  <c r="V483" i="2" s="1"/>
  <c r="X484" i="2" a="1"/>
  <c r="X484" i="2" s="1"/>
  <c r="X485" i="2" a="1"/>
  <c r="X485" i="2" s="1"/>
  <c r="V485" i="2" s="1"/>
  <c r="X486" i="2" a="1"/>
  <c r="X486" i="2" s="1"/>
  <c r="X487" i="2" a="1"/>
  <c r="X487" i="2" s="1"/>
  <c r="X488" i="2" a="1"/>
  <c r="X488" i="2" s="1"/>
  <c r="X489" i="2" a="1"/>
  <c r="X489" i="2" s="1"/>
  <c r="X490" i="2" a="1"/>
  <c r="X490" i="2" s="1"/>
  <c r="X491" i="2" a="1"/>
  <c r="X491" i="2" s="1"/>
  <c r="X492" i="2" a="1"/>
  <c r="X492" i="2" s="1"/>
  <c r="X493" i="2" a="1"/>
  <c r="X493" i="2" s="1"/>
  <c r="X494" i="2" a="1"/>
  <c r="X494" i="2" s="1"/>
  <c r="V494" i="2" s="1"/>
  <c r="X495" i="2" a="1"/>
  <c r="X495" i="2" s="1"/>
  <c r="X496" i="2" a="1"/>
  <c r="X496" i="2" s="1"/>
  <c r="X497" i="2" a="1"/>
  <c r="X497" i="2" s="1"/>
  <c r="X498" i="2" a="1"/>
  <c r="X498" i="2" s="1"/>
  <c r="V498" i="2" s="1"/>
  <c r="X499" i="2" a="1"/>
  <c r="X499" i="2" s="1"/>
  <c r="X500" i="2" a="1"/>
  <c r="X500" i="2" s="1"/>
  <c r="X501" i="2" a="1"/>
  <c r="X501" i="2" s="1"/>
  <c r="X502" i="2" a="1"/>
  <c r="X502" i="2" s="1"/>
  <c r="X503" i="2" a="1"/>
  <c r="X503" i="2" s="1"/>
  <c r="V503" i="2" s="1"/>
  <c r="X504" i="2" a="1"/>
  <c r="X504" i="2" s="1"/>
  <c r="X505" i="2" a="1"/>
  <c r="X505" i="2" s="1"/>
  <c r="X506" i="2" a="1"/>
  <c r="X506" i="2" s="1"/>
  <c r="X507" i="2" a="1"/>
  <c r="X507" i="2" s="1"/>
  <c r="X508" i="2" a="1"/>
  <c r="X508" i="2" s="1"/>
  <c r="V508" i="2" s="1"/>
  <c r="X509" i="2" a="1"/>
  <c r="X509" i="2" s="1"/>
  <c r="V509" i="2" s="1"/>
  <c r="X510" i="2" a="1"/>
  <c r="X510" i="2" s="1"/>
  <c r="X511" i="2" a="1"/>
  <c r="X511" i="2" s="1"/>
  <c r="X512" i="2" a="1"/>
  <c r="X512" i="2" s="1"/>
  <c r="X513" i="2" a="1"/>
  <c r="X513" i="2" s="1"/>
  <c r="V513" i="2" s="1"/>
  <c r="X514" i="2" a="1"/>
  <c r="X514" i="2" s="1"/>
  <c r="X515" i="2" a="1"/>
  <c r="X515" i="2" s="1"/>
  <c r="X516" i="2" a="1"/>
  <c r="X516" i="2" s="1"/>
  <c r="X517" i="2" a="1"/>
  <c r="X517" i="2" s="1"/>
  <c r="V517" i="2" s="1"/>
  <c r="X518" i="2" a="1"/>
  <c r="X518" i="2" s="1"/>
  <c r="X519" i="2" a="1"/>
  <c r="X519" i="2" s="1"/>
  <c r="V519" i="2" s="1"/>
  <c r="X520" i="2" a="1"/>
  <c r="X520" i="2" s="1"/>
  <c r="V520" i="2" s="1"/>
  <c r="X521" i="2" a="1"/>
  <c r="X521" i="2" s="1"/>
  <c r="X522" i="2" a="1"/>
  <c r="X522" i="2" s="1"/>
  <c r="X523" i="2" a="1"/>
  <c r="X523" i="2" s="1"/>
  <c r="X524" i="2" a="1"/>
  <c r="X524" i="2" s="1"/>
  <c r="X525" i="2" a="1"/>
  <c r="X525" i="2" s="1"/>
  <c r="V525" i="2" s="1"/>
  <c r="X526" i="2" a="1"/>
  <c r="X526" i="2" s="1"/>
  <c r="V526" i="2" s="1"/>
  <c r="X527" i="2" a="1"/>
  <c r="X527" i="2" s="1"/>
  <c r="V527" i="2" s="1"/>
  <c r="X528" i="2" a="1"/>
  <c r="X528" i="2" s="1"/>
  <c r="X529" i="2" a="1"/>
  <c r="X529" i="2" s="1"/>
  <c r="V529" i="2" s="1"/>
  <c r="X530" i="2" a="1"/>
  <c r="X530" i="2" s="1"/>
  <c r="X531" i="2" a="1"/>
  <c r="X531" i="2" s="1"/>
  <c r="X532" i="2" a="1"/>
  <c r="X532" i="2" s="1"/>
  <c r="X533" i="2" a="1"/>
  <c r="X533" i="2" s="1"/>
  <c r="X534" i="2" a="1"/>
  <c r="X534" i="2" s="1"/>
  <c r="X535" i="2" a="1"/>
  <c r="X535" i="2" s="1"/>
  <c r="X536" i="2" a="1"/>
  <c r="X536" i="2" s="1"/>
  <c r="V536" i="2" s="1"/>
  <c r="X537" i="2" a="1"/>
  <c r="X537" i="2" s="1"/>
  <c r="X538" i="2" a="1"/>
  <c r="X538" i="2" s="1"/>
  <c r="V538" i="2" s="1"/>
  <c r="X539" i="2" a="1"/>
  <c r="X539" i="2" s="1"/>
  <c r="X540" i="2" a="1"/>
  <c r="X540" i="2" s="1"/>
  <c r="X541" i="2" a="1"/>
  <c r="X541" i="2" s="1"/>
  <c r="V541" i="2" s="1"/>
  <c r="X542" i="2" a="1"/>
  <c r="X542" i="2" s="1"/>
  <c r="V542" i="2" s="1"/>
  <c r="X543" i="2" a="1"/>
  <c r="X543" i="2" s="1"/>
  <c r="V543" i="2" s="1"/>
  <c r="X544" i="2" a="1"/>
  <c r="X544" i="2" s="1"/>
  <c r="V544" i="2" s="1"/>
  <c r="X545" i="2" a="1"/>
  <c r="X545" i="2" s="1"/>
  <c r="V545" i="2" s="1"/>
  <c r="X546" i="2" a="1"/>
  <c r="X546" i="2" s="1"/>
  <c r="V546" i="2" s="1"/>
  <c r="X547" i="2" a="1"/>
  <c r="X547" i="2" s="1"/>
  <c r="X548" i="2" a="1"/>
  <c r="X548" i="2" s="1"/>
  <c r="X549" i="2" a="1"/>
  <c r="X549" i="2" s="1"/>
  <c r="X550" i="2" a="1"/>
  <c r="X550" i="2"/>
  <c r="X551" i="2" a="1"/>
  <c r="X551" i="2" s="1"/>
  <c r="V551" i="2" s="1"/>
  <c r="X552" i="2" a="1"/>
  <c r="X552" i="2" s="1"/>
  <c r="X553" i="2" a="1"/>
  <c r="X553" i="2" s="1"/>
  <c r="X554" i="2" a="1"/>
  <c r="X554" i="2" s="1"/>
  <c r="V554" i="2" s="1"/>
  <c r="X555" i="2" a="1"/>
  <c r="X555" i="2" s="1"/>
  <c r="X556" i="2" a="1"/>
  <c r="X556" i="2"/>
  <c r="V556" i="2" s="1"/>
  <c r="X557" i="2" a="1"/>
  <c r="X557" i="2" s="1"/>
  <c r="X558" i="2" a="1"/>
  <c r="X558" i="2" s="1"/>
  <c r="X559" i="2" a="1"/>
  <c r="X559" i="2" s="1"/>
  <c r="X560" i="2" a="1"/>
  <c r="X560" i="2" s="1"/>
  <c r="V560" i="2" s="1"/>
  <c r="X561" i="2" a="1"/>
  <c r="X561" i="2" s="1"/>
  <c r="V561" i="2" s="1"/>
  <c r="X562" i="2" a="1"/>
  <c r="X562" i="2"/>
  <c r="X563" i="2" a="1"/>
  <c r="X563" i="2" s="1"/>
  <c r="X564" i="2" a="1"/>
  <c r="X564" i="2" s="1"/>
  <c r="X565" i="2" a="1"/>
  <c r="X565" i="2" s="1"/>
  <c r="X566" i="2" a="1"/>
  <c r="X566" i="2" s="1"/>
  <c r="V566" i="2" s="1"/>
  <c r="X567" i="2" a="1"/>
  <c r="X567" i="2" s="1"/>
  <c r="X568" i="2" a="1"/>
  <c r="X568" i="2" s="1"/>
  <c r="V568" i="2" s="1"/>
  <c r="X569" i="2" a="1"/>
  <c r="X569" i="2" s="1"/>
  <c r="V569" i="2" s="1"/>
  <c r="X570" i="2" a="1"/>
  <c r="X570" i="2" s="1"/>
  <c r="X571" i="2" a="1"/>
  <c r="X571" i="2" s="1"/>
  <c r="X572" i="2" a="1"/>
  <c r="X572" i="2" s="1"/>
  <c r="X573" i="2" a="1"/>
  <c r="X573" i="2" s="1"/>
  <c r="X574" i="2" a="1"/>
  <c r="X574" i="2" s="1"/>
  <c r="V574" i="2" s="1"/>
  <c r="X575" i="2" a="1"/>
  <c r="X575" i="2" s="1"/>
  <c r="V575" i="2" s="1"/>
  <c r="X576" i="2" a="1"/>
  <c r="X576" i="2" s="1"/>
  <c r="X577" i="2" a="1"/>
  <c r="X577" i="2" s="1"/>
  <c r="X578" i="2" a="1"/>
  <c r="X578" i="2" s="1"/>
  <c r="X579" i="2" a="1"/>
  <c r="X579" i="2" s="1"/>
  <c r="X580" i="2" a="1"/>
  <c r="X580" i="2" s="1"/>
  <c r="V580" i="2" s="1"/>
  <c r="X581" i="2" a="1"/>
  <c r="X581" i="2" s="1"/>
  <c r="X582" i="2" a="1"/>
  <c r="X582" i="2"/>
  <c r="X583" i="2" a="1"/>
  <c r="X583" i="2" s="1"/>
  <c r="V583" i="2" s="1"/>
  <c r="X584" i="2" a="1"/>
  <c r="X584" i="2" s="1"/>
  <c r="V584" i="2" s="1"/>
  <c r="X585" i="2" a="1"/>
  <c r="X585" i="2" s="1"/>
  <c r="X586" i="2" a="1"/>
  <c r="X586" i="2"/>
  <c r="X587" i="2" a="1"/>
  <c r="X587" i="2" s="1"/>
  <c r="V587" i="2" s="1"/>
  <c r="X588" i="2" a="1"/>
  <c r="X588" i="2"/>
  <c r="X589" i="2" a="1"/>
  <c r="X589" i="2" s="1"/>
  <c r="X590" i="2" a="1"/>
  <c r="X590" i="2" s="1"/>
  <c r="X591" i="2" a="1"/>
  <c r="X591" i="2" s="1"/>
  <c r="X592" i="2" a="1"/>
  <c r="X592" i="2" s="1"/>
  <c r="V592" i="2" s="1"/>
  <c r="X593" i="2" a="1"/>
  <c r="X593" i="2" s="1"/>
  <c r="V593" i="2" s="1"/>
  <c r="X594" i="2" a="1"/>
  <c r="X594" i="2"/>
  <c r="X595" i="2" a="1"/>
  <c r="X595" i="2" s="1"/>
  <c r="V595" i="2" s="1"/>
  <c r="X596" i="2" a="1"/>
  <c r="X596" i="2" s="1"/>
  <c r="X597" i="2" a="1"/>
  <c r="X597" i="2" s="1"/>
  <c r="V597" i="2" s="1"/>
  <c r="X598" i="2" a="1"/>
  <c r="X598" i="2" s="1"/>
  <c r="X599" i="2" a="1"/>
  <c r="X599" i="2" s="1"/>
  <c r="V599" i="2" s="1"/>
  <c r="X600" i="2" a="1"/>
  <c r="X600" i="2" s="1"/>
  <c r="X601" i="2" a="1"/>
  <c r="X601" i="2" s="1"/>
  <c r="X602" i="2" a="1"/>
  <c r="X602" i="2" s="1"/>
  <c r="V602" i="2" s="1"/>
  <c r="X603" i="2" a="1"/>
  <c r="X603" i="2" s="1"/>
  <c r="X604" i="2" a="1"/>
  <c r="X604" i="2" s="1"/>
  <c r="V604" i="2" s="1"/>
  <c r="X605" i="2" a="1"/>
  <c r="X605" i="2" s="1"/>
  <c r="V605" i="2" s="1"/>
  <c r="X606" i="2" a="1"/>
  <c r="X606" i="2"/>
  <c r="V606" i="2" s="1"/>
  <c r="X607" i="2" a="1"/>
  <c r="X607" i="2" s="1"/>
  <c r="X608" i="2" a="1"/>
  <c r="X608" i="2" s="1"/>
  <c r="V608" i="2" s="1"/>
  <c r="X609" i="2" a="1"/>
  <c r="X609" i="2" s="1"/>
  <c r="X610" i="2" a="1"/>
  <c r="X610" i="2" s="1"/>
  <c r="X611" i="2" a="1"/>
  <c r="X611" i="2" s="1"/>
  <c r="X612" i="2" a="1"/>
  <c r="X612" i="2"/>
  <c r="V612" i="2" s="1"/>
  <c r="X613" i="2" a="1"/>
  <c r="X613" i="2" s="1"/>
  <c r="X614" i="2" a="1"/>
  <c r="X614" i="2"/>
  <c r="V614" i="2" s="1"/>
  <c r="X615" i="2" a="1"/>
  <c r="X615" i="2" s="1"/>
  <c r="V615" i="2" s="1"/>
  <c r="X616" i="2" a="1"/>
  <c r="X616" i="2" s="1"/>
  <c r="X617" i="2" a="1"/>
  <c r="X617" i="2" s="1"/>
  <c r="X618" i="2" a="1"/>
  <c r="X618" i="2"/>
  <c r="V618" i="2" s="1"/>
  <c r="X619" i="2" a="1"/>
  <c r="X619" i="2" s="1"/>
  <c r="X620" i="2" a="1"/>
  <c r="X620" i="2"/>
  <c r="V620" i="2" s="1"/>
  <c r="X621" i="2" a="1"/>
  <c r="X621" i="2" s="1"/>
  <c r="V621" i="2" s="1"/>
  <c r="X622" i="2" a="1"/>
  <c r="X622" i="2" s="1"/>
  <c r="X623" i="2" a="1"/>
  <c r="X623" i="2" s="1"/>
  <c r="X624" i="2" a="1"/>
  <c r="X624" i="2" s="1"/>
  <c r="X625" i="2" a="1"/>
  <c r="X625" i="2" s="1"/>
  <c r="V625" i="2" s="1"/>
  <c r="X626" i="2" a="1"/>
  <c r="X626" i="2"/>
  <c r="X627" i="2" a="1"/>
  <c r="X627" i="2" s="1"/>
  <c r="X628" i="2" a="1"/>
  <c r="X628" i="2" s="1"/>
  <c r="X629" i="2" a="1"/>
  <c r="X629" i="2" s="1"/>
  <c r="X630" i="2" a="1"/>
  <c r="X630" i="2" s="1"/>
  <c r="X631" i="2" a="1"/>
  <c r="X631" i="2" s="1"/>
  <c r="X632" i="2" a="1"/>
  <c r="X632" i="2" s="1"/>
  <c r="X633" i="2" a="1"/>
  <c r="X633" i="2" s="1"/>
  <c r="V633" i="2" s="1"/>
  <c r="X634" i="2" a="1"/>
  <c r="X634" i="2" s="1"/>
  <c r="X635" i="2" a="1"/>
  <c r="X635" i="2" s="1"/>
  <c r="X636" i="2" a="1"/>
  <c r="X636" i="2" s="1"/>
  <c r="X637" i="2" a="1"/>
  <c r="X637" i="2" s="1"/>
  <c r="X638" i="2" a="1"/>
  <c r="X638" i="2"/>
  <c r="X639" i="2" a="1"/>
  <c r="X639" i="2" s="1"/>
  <c r="X640" i="2" a="1"/>
  <c r="X640" i="2" s="1"/>
  <c r="X641" i="2" a="1"/>
  <c r="X641" i="2" s="1"/>
  <c r="V641" i="2" s="1"/>
  <c r="X642" i="2" a="1"/>
  <c r="X642" i="2" s="1"/>
  <c r="V642" i="2" s="1"/>
  <c r="X643" i="2" a="1"/>
  <c r="X643" i="2" s="1"/>
  <c r="V643" i="2" s="1"/>
  <c r="X644" i="2" a="1"/>
  <c r="X644" i="2"/>
  <c r="X645" i="2" a="1"/>
  <c r="X645" i="2" s="1"/>
  <c r="X646" i="2" a="1"/>
  <c r="X646" i="2"/>
  <c r="V646" i="2" s="1"/>
  <c r="X647" i="2" a="1"/>
  <c r="X647" i="2" s="1"/>
  <c r="X648" i="2" a="1"/>
  <c r="X648" i="2" s="1"/>
  <c r="X649" i="2" a="1"/>
  <c r="X649" i="2" s="1"/>
  <c r="X650" i="2" a="1"/>
  <c r="X650" i="2"/>
  <c r="X651" i="2" a="1"/>
  <c r="X651" i="2" s="1"/>
  <c r="X652" i="2" a="1"/>
  <c r="X652" i="2"/>
  <c r="V652" i="2" s="1"/>
  <c r="X653" i="2" a="1"/>
  <c r="X653" i="2" s="1"/>
  <c r="X654" i="2" a="1"/>
  <c r="X654" i="2" s="1"/>
  <c r="V654" i="2" s="1"/>
  <c r="X655" i="2" a="1"/>
  <c r="X655" i="2" s="1"/>
  <c r="X656" i="2" a="1"/>
  <c r="X656" i="2" s="1"/>
  <c r="V656" i="2" s="1"/>
  <c r="X657" i="2" a="1"/>
  <c r="X657" i="2" s="1"/>
  <c r="X658" i="2" a="1"/>
  <c r="X658" i="2"/>
  <c r="X659" i="2" a="1"/>
  <c r="X659" i="2" s="1"/>
  <c r="X660" i="2" a="1"/>
  <c r="X660" i="2" s="1"/>
  <c r="X661" i="2" a="1"/>
  <c r="X661" i="2" s="1"/>
  <c r="X662" i="2" a="1"/>
  <c r="X662" i="2" s="1"/>
  <c r="X663" i="2" a="1"/>
  <c r="X663" i="2" s="1"/>
  <c r="V663" i="2" s="1"/>
  <c r="X664" i="2" a="1"/>
  <c r="X664" i="2" s="1"/>
  <c r="X665" i="2" a="1"/>
  <c r="X665" i="2" s="1"/>
  <c r="X666" i="2" a="1"/>
  <c r="X666" i="2" s="1"/>
  <c r="V666" i="2" s="1"/>
  <c r="X667" i="2" a="1"/>
  <c r="X667" i="2" s="1"/>
  <c r="V667" i="2" s="1"/>
  <c r="X668" i="2" a="1"/>
  <c r="X668" i="2" s="1"/>
  <c r="X669" i="2" a="1"/>
  <c r="X669" i="2" s="1"/>
  <c r="V669" i="2" s="1"/>
  <c r="X670" i="2" a="1"/>
  <c r="X670" i="2"/>
  <c r="X671" i="2" a="1"/>
  <c r="X671" i="2" s="1"/>
  <c r="X672" i="2" a="1"/>
  <c r="X672" i="2" s="1"/>
  <c r="V672" i="2" s="1"/>
  <c r="X673" i="2" a="1"/>
  <c r="X673" i="2" s="1"/>
  <c r="X674" i="2" a="1"/>
  <c r="X674" i="2" s="1"/>
  <c r="X675" i="2" a="1"/>
  <c r="X675" i="2" s="1"/>
  <c r="X676" i="2" a="1"/>
  <c r="X676" i="2"/>
  <c r="X677" i="2" a="1"/>
  <c r="X677" i="2" s="1"/>
  <c r="X678" i="2" a="1"/>
  <c r="X678" i="2"/>
  <c r="X679" i="2" a="1"/>
  <c r="X679" i="2" s="1"/>
  <c r="X680" i="2" a="1"/>
  <c r="X680" i="2" s="1"/>
  <c r="V680" i="2" s="1"/>
  <c r="X681" i="2" a="1"/>
  <c r="X681" i="2" s="1"/>
  <c r="X682" i="2" a="1"/>
  <c r="X682" i="2"/>
  <c r="X683" i="2" a="1"/>
  <c r="X683" i="2" s="1"/>
  <c r="X684" i="2" a="1"/>
  <c r="X684" i="2"/>
  <c r="V684" i="2" s="1"/>
  <c r="X685" i="2" a="1"/>
  <c r="X685" i="2" s="1"/>
  <c r="V685" i="2" s="1"/>
  <c r="X686" i="2" a="1"/>
  <c r="X686" i="2" s="1"/>
  <c r="V686" i="2" s="1"/>
  <c r="X687" i="2" a="1"/>
  <c r="X687" i="2" s="1"/>
  <c r="X688" i="2" a="1"/>
  <c r="X688" i="2" s="1"/>
  <c r="V688" i="2" s="1"/>
  <c r="X689" i="2" a="1"/>
  <c r="X689" i="2" s="1"/>
  <c r="V689" i="2" s="1"/>
  <c r="X690" i="2" a="1"/>
  <c r="X690" i="2"/>
  <c r="V690" i="2" s="1"/>
  <c r="X691" i="2" a="1"/>
  <c r="X691" i="2" s="1"/>
  <c r="V691" i="2" s="1"/>
  <c r="X692" i="2" a="1"/>
  <c r="X692" i="2" s="1"/>
  <c r="V692" i="2" s="1"/>
  <c r="X693" i="2" a="1"/>
  <c r="X693" i="2" s="1"/>
  <c r="V693" i="2" s="1"/>
  <c r="X694" i="2" a="1"/>
  <c r="X694" i="2" s="1"/>
  <c r="X695" i="2" a="1"/>
  <c r="X695" i="2" s="1"/>
  <c r="X696" i="2" a="1"/>
  <c r="X696" i="2" s="1"/>
  <c r="X697" i="2" a="1"/>
  <c r="X697" i="2" s="1"/>
  <c r="X698" i="2" a="1"/>
  <c r="X698" i="2" s="1"/>
  <c r="X699" i="2" a="1"/>
  <c r="X699" i="2" s="1"/>
  <c r="X700" i="2" a="1"/>
  <c r="X700" i="2" s="1"/>
  <c r="X701" i="2" a="1"/>
  <c r="X701" i="2" s="1"/>
  <c r="V701" i="2" s="1"/>
  <c r="X702" i="2" a="1"/>
  <c r="X702" i="2"/>
  <c r="V702" i="2" s="1"/>
  <c r="X703" i="2" a="1"/>
  <c r="X703" i="2" s="1"/>
  <c r="X704" i="2" a="1"/>
  <c r="X704" i="2" s="1"/>
  <c r="V704" i="2" s="1"/>
  <c r="X705" i="2" a="1"/>
  <c r="X705" i="2" s="1"/>
  <c r="X706" i="2" a="1"/>
  <c r="X706" i="2" s="1"/>
  <c r="V706" i="2" s="1"/>
  <c r="X707" i="2" a="1"/>
  <c r="X707" i="2" s="1"/>
  <c r="X708" i="2" a="1"/>
  <c r="X708" i="2"/>
  <c r="X709" i="2" a="1"/>
  <c r="X709" i="2" s="1"/>
  <c r="V709" i="2" s="1"/>
  <c r="X710" i="2" a="1"/>
  <c r="X710" i="2"/>
  <c r="V710" i="2" s="1"/>
  <c r="X711" i="2" a="1"/>
  <c r="X711" i="2" s="1"/>
  <c r="X712" i="2" a="1"/>
  <c r="X712" i="2" s="1"/>
  <c r="X713" i="2" a="1"/>
  <c r="X713" i="2" s="1"/>
  <c r="X714" i="2" a="1"/>
  <c r="X714" i="2"/>
  <c r="X715" i="2" a="1"/>
  <c r="X715" i="2" s="1"/>
  <c r="X716" i="2" a="1"/>
  <c r="X716" i="2"/>
  <c r="X717" i="2" a="1"/>
  <c r="X717" i="2" s="1"/>
  <c r="X718" i="2" a="1"/>
  <c r="X718" i="2" s="1"/>
  <c r="X719" i="2" a="1"/>
  <c r="X719" i="2" s="1"/>
  <c r="X720" i="2" a="1"/>
  <c r="X720" i="2" s="1"/>
  <c r="V720" i="2" s="1"/>
  <c r="X721" i="2" a="1"/>
  <c r="X721" i="2" s="1"/>
  <c r="X722" i="2" a="1"/>
  <c r="X722" i="2"/>
  <c r="X723" i="2" a="1"/>
  <c r="X723" i="2" s="1"/>
  <c r="V723" i="2" s="1"/>
  <c r="X724" i="2" a="1"/>
  <c r="X724" i="2" s="1"/>
  <c r="X725" i="2" a="1"/>
  <c r="X725" i="2" s="1"/>
  <c r="X726" i="2" a="1"/>
  <c r="X726" i="2" s="1"/>
  <c r="V726" i="2" s="1"/>
  <c r="X727" i="2" a="1"/>
  <c r="X727" i="2" s="1"/>
  <c r="X728" i="2" a="1"/>
  <c r="X728" i="2" s="1"/>
  <c r="X729" i="2" a="1"/>
  <c r="X729" i="2" s="1"/>
  <c r="V729" i="2" s="1"/>
  <c r="X730" i="2" a="1"/>
  <c r="X730" i="2" s="1"/>
  <c r="X731" i="2" a="1"/>
  <c r="X731" i="2" s="1"/>
  <c r="X732" i="2" a="1"/>
  <c r="X732" i="2" s="1"/>
  <c r="V732" i="2" s="1"/>
  <c r="X733" i="2" a="1"/>
  <c r="X733" i="2" s="1"/>
  <c r="V733" i="2" s="1"/>
  <c r="X734" i="2" a="1"/>
  <c r="X734" i="2"/>
  <c r="V734" i="2" s="1"/>
  <c r="X735" i="2" a="1"/>
  <c r="X735" i="2" s="1"/>
  <c r="X736" i="2" a="1"/>
  <c r="X736" i="2" s="1"/>
  <c r="X737" i="2" a="1"/>
  <c r="X737" i="2" s="1"/>
  <c r="X738" i="2" a="1"/>
  <c r="X738" i="2" s="1"/>
  <c r="X739" i="2" a="1"/>
  <c r="X739" i="2" s="1"/>
  <c r="V739" i="2" s="1"/>
  <c r="X740" i="2" a="1"/>
  <c r="X740" i="2"/>
  <c r="X741" i="2" a="1"/>
  <c r="X741" i="2" s="1"/>
  <c r="V741" i="2" s="1"/>
  <c r="X742" i="2" a="1"/>
  <c r="X742" i="2"/>
  <c r="X743" i="2" a="1"/>
  <c r="X743" i="2" s="1"/>
  <c r="X744" i="2" a="1"/>
  <c r="X744" i="2" s="1"/>
  <c r="V744" i="2" s="1"/>
  <c r="X745" i="2" a="1"/>
  <c r="X745" i="2" s="1"/>
  <c r="X746" i="2" a="1"/>
  <c r="X746" i="2"/>
  <c r="V746" i="2" s="1"/>
  <c r="X747" i="2" a="1"/>
  <c r="X747" i="2" s="1"/>
  <c r="X748" i="2" a="1"/>
  <c r="X748" i="2"/>
  <c r="V748" i="2" s="1"/>
  <c r="X749" i="2" a="1"/>
  <c r="X749" i="2" s="1"/>
  <c r="X750" i="2" a="1"/>
  <c r="X750" i="2" s="1"/>
  <c r="V750" i="2" s="1"/>
  <c r="X751" i="2" a="1"/>
  <c r="X751" i="2" s="1"/>
  <c r="X752" i="2" a="1"/>
  <c r="X752" i="2" s="1"/>
  <c r="X753" i="2" a="1"/>
  <c r="X753" i="2" s="1"/>
  <c r="V753" i="2" s="1"/>
  <c r="X754" i="2" a="1"/>
  <c r="X754" i="2"/>
  <c r="V754" i="2" s="1"/>
  <c r="X755" i="2" a="1"/>
  <c r="X755" i="2" s="1"/>
  <c r="V755" i="2" s="1"/>
  <c r="X756" i="2" a="1"/>
  <c r="X756" i="2" s="1"/>
  <c r="X757" i="2" a="1"/>
  <c r="X757" i="2" s="1"/>
  <c r="V757" i="2" s="1"/>
  <c r="X758" i="2" a="1"/>
  <c r="X758" i="2" s="1"/>
  <c r="V758" i="2" s="1"/>
  <c r="X759" i="2" a="1"/>
  <c r="X759" i="2" s="1"/>
  <c r="X760" i="2" a="1"/>
  <c r="X760" i="2" s="1"/>
  <c r="V760" i="2" s="1"/>
  <c r="X761" i="2" a="1"/>
  <c r="X761" i="2" s="1"/>
  <c r="V761" i="2" s="1"/>
  <c r="X762" i="2" a="1"/>
  <c r="X762" i="2" s="1"/>
  <c r="X763" i="2" a="1"/>
  <c r="X763" i="2" s="1"/>
  <c r="X764" i="2" a="1"/>
  <c r="X764" i="2" s="1"/>
  <c r="V764" i="2" s="1"/>
  <c r="X765" i="2" a="1"/>
  <c r="X765" i="2" s="1"/>
  <c r="V765" i="2" s="1"/>
  <c r="X766" i="2" a="1"/>
  <c r="X766" i="2"/>
  <c r="V766" i="2" s="1"/>
  <c r="X767" i="2" a="1"/>
  <c r="X767" i="2" s="1"/>
  <c r="V767" i="2" s="1"/>
  <c r="X768" i="2" a="1"/>
  <c r="X768" i="2" s="1"/>
  <c r="X769" i="2" a="1"/>
  <c r="X769" i="2" s="1"/>
  <c r="X770" i="2" a="1"/>
  <c r="X770" i="2" s="1"/>
  <c r="V770" i="2" s="1"/>
  <c r="X771" i="2" a="1"/>
  <c r="X771" i="2" s="1"/>
  <c r="V771" i="2" s="1"/>
  <c r="X772" i="2" a="1"/>
  <c r="X772" i="2"/>
  <c r="X773" i="2" a="1"/>
  <c r="X773" i="2" s="1"/>
  <c r="X774" i="2" a="1"/>
  <c r="X774" i="2"/>
  <c r="X775" i="2" a="1"/>
  <c r="X775" i="2" s="1"/>
  <c r="X776" i="2" a="1"/>
  <c r="X776" i="2" s="1"/>
  <c r="V776" i="2" s="1"/>
  <c r="X777" i="2" a="1"/>
  <c r="X777" i="2" s="1"/>
  <c r="V777" i="2" s="1"/>
  <c r="X778" i="2" a="1"/>
  <c r="X778" i="2"/>
  <c r="V778" i="2" s="1"/>
  <c r="X779" i="2" a="1"/>
  <c r="X779" i="2" s="1"/>
  <c r="X780" i="2" a="1"/>
  <c r="X780" i="2"/>
  <c r="X781" i="2" a="1"/>
  <c r="X781" i="2" s="1"/>
  <c r="X782" i="2" a="1"/>
  <c r="X782" i="2" s="1"/>
  <c r="V782" i="2" s="1"/>
  <c r="X783" i="2" a="1"/>
  <c r="X783" i="2" s="1"/>
  <c r="V783" i="2" s="1"/>
  <c r="X784" i="2" a="1"/>
  <c r="X784" i="2" s="1"/>
  <c r="V784" i="2" s="1"/>
  <c r="X785" i="2" a="1"/>
  <c r="X785" i="2" s="1"/>
  <c r="X786" i="2" a="1"/>
  <c r="X786" i="2"/>
  <c r="X787" i="2" a="1"/>
  <c r="X787" i="2" s="1"/>
  <c r="X788" i="2" a="1"/>
  <c r="X788" i="2" s="1"/>
  <c r="X789" i="2" a="1"/>
  <c r="X789" i="2" s="1"/>
  <c r="V789" i="2" s="1"/>
  <c r="X790" i="2" a="1"/>
  <c r="X790" i="2" s="1"/>
  <c r="X791" i="2" a="1"/>
  <c r="X791" i="2" s="1"/>
  <c r="X792" i="2" a="1"/>
  <c r="X792" i="2" s="1"/>
  <c r="V792" i="2" s="1"/>
  <c r="X793" i="2" a="1"/>
  <c r="X793" i="2" s="1"/>
  <c r="X794" i="2" a="1"/>
  <c r="X794" i="2" s="1"/>
  <c r="V794" i="2" s="1"/>
  <c r="X795" i="2" a="1"/>
  <c r="X795" i="2" s="1"/>
  <c r="V795" i="2" s="1"/>
  <c r="X796" i="2" a="1"/>
  <c r="X796" i="2" s="1"/>
  <c r="V796" i="2" s="1"/>
  <c r="X797" i="2" a="1"/>
  <c r="X797" i="2" s="1"/>
  <c r="X798" i="2" a="1"/>
  <c r="X798" i="2"/>
  <c r="X799" i="2" a="1"/>
  <c r="X799" i="2" s="1"/>
  <c r="X800" i="2" a="1"/>
  <c r="X800" i="2" s="1"/>
  <c r="V800" i="2" s="1"/>
  <c r="X801" i="2" a="1"/>
  <c r="X801" i="2" s="1"/>
  <c r="X802" i="2" a="1"/>
  <c r="X802" i="2" s="1"/>
  <c r="V802" i="2" s="1"/>
  <c r="X803" i="2" a="1"/>
  <c r="X803" i="2" s="1"/>
  <c r="X804" i="2" a="1"/>
  <c r="X804" i="2"/>
  <c r="V804" i="2" s="1"/>
  <c r="X805" i="2" a="1"/>
  <c r="X805" i="2" s="1"/>
  <c r="V805" i="2" s="1"/>
  <c r="X806" i="2" a="1"/>
  <c r="X806" i="2"/>
  <c r="X807" i="2" a="1"/>
  <c r="X807" i="2" s="1"/>
  <c r="V807" i="2" s="1"/>
  <c r="X808" i="2" a="1"/>
  <c r="X808" i="2" s="1"/>
  <c r="X809" i="2" a="1"/>
  <c r="X809" i="2" s="1"/>
  <c r="X810" i="2" a="1"/>
  <c r="X810" i="2"/>
  <c r="X811" i="2" a="1"/>
  <c r="X811" i="2" s="1"/>
  <c r="X812" i="2" a="1"/>
  <c r="X812" i="2"/>
  <c r="X813" i="2" a="1"/>
  <c r="X813" i="2" s="1"/>
  <c r="V813" i="2" s="1"/>
  <c r="X814" i="2" a="1"/>
  <c r="X814" i="2" s="1"/>
  <c r="X815" i="2" a="1"/>
  <c r="X815" i="2" s="1"/>
  <c r="X816" i="2" a="1"/>
  <c r="X816" i="2" s="1"/>
  <c r="X817" i="2" a="1"/>
  <c r="X817" i="2" s="1"/>
  <c r="V817" i="2" s="1"/>
  <c r="X818" i="2" a="1"/>
  <c r="X818" i="2"/>
  <c r="X819" i="2" a="1"/>
  <c r="X819" i="2" s="1"/>
  <c r="V819" i="2" s="1"/>
  <c r="X820" i="2" a="1"/>
  <c r="X820" i="2" s="1"/>
  <c r="X821" i="2" a="1"/>
  <c r="X821" i="2" s="1"/>
  <c r="V821" i="2" s="1"/>
  <c r="X822" i="2" a="1"/>
  <c r="X822" i="2" s="1"/>
  <c r="V822" i="2" s="1"/>
  <c r="X823" i="2" a="1"/>
  <c r="X823" i="2" s="1"/>
  <c r="X824" i="2" a="1"/>
  <c r="X824" i="2" s="1"/>
  <c r="V824" i="2" s="1"/>
  <c r="X825" i="2" a="1"/>
  <c r="X825" i="2" s="1"/>
  <c r="X826" i="2" a="1"/>
  <c r="X826" i="2" s="1"/>
  <c r="V826" i="2" s="1"/>
  <c r="X827" i="2" a="1"/>
  <c r="X827" i="2" s="1"/>
  <c r="V827" i="2" s="1"/>
  <c r="X828" i="2" a="1"/>
  <c r="X828" i="2" s="1"/>
  <c r="X829" i="2" a="1"/>
  <c r="X829" i="2" s="1"/>
  <c r="V829" i="2" s="1"/>
  <c r="X830" i="2" a="1"/>
  <c r="X830" i="2"/>
  <c r="X831" i="2" a="1"/>
  <c r="X831" i="2" s="1"/>
  <c r="V831" i="2" s="1"/>
  <c r="X832" i="2" a="1"/>
  <c r="X832" i="2" s="1"/>
  <c r="X833" i="2" a="1"/>
  <c r="X833" i="2" s="1"/>
  <c r="V833" i="2" s="1"/>
  <c r="X834" i="2" a="1"/>
  <c r="X834" i="2" s="1"/>
  <c r="V834" i="2" s="1"/>
  <c r="X835" i="2" a="1"/>
  <c r="X835" i="2" s="1"/>
  <c r="X836" i="2" a="1"/>
  <c r="X836" i="2"/>
  <c r="X837" i="2" a="1"/>
  <c r="X837" i="2" s="1"/>
  <c r="X838" i="2" a="1"/>
  <c r="X838" i="2"/>
  <c r="X839" i="2" a="1"/>
  <c r="X839" i="2" s="1"/>
  <c r="X840" i="2" a="1"/>
  <c r="X840" i="2" s="1"/>
  <c r="V840" i="2" s="1"/>
  <c r="X841" i="2" a="1"/>
  <c r="X841" i="2" s="1"/>
  <c r="X842" i="2" a="1"/>
  <c r="X842" i="2"/>
  <c r="X843" i="2" a="1"/>
  <c r="X843" i="2" s="1"/>
  <c r="X844" i="2" a="1"/>
  <c r="X844" i="2"/>
  <c r="X845" i="2" a="1"/>
  <c r="X845" i="2" s="1"/>
  <c r="X846" i="2" a="1"/>
  <c r="X846" i="2" s="1"/>
  <c r="X847" i="2" a="1"/>
  <c r="X847" i="2" s="1"/>
  <c r="X848" i="2" a="1"/>
  <c r="X848" i="2" s="1"/>
  <c r="V848" i="2" s="1"/>
  <c r="X849" i="2" a="1"/>
  <c r="X849" i="2" s="1"/>
  <c r="X850" i="2" a="1"/>
  <c r="X850" i="2"/>
  <c r="X851" i="2" a="1"/>
  <c r="X851" i="2" s="1"/>
  <c r="X852" i="2" a="1"/>
  <c r="X852" i="2" s="1"/>
  <c r="V852" i="2" s="1"/>
  <c r="X853" i="2" a="1"/>
  <c r="X853" i="2" s="1"/>
  <c r="V853" i="2" s="1"/>
  <c r="X854" i="2" a="1"/>
  <c r="X854" i="2" s="1"/>
  <c r="X855" i="2" a="1"/>
  <c r="X855" i="2" s="1"/>
  <c r="X856" i="2" a="1"/>
  <c r="X856" i="2" s="1"/>
  <c r="X857" i="2" a="1"/>
  <c r="X857" i="2" s="1"/>
  <c r="X858" i="2" a="1"/>
  <c r="X858" i="2" s="1"/>
  <c r="X859" i="2" a="1"/>
  <c r="X859" i="2" s="1"/>
  <c r="V859" i="2" s="1"/>
  <c r="X860" i="2" a="1"/>
  <c r="X860" i="2" s="1"/>
  <c r="X861" i="2" a="1"/>
  <c r="X861" i="2" s="1"/>
  <c r="X862" i="2" a="1"/>
  <c r="X862" i="2"/>
  <c r="X863" i="2" a="1"/>
  <c r="X863" i="2" s="1"/>
  <c r="X864" i="2" a="1"/>
  <c r="X864" i="2" s="1"/>
  <c r="X865" i="2" a="1"/>
  <c r="X865" i="2" s="1"/>
  <c r="X866" i="2" a="1"/>
  <c r="X866" i="2" s="1"/>
  <c r="V866" i="2" s="1"/>
  <c r="X867" i="2" a="1"/>
  <c r="X867" i="2" s="1"/>
  <c r="X868" i="2" a="1"/>
  <c r="X868" i="2"/>
  <c r="V868" i="2" s="1"/>
  <c r="X869" i="2" a="1"/>
  <c r="X869" i="2" s="1"/>
  <c r="X870" i="2" a="1"/>
  <c r="X870" i="2"/>
  <c r="X871" i="2" a="1"/>
  <c r="X871" i="2" s="1"/>
  <c r="V871" i="2" s="1"/>
  <c r="X872" i="2" a="1"/>
  <c r="X872" i="2" s="1"/>
  <c r="X873" i="2" a="1"/>
  <c r="X873" i="2"/>
  <c r="V873" i="2" s="1"/>
  <c r="X874" i="2" a="1"/>
  <c r="X874" i="2" s="1"/>
  <c r="X875" i="2" a="1"/>
  <c r="X875" i="2" s="1"/>
  <c r="X876" i="2" a="1"/>
  <c r="X876" i="2" s="1"/>
  <c r="X877" i="2" a="1"/>
  <c r="X877" i="2" s="1"/>
  <c r="V877" i="2" s="1"/>
  <c r="X878" i="2" a="1"/>
  <c r="X878" i="2" s="1"/>
  <c r="X879" i="2" a="1"/>
  <c r="X879" i="2"/>
  <c r="V879" i="2" s="1"/>
  <c r="X880" i="2" a="1"/>
  <c r="X880" i="2" s="1"/>
  <c r="X881" i="2" a="1"/>
  <c r="X881" i="2"/>
  <c r="X882" i="2" a="1"/>
  <c r="X882" i="2" s="1"/>
  <c r="V882" i="2" s="1"/>
  <c r="X883" i="2" a="1"/>
  <c r="X883" i="2" s="1"/>
  <c r="V883" i="2" s="1"/>
  <c r="X884" i="2" a="1"/>
  <c r="X884" i="2" s="1"/>
  <c r="V884" i="2" s="1"/>
  <c r="X885" i="2" a="1"/>
  <c r="X885" i="2" s="1"/>
  <c r="X886" i="2" a="1"/>
  <c r="X886" i="2" s="1"/>
  <c r="X887" i="2" a="1"/>
  <c r="X887" i="2"/>
  <c r="V887" i="2" s="1"/>
  <c r="X888" i="2" a="1"/>
  <c r="X888" i="2" s="1"/>
  <c r="X889" i="2" a="1"/>
  <c r="X889" i="2"/>
  <c r="X890" i="2" a="1"/>
  <c r="X890" i="2" s="1"/>
  <c r="X891" i="2" a="1"/>
  <c r="X891" i="2" s="1"/>
  <c r="X892" i="2" a="1"/>
  <c r="X892" i="2" s="1"/>
  <c r="X893" i="2" a="1"/>
  <c r="X893" i="2" s="1"/>
  <c r="X894" i="2" a="1"/>
  <c r="X894" i="2" s="1"/>
  <c r="X895" i="2" a="1"/>
  <c r="X895" i="2"/>
  <c r="X896" i="2" a="1"/>
  <c r="X896" i="2" s="1"/>
  <c r="X897" i="2" a="1"/>
  <c r="X897" i="2"/>
  <c r="X898" i="2" a="1"/>
  <c r="X898" i="2" s="1"/>
  <c r="X899" i="2" a="1"/>
  <c r="X899" i="2" s="1"/>
  <c r="X900" i="2" a="1"/>
  <c r="X900" i="2" s="1"/>
  <c r="V900" i="2" s="1"/>
  <c r="X901" i="2" a="1"/>
  <c r="X901" i="2" s="1"/>
  <c r="X902" i="2" a="1"/>
  <c r="X902" i="2" s="1"/>
  <c r="X903" i="2" a="1"/>
  <c r="X903" i="2"/>
  <c r="X904" i="2" a="1"/>
  <c r="X904" i="2" s="1"/>
  <c r="V904" i="2" s="1"/>
  <c r="X905" i="2" a="1"/>
  <c r="X905" i="2"/>
  <c r="V905" i="2" s="1"/>
  <c r="X906" i="2" a="1"/>
  <c r="X906" i="2" s="1"/>
  <c r="X907" i="2" a="1"/>
  <c r="X907" i="2" s="1"/>
  <c r="X908" i="2" a="1"/>
  <c r="X908" i="2" s="1"/>
  <c r="V908" i="2" s="1"/>
  <c r="X909" i="2" a="1"/>
  <c r="X909" i="2" s="1"/>
  <c r="X910" i="2" a="1"/>
  <c r="X910" i="2" s="1"/>
  <c r="X911" i="2" a="1"/>
  <c r="X911" i="2"/>
  <c r="V911" i="2" s="1"/>
  <c r="X912" i="2" a="1"/>
  <c r="X912" i="2" s="1"/>
  <c r="X913" i="2" a="1"/>
  <c r="X913" i="2"/>
  <c r="X914" i="2" a="1"/>
  <c r="X914" i="2" s="1"/>
  <c r="X915" i="2" a="1"/>
  <c r="X915" i="2" s="1"/>
  <c r="X916" i="2" a="1"/>
  <c r="X916" i="2" s="1"/>
  <c r="V916" i="2" s="1"/>
  <c r="X917" i="2" a="1"/>
  <c r="X917" i="2" s="1"/>
  <c r="X918" i="2" a="1"/>
  <c r="X918" i="2" s="1"/>
  <c r="X919" i="2" a="1"/>
  <c r="X919" i="2"/>
  <c r="X920" i="2" a="1"/>
  <c r="X920" i="2" s="1"/>
  <c r="V920" i="2" s="1"/>
  <c r="X921" i="2" a="1"/>
  <c r="X921" i="2"/>
  <c r="X922" i="2" a="1"/>
  <c r="X922" i="2" s="1"/>
  <c r="V922" i="2" s="1"/>
  <c r="X923" i="2" a="1"/>
  <c r="X923" i="2" s="1"/>
  <c r="X924" i="2" a="1"/>
  <c r="X924" i="2" s="1"/>
  <c r="V924" i="2" s="1"/>
  <c r="X925" i="2" a="1"/>
  <c r="X925" i="2" s="1"/>
  <c r="V925" i="2" s="1"/>
  <c r="X926" i="2" a="1"/>
  <c r="X926" i="2" s="1"/>
  <c r="X927" i="2" a="1"/>
  <c r="X927" i="2"/>
  <c r="X928" i="2" a="1"/>
  <c r="X928" i="2" s="1"/>
  <c r="V928" i="2" s="1"/>
  <c r="X929" i="2" a="1"/>
  <c r="X929" i="2"/>
  <c r="X930" i="2" a="1"/>
  <c r="X930" i="2" s="1"/>
  <c r="V930" i="2" s="1"/>
  <c r="X931" i="2" a="1"/>
  <c r="X931" i="2" s="1"/>
  <c r="V931" i="2" s="1"/>
  <c r="X932" i="2" a="1"/>
  <c r="X932" i="2" s="1"/>
  <c r="V932" i="2" s="1"/>
  <c r="X933" i="2" a="1"/>
  <c r="X933" i="2" s="1"/>
  <c r="X934" i="2" a="1"/>
  <c r="X934" i="2" s="1"/>
  <c r="V934" i="2" s="1"/>
  <c r="X935" i="2" a="1"/>
  <c r="X935" i="2"/>
  <c r="V935" i="2" s="1"/>
  <c r="X936" i="2" a="1"/>
  <c r="X936" i="2" s="1"/>
  <c r="X937" i="2" a="1"/>
  <c r="X937" i="2"/>
  <c r="X938" i="2" a="1"/>
  <c r="X938" i="2" s="1"/>
  <c r="V938" i="2" s="1"/>
  <c r="X939" i="2" a="1"/>
  <c r="X939" i="2" s="1"/>
  <c r="V939" i="2" s="1"/>
  <c r="X940" i="2" a="1"/>
  <c r="X940" i="2" s="1"/>
  <c r="V940" i="2" s="1"/>
  <c r="X941" i="2" a="1"/>
  <c r="X941" i="2" s="1"/>
  <c r="X942" i="2" a="1"/>
  <c r="X942" i="2" s="1"/>
  <c r="X943" i="2" a="1"/>
  <c r="X943" i="2"/>
  <c r="V943" i="2" s="1"/>
  <c r="X944" i="2" a="1"/>
  <c r="X944" i="2" s="1"/>
  <c r="X945" i="2" a="1"/>
  <c r="X945" i="2"/>
  <c r="X946" i="2" a="1"/>
  <c r="X946" i="2" s="1"/>
  <c r="X947" i="2" a="1"/>
  <c r="X947" i="2" s="1"/>
  <c r="X948" i="2" a="1"/>
  <c r="X948" i="2" s="1"/>
  <c r="X949" i="2" a="1"/>
  <c r="X949" i="2"/>
  <c r="V949" i="2" s="1"/>
  <c r="X950" i="2" a="1"/>
  <c r="X950" i="2" s="1"/>
  <c r="V950" i="2" s="1"/>
  <c r="X951" i="2" a="1"/>
  <c r="X951" i="2"/>
  <c r="X952" i="2" a="1"/>
  <c r="X952" i="2" s="1"/>
  <c r="X953" i="2" a="1"/>
  <c r="X953" i="2" s="1"/>
  <c r="X954" i="2" a="1"/>
  <c r="X954" i="2" s="1"/>
  <c r="X955" i="2" a="1"/>
  <c r="X955" i="2" s="1"/>
  <c r="X956" i="2" a="1"/>
  <c r="X956" i="2" s="1"/>
  <c r="X957" i="2" a="1"/>
  <c r="X957" i="2" s="1"/>
  <c r="X958" i="2" a="1"/>
  <c r="X958" i="2" s="1"/>
  <c r="X959" i="2" a="1"/>
  <c r="X959" i="2" s="1"/>
  <c r="X960" i="2" a="1"/>
  <c r="X960" i="2" s="1"/>
  <c r="V960" i="2" s="1"/>
  <c r="X961" i="2" a="1"/>
  <c r="X961" i="2" s="1"/>
  <c r="V961" i="2" s="1"/>
  <c r="X962" i="2" a="1"/>
  <c r="X962" i="2" s="1"/>
  <c r="X963" i="2" a="1"/>
  <c r="X963" i="2" s="1"/>
  <c r="X964" i="2" a="1"/>
  <c r="X964" i="2" s="1"/>
  <c r="X965" i="2" a="1"/>
  <c r="X965" i="2" s="1"/>
  <c r="V965" i="2" s="1"/>
  <c r="X966" i="2" a="1"/>
  <c r="X966" i="2" s="1"/>
  <c r="V966" i="2" s="1"/>
  <c r="X967" i="2" a="1"/>
  <c r="X967" i="2" s="1"/>
  <c r="V967" i="2" s="1"/>
  <c r="X968" i="2" a="1"/>
  <c r="X968" i="2" s="1"/>
  <c r="X969" i="2" a="1"/>
  <c r="X969" i="2" s="1"/>
  <c r="X970" i="2" a="1"/>
  <c r="X970" i="2" s="1"/>
  <c r="X971" i="2" a="1"/>
  <c r="X971" i="2" s="1"/>
  <c r="X972" i="2" a="1"/>
  <c r="X972" i="2" s="1"/>
  <c r="X973" i="2" a="1"/>
  <c r="X973" i="2" s="1"/>
  <c r="V973" i="2" s="1"/>
  <c r="X974" i="2" a="1"/>
  <c r="X974" i="2" s="1"/>
  <c r="X975" i="2" a="1"/>
  <c r="X975" i="2" s="1"/>
  <c r="V975" i="2" s="1"/>
  <c r="X976" i="2" a="1"/>
  <c r="X976" i="2" s="1"/>
  <c r="X977" i="2" a="1"/>
  <c r="X977" i="2" s="1"/>
  <c r="V977" i="2" s="1"/>
  <c r="X978" i="2" a="1"/>
  <c r="X978" i="2" s="1"/>
  <c r="X979" i="2" a="1"/>
  <c r="X979" i="2" s="1"/>
  <c r="V979" i="2" s="1"/>
  <c r="X980" i="2" a="1"/>
  <c r="X980" i="2" s="1"/>
  <c r="X981" i="2" a="1"/>
  <c r="X981" i="2" s="1"/>
  <c r="X982" i="2" a="1"/>
  <c r="X982" i="2" s="1"/>
  <c r="X983" i="2" a="1"/>
  <c r="X983" i="2" s="1"/>
  <c r="V983" i="2" s="1"/>
  <c r="X984" i="2" a="1"/>
  <c r="X984" i="2" s="1"/>
  <c r="V984" i="2" s="1"/>
  <c r="X985" i="2" a="1"/>
  <c r="X985" i="2" s="1"/>
  <c r="V985" i="2" s="1"/>
  <c r="X986" i="2" a="1"/>
  <c r="X986" i="2" s="1"/>
  <c r="X987" i="2" a="1"/>
  <c r="X987" i="2" s="1"/>
  <c r="X988" i="2" a="1"/>
  <c r="X988" i="2" s="1"/>
  <c r="X989" i="2" a="1"/>
  <c r="X989" i="2" s="1"/>
  <c r="V989" i="2" s="1"/>
  <c r="X990" i="2" a="1"/>
  <c r="X990" i="2" s="1"/>
  <c r="X991" i="2" a="1"/>
  <c r="X991" i="2" s="1"/>
  <c r="V991" i="2" s="1"/>
  <c r="X992" i="2" a="1"/>
  <c r="X992" i="2" s="1"/>
  <c r="V992" i="2" s="1"/>
  <c r="X993" i="2" a="1"/>
  <c r="X993" i="2" s="1"/>
  <c r="X994" i="2" a="1"/>
  <c r="X994" i="2" s="1"/>
  <c r="X995" i="2" a="1"/>
  <c r="X995" i="2" s="1"/>
  <c r="V995" i="2" s="1"/>
  <c r="X996" i="2" a="1"/>
  <c r="X996" i="2" s="1"/>
  <c r="V996" i="2" s="1"/>
  <c r="X997" i="2" a="1"/>
  <c r="X997" i="2" s="1"/>
  <c r="X998" i="2" a="1"/>
  <c r="X998" i="2" s="1"/>
  <c r="X999" i="2" a="1"/>
  <c r="X999" i="2" s="1"/>
  <c r="X1000" i="2" a="1"/>
  <c r="X1000" i="2" s="1"/>
  <c r="X1001" i="2" a="1"/>
  <c r="X1001" i="2" s="1"/>
  <c r="V1001" i="2" s="1"/>
  <c r="X1002" i="2" a="1"/>
  <c r="X1002" i="2" s="1"/>
  <c r="X1003" i="2" a="1"/>
  <c r="X1003" i="2" s="1"/>
  <c r="X1004" i="2" a="1"/>
  <c r="X1004" i="2" s="1"/>
  <c r="V1004" i="2" s="1"/>
  <c r="X1005" i="2" a="1"/>
  <c r="X1005" i="2" s="1"/>
  <c r="X1006" i="2" a="1"/>
  <c r="X1006" i="2" s="1"/>
  <c r="V1006" i="2" s="1"/>
  <c r="X1007" i="2" a="1"/>
  <c r="X1007" i="2" s="1"/>
  <c r="X1008" i="2" a="1"/>
  <c r="X1008" i="2" s="1"/>
  <c r="X1009" i="2" a="1"/>
  <c r="X1009" i="2" s="1"/>
  <c r="X1010" i="2" a="1"/>
  <c r="X1010" i="2" s="1"/>
  <c r="V1010" i="2" s="1"/>
  <c r="X1011" i="2" a="1"/>
  <c r="X1011" i="2" s="1"/>
  <c r="X1012" i="2" a="1"/>
  <c r="X1012" i="2" s="1"/>
  <c r="X1013" i="2" a="1"/>
  <c r="X1013" i="2" s="1"/>
  <c r="X1014" i="2" a="1"/>
  <c r="X1014" i="2" s="1"/>
  <c r="X1015" i="2" a="1"/>
  <c r="X1015" i="2" s="1"/>
  <c r="X1016" i="2" a="1"/>
  <c r="X1016" i="2" s="1"/>
  <c r="X1017" i="2" a="1"/>
  <c r="X1017" i="2" s="1"/>
  <c r="V1017" i="2" s="1"/>
  <c r="X1018" i="2" a="1"/>
  <c r="X1018" i="2" s="1"/>
  <c r="V1018" i="2" s="1"/>
  <c r="X1019" i="2" a="1"/>
  <c r="X1019" i="2" s="1"/>
  <c r="X1020" i="2" a="1"/>
  <c r="X1020" i="2" s="1"/>
  <c r="V1020" i="2" s="1"/>
  <c r="X1021" i="2" a="1"/>
  <c r="X1021" i="2" s="1"/>
  <c r="V1021" i="2" s="1"/>
  <c r="X1022" i="2" a="1"/>
  <c r="X1022" i="2" s="1"/>
  <c r="V1022" i="2" s="1"/>
  <c r="X1023" i="2" a="1"/>
  <c r="X1023" i="2" s="1"/>
  <c r="V1023" i="2" s="1"/>
  <c r="X1024" i="2" a="1"/>
  <c r="X1024" i="2" s="1"/>
  <c r="X1025" i="2" a="1"/>
  <c r="X1025" i="2" s="1"/>
  <c r="V1025" i="2" s="1"/>
  <c r="X1026" i="2" a="1"/>
  <c r="X1026" i="2" s="1"/>
  <c r="X1027" i="2" a="1"/>
  <c r="X1027" i="2" s="1"/>
  <c r="X1028" i="2" a="1"/>
  <c r="X1028" i="2" s="1"/>
  <c r="X1029" i="2" a="1"/>
  <c r="X1029" i="2" s="1"/>
  <c r="V1029" i="2" s="1"/>
  <c r="X1030" i="2" a="1"/>
  <c r="X1030" i="2" s="1"/>
  <c r="X1031" i="2" a="1"/>
  <c r="X1031" i="2" s="1"/>
  <c r="X1032" i="2" a="1"/>
  <c r="X1032" i="2" s="1"/>
  <c r="X1033" i="2" a="1"/>
  <c r="X1033" i="2" s="1"/>
  <c r="X1034" i="2" a="1"/>
  <c r="X1034" i="2" s="1"/>
  <c r="V1034" i="2" s="1"/>
  <c r="X1035" i="2" a="1"/>
  <c r="X1035" i="2" s="1"/>
  <c r="V1035" i="2" s="1"/>
  <c r="X1036" i="2" a="1"/>
  <c r="X1036" i="2" s="1"/>
  <c r="X1037" i="2" a="1"/>
  <c r="X1037" i="2" s="1"/>
  <c r="X1038" i="2" a="1"/>
  <c r="X1038" i="2" s="1"/>
  <c r="V1038" i="2" s="1"/>
  <c r="X1039" i="2" a="1"/>
  <c r="X1039" i="2" s="1"/>
  <c r="V1039" i="2" s="1"/>
  <c r="X1040" i="2" a="1"/>
  <c r="X1040" i="2" s="1"/>
  <c r="X1041" i="2" a="1"/>
  <c r="X1041" i="2" s="1"/>
  <c r="X1042" i="2" a="1"/>
  <c r="X1042" i="2" s="1"/>
  <c r="X1043" i="2" a="1"/>
  <c r="X1043" i="2" s="1"/>
  <c r="X1044" i="2" a="1"/>
  <c r="X1044" i="2" s="1"/>
  <c r="V1044" i="2" s="1"/>
  <c r="X1045" i="2" a="1"/>
  <c r="X1045" i="2" s="1"/>
  <c r="V1045" i="2" s="1"/>
  <c r="X1046" i="2" a="1"/>
  <c r="X1046" i="2" s="1"/>
  <c r="X1047" i="2" a="1"/>
  <c r="X1047" i="2" s="1"/>
  <c r="X1048" i="2" a="1"/>
  <c r="X1048" i="2" s="1"/>
  <c r="V1048" i="2" s="1"/>
  <c r="X1049" i="2" a="1"/>
  <c r="X1049" i="2" s="1"/>
  <c r="V1049" i="2" s="1"/>
  <c r="X1050" i="2" a="1"/>
  <c r="X1050" i="2" s="1"/>
  <c r="X1051" i="2" a="1"/>
  <c r="X1051" i="2" s="1"/>
  <c r="X1052" i="2" a="1"/>
  <c r="X1052" i="2" s="1"/>
  <c r="V1052" i="2" s="1"/>
  <c r="X1053" i="2" a="1"/>
  <c r="X1053" i="2" s="1"/>
  <c r="V1053" i="2" s="1"/>
  <c r="X1054" i="2" a="1"/>
  <c r="X1054" i="2" s="1"/>
  <c r="X1055" i="2" a="1"/>
  <c r="X1055" i="2" s="1"/>
  <c r="X1056" i="2" a="1"/>
  <c r="X1056" i="2" s="1"/>
  <c r="V1056" i="2" s="1"/>
  <c r="X1057" i="2" a="1"/>
  <c r="X1057" i="2" s="1"/>
  <c r="X1058" i="2" a="1"/>
  <c r="X1058" i="2" s="1"/>
  <c r="V1058" i="2" s="1"/>
  <c r="X1059" i="2" a="1"/>
  <c r="X1059" i="2" s="1"/>
  <c r="V1059" i="2" s="1"/>
  <c r="X1060" i="2" a="1"/>
  <c r="X1060" i="2" s="1"/>
  <c r="V1060" i="2" s="1"/>
  <c r="X1061" i="2" a="1"/>
  <c r="X1061" i="2" s="1"/>
  <c r="X1062" i="2" a="1"/>
  <c r="X1062" i="2" s="1"/>
  <c r="V1062" i="2" s="1"/>
  <c r="X1063" i="2" a="1"/>
  <c r="X1063" i="2" s="1"/>
  <c r="X1064" i="2" a="1"/>
  <c r="X1064" i="2" s="1"/>
  <c r="X1065" i="2" a="1"/>
  <c r="X1065" i="2" s="1"/>
  <c r="X1066" i="2" a="1"/>
  <c r="X1066" i="2" s="1"/>
  <c r="X1067" i="2" a="1"/>
  <c r="X1067" i="2" s="1"/>
  <c r="V1067" i="2" s="1"/>
  <c r="X1068" i="2" a="1"/>
  <c r="X1068" i="2" s="1"/>
  <c r="V1068" i="2" s="1"/>
  <c r="X1069" i="2" a="1"/>
  <c r="X1069" i="2" s="1"/>
  <c r="X1070" i="2" a="1"/>
  <c r="X1070" i="2" s="1"/>
  <c r="X1071" i="2" a="1"/>
  <c r="X1071" i="2" s="1"/>
  <c r="X1072" i="2" a="1"/>
  <c r="X1072" i="2" s="1"/>
  <c r="X1073" i="2" a="1"/>
  <c r="X1073" i="2" s="1"/>
  <c r="X1074" i="2" a="1"/>
  <c r="X1074" i="2" s="1"/>
  <c r="X1075" i="2" a="1"/>
  <c r="X1075" i="2" s="1"/>
  <c r="X1076" i="2" a="1"/>
  <c r="X1076" i="2" s="1"/>
  <c r="V1076" i="2" s="1"/>
  <c r="X1077" i="2" a="1"/>
  <c r="X1077" i="2" s="1"/>
  <c r="X1078" i="2" a="1"/>
  <c r="X1078" i="2" s="1"/>
  <c r="X1079" i="2" a="1"/>
  <c r="X1079" i="2" s="1"/>
  <c r="X1080" i="2" a="1"/>
  <c r="X1080" i="2" s="1"/>
  <c r="V1080" i="2" s="1"/>
  <c r="X1081" i="2" a="1"/>
  <c r="X1081" i="2" s="1"/>
  <c r="V1081" i="2" s="1"/>
  <c r="X1082" i="2" a="1"/>
  <c r="X1082" i="2" s="1"/>
  <c r="X1083" i="2" a="1"/>
  <c r="X1083" i="2" s="1"/>
  <c r="X1084" i="2" a="1"/>
  <c r="X1084" i="2" s="1"/>
  <c r="V1084" i="2" s="1"/>
  <c r="X1085" i="2" a="1"/>
  <c r="X1085" i="2" s="1"/>
  <c r="X1086" i="2" a="1"/>
  <c r="X1086" i="2" s="1"/>
  <c r="V1086" i="2" s="1"/>
  <c r="X1087" i="2" a="1"/>
  <c r="X1087" i="2" s="1"/>
  <c r="V1087" i="2" s="1"/>
  <c r="X1088" i="2" a="1"/>
  <c r="X1088" i="2" s="1"/>
  <c r="X1089" i="2" a="1"/>
  <c r="X1089" i="2" s="1"/>
  <c r="V1089" i="2" s="1"/>
  <c r="X1090" i="2" a="1"/>
  <c r="X1090" i="2" s="1"/>
  <c r="V1090" i="2" s="1"/>
  <c r="X1091" i="2" a="1"/>
  <c r="X1091" i="2" s="1"/>
  <c r="V1091" i="2" s="1"/>
  <c r="X1092" i="2" a="1"/>
  <c r="X1092" i="2" s="1"/>
  <c r="X1093" i="2" a="1"/>
  <c r="X1093" i="2" s="1"/>
  <c r="V1093" i="2" s="1"/>
  <c r="X1094" i="2" a="1"/>
  <c r="X1094" i="2" s="1"/>
  <c r="X1095" i="2" a="1"/>
  <c r="X1095" i="2" s="1"/>
  <c r="X1096" i="2" a="1"/>
  <c r="X1096" i="2" s="1"/>
  <c r="X1097" i="2" a="1"/>
  <c r="X1097" i="2" s="1"/>
  <c r="V1097" i="2" s="1"/>
  <c r="X1098" i="2" a="1"/>
  <c r="X1098" i="2" s="1"/>
  <c r="X1099" i="2" a="1"/>
  <c r="X1099" i="2" s="1"/>
  <c r="X1100" i="2" a="1"/>
  <c r="X1100" i="2" s="1"/>
  <c r="X1101" i="2" a="1"/>
  <c r="X1101" i="2" s="1"/>
  <c r="X1102" i="2" a="1"/>
  <c r="X1102" i="2" s="1"/>
  <c r="X1103" i="2" a="1"/>
  <c r="X1103" i="2" s="1"/>
  <c r="X1104" i="2" a="1"/>
  <c r="X1104" i="2" s="1"/>
  <c r="X1105" i="2" a="1"/>
  <c r="X1105" i="2" s="1"/>
  <c r="X1106" i="2" a="1"/>
  <c r="X1106" i="2" s="1"/>
  <c r="X1107" i="2" a="1"/>
  <c r="X1107" i="2" s="1"/>
  <c r="V1107" i="2" s="1"/>
  <c r="X1108" i="2" a="1"/>
  <c r="X1108" i="2" s="1"/>
  <c r="V1108" i="2" s="1"/>
  <c r="X1109" i="2" a="1"/>
  <c r="X1109" i="2" s="1"/>
  <c r="V1109" i="2" s="1"/>
  <c r="X1110" i="2" a="1"/>
  <c r="X1110" i="2" s="1"/>
  <c r="V1110" i="2" s="1"/>
  <c r="X1111" i="2" a="1"/>
  <c r="X1111" i="2" s="1"/>
  <c r="V1111" i="2" s="1"/>
  <c r="X1112" i="2" a="1"/>
  <c r="X1112" i="2" s="1"/>
  <c r="V1112" i="2" s="1"/>
  <c r="X1113" i="2" a="1"/>
  <c r="X1113" i="2" s="1"/>
  <c r="X1114" i="2" a="1"/>
  <c r="X1114" i="2" s="1"/>
  <c r="X1115" i="2" a="1"/>
  <c r="X1115" i="2" s="1"/>
  <c r="X1116" i="2" a="1"/>
  <c r="X1116" i="2" s="1"/>
  <c r="X1117" i="2" a="1"/>
  <c r="X1117" i="2" s="1"/>
  <c r="V1117" i="2" s="1"/>
  <c r="X1118" i="2" a="1"/>
  <c r="X1118" i="2" s="1"/>
  <c r="V1118" i="2" s="1"/>
  <c r="X1119" i="2" a="1"/>
  <c r="X1119" i="2" s="1"/>
  <c r="X1120" i="2" a="1"/>
  <c r="X1120" i="2" s="1"/>
  <c r="X1121" i="2" a="1"/>
  <c r="X1121" i="2" s="1"/>
  <c r="X1122" i="2" a="1"/>
  <c r="X1122" i="2" s="1"/>
  <c r="X1123" i="2" a="1"/>
  <c r="X1123" i="2" s="1"/>
  <c r="V1123" i="2" s="1"/>
  <c r="X1124" i="2" a="1"/>
  <c r="X1124" i="2" s="1"/>
  <c r="X1125" i="2" a="1"/>
  <c r="X1125" i="2" s="1"/>
  <c r="X1126" i="2" a="1"/>
  <c r="X1126" i="2" s="1"/>
  <c r="V1126" i="2" s="1"/>
  <c r="X1127" i="2" a="1"/>
  <c r="X1127" i="2" s="1"/>
  <c r="X1128" i="2" a="1"/>
  <c r="X1128" i="2" s="1"/>
  <c r="V1128" i="2" s="1"/>
  <c r="X1129" i="2" a="1"/>
  <c r="X1129" i="2" s="1"/>
  <c r="V1129" i="2" s="1"/>
  <c r="X1130" i="2" a="1"/>
  <c r="X1130" i="2" s="1"/>
  <c r="V1130" i="2" s="1"/>
  <c r="X1131" i="2" a="1"/>
  <c r="X1131" i="2" s="1"/>
  <c r="X1132" i="2" a="1"/>
  <c r="X1132" i="2" s="1"/>
  <c r="X1133" i="2" a="1"/>
  <c r="X1133" i="2" s="1"/>
  <c r="V1133" i="2" s="1"/>
  <c r="X1134" i="2" a="1"/>
  <c r="X1134" i="2" s="1"/>
  <c r="X1135" i="2" a="1"/>
  <c r="X1135" i="2" s="1"/>
  <c r="V1135" i="2" s="1"/>
  <c r="X1136" i="2" a="1"/>
  <c r="X1136" i="2" s="1"/>
  <c r="V1136" i="2" s="1"/>
  <c r="X1137" i="2" a="1"/>
  <c r="X1137" i="2" s="1"/>
  <c r="X1138" i="2" a="1"/>
  <c r="X1138" i="2" s="1"/>
  <c r="X1139" i="2" a="1"/>
  <c r="X1139" i="2" s="1"/>
  <c r="X1140" i="2" a="1"/>
  <c r="X1140" i="2" s="1"/>
  <c r="X1141" i="2" a="1"/>
  <c r="X1141" i="2" s="1"/>
  <c r="X1142" i="2" a="1"/>
  <c r="X1142" i="2" s="1"/>
  <c r="X1143" i="2" a="1"/>
  <c r="X1143" i="2" s="1"/>
  <c r="X1144" i="2" a="1"/>
  <c r="X1144" i="2" s="1"/>
  <c r="V1144" i="2" s="1"/>
  <c r="X1145" i="2" a="1"/>
  <c r="X1145" i="2" s="1"/>
  <c r="X1146" i="2" a="1"/>
  <c r="X1146" i="2" s="1"/>
  <c r="X1147" i="2" a="1"/>
  <c r="X1147" i="2" s="1"/>
  <c r="X1148" i="2" a="1"/>
  <c r="X1148" i="2" s="1"/>
  <c r="X1149" i="2" a="1"/>
  <c r="X1149" i="2" s="1"/>
  <c r="X1150" i="2" a="1"/>
  <c r="X1150" i="2" s="1"/>
  <c r="X1151" i="2" a="1"/>
  <c r="X1151" i="2" s="1"/>
  <c r="X1152" i="2" a="1"/>
  <c r="X1152" i="2" s="1"/>
  <c r="X1153" i="2" a="1"/>
  <c r="X1153" i="2" s="1"/>
  <c r="X1154" i="2" a="1"/>
  <c r="X1154" i="2" s="1"/>
  <c r="X1155" i="2" a="1"/>
  <c r="X1155" i="2" s="1"/>
  <c r="X1156" i="2" a="1"/>
  <c r="X1156" i="2" s="1"/>
  <c r="X1157" i="2" a="1"/>
  <c r="X1157" i="2" s="1"/>
  <c r="X1158" i="2" a="1"/>
  <c r="X1158" i="2" s="1"/>
  <c r="X1159" i="2" a="1"/>
  <c r="X1159" i="2" s="1"/>
  <c r="V1159" i="2" s="1"/>
  <c r="X1160" i="2" a="1"/>
  <c r="X1160" i="2" s="1"/>
  <c r="V1160" i="2" s="1"/>
  <c r="X1161" i="2" a="1"/>
  <c r="X1161" i="2" s="1"/>
  <c r="X1162" i="2" a="1"/>
  <c r="X1162" i="2" s="1"/>
  <c r="X1163" i="2" a="1"/>
  <c r="X1163" i="2" s="1"/>
  <c r="X1164" i="2" a="1"/>
  <c r="X1164" i="2" s="1"/>
  <c r="X1165" i="2" a="1"/>
  <c r="X1165" i="2" s="1"/>
  <c r="X1166" i="2" a="1"/>
  <c r="X1166" i="2" s="1"/>
  <c r="X1167" i="2" a="1"/>
  <c r="X1167" i="2" s="1"/>
  <c r="V1167" i="2" s="1"/>
  <c r="X1168" i="2" a="1"/>
  <c r="X1168" i="2" s="1"/>
  <c r="V1168" i="2" s="1"/>
  <c r="X1169" i="2" a="1"/>
  <c r="X1169" i="2" s="1"/>
  <c r="V1169" i="2" s="1"/>
  <c r="X1170" i="2" a="1"/>
  <c r="X1170" i="2" s="1"/>
  <c r="X1171" i="2" a="1"/>
  <c r="X1171" i="2" s="1"/>
  <c r="V1171" i="2" s="1"/>
  <c r="X1172" i="2" a="1"/>
  <c r="X1172" i="2" s="1"/>
  <c r="X1173" i="2" a="1"/>
  <c r="X1173" i="2" s="1"/>
  <c r="X1174" i="2" a="1"/>
  <c r="X1174" i="2" s="1"/>
  <c r="V1174" i="2" s="1"/>
  <c r="X1175" i="2" a="1"/>
  <c r="X1175" i="2" s="1"/>
  <c r="X1176" i="2" a="1"/>
  <c r="X1176" i="2" s="1"/>
  <c r="X1177" i="2" a="1"/>
  <c r="X1177" i="2" s="1"/>
  <c r="V1177" i="2" s="1"/>
  <c r="X1178" i="2" a="1"/>
  <c r="X1178" i="2" s="1"/>
  <c r="X1179" i="2" a="1"/>
  <c r="X1179" i="2" s="1"/>
  <c r="X1180" i="2" a="1"/>
  <c r="X1180" i="2" s="1"/>
  <c r="X1181" i="2" a="1"/>
  <c r="X1181" i="2" s="1"/>
  <c r="X1182" i="2" a="1"/>
  <c r="X1182" i="2" s="1"/>
  <c r="V1182" i="2" s="1"/>
  <c r="X1183" i="2" a="1"/>
  <c r="X1183" i="2" s="1"/>
  <c r="V1183" i="2" s="1"/>
  <c r="X1184" i="2" a="1"/>
  <c r="X1184" i="2" s="1"/>
  <c r="V1184" i="2" s="1"/>
  <c r="X1185" i="2" a="1"/>
  <c r="X1185" i="2" s="1"/>
  <c r="X1186" i="2" a="1"/>
  <c r="X1186" i="2" s="1"/>
  <c r="X1187" i="2" a="1"/>
  <c r="X1187" i="2" s="1"/>
  <c r="X1188" i="2" a="1"/>
  <c r="X1188" i="2" s="1"/>
  <c r="X1189" i="2" a="1"/>
  <c r="X1189" i="2" s="1"/>
  <c r="V1189" i="2" s="1"/>
  <c r="X1190" i="2" a="1"/>
  <c r="X1190" i="2" s="1"/>
  <c r="V1190" i="2" s="1"/>
  <c r="X1191" i="2" a="1"/>
  <c r="X1191" i="2" s="1"/>
  <c r="V1191" i="2" s="1"/>
  <c r="X1192" i="2" a="1"/>
  <c r="X1192" i="2" s="1"/>
  <c r="X1193" i="2" a="1"/>
  <c r="X1193" i="2" s="1"/>
  <c r="V1193" i="2" s="1"/>
  <c r="X1194" i="2" a="1"/>
  <c r="X1194" i="2" s="1"/>
  <c r="X1195" i="2" a="1"/>
  <c r="X1195" i="2" s="1"/>
  <c r="V1195" i="2" s="1"/>
  <c r="X1196" i="2" a="1"/>
  <c r="X1196" i="2" s="1"/>
  <c r="X1197" i="2" a="1"/>
  <c r="X1197" i="2" s="1"/>
  <c r="V1197" i="2" s="1"/>
  <c r="X1198" i="2" a="1"/>
  <c r="X1198" i="2" s="1"/>
  <c r="V1198" i="2" s="1"/>
  <c r="X1199" i="2" a="1"/>
  <c r="X1199" i="2" s="1"/>
  <c r="X1200" i="2" a="1"/>
  <c r="X1200" i="2" s="1"/>
  <c r="V1200" i="2" s="1"/>
  <c r="X1201" i="2" a="1"/>
  <c r="X1201" i="2" s="1"/>
  <c r="X1202" i="2" a="1"/>
  <c r="X1202" i="2" s="1"/>
  <c r="X1203" i="2" a="1"/>
  <c r="X1203" i="2" s="1"/>
  <c r="V1203" i="2" s="1"/>
  <c r="X1204" i="2" a="1"/>
  <c r="X1204" i="2" s="1"/>
  <c r="X1205" i="2" a="1"/>
  <c r="X1205" i="2" s="1"/>
  <c r="V1205" i="2" s="1"/>
  <c r="X1206" i="2" a="1"/>
  <c r="X1206" i="2" s="1"/>
  <c r="X1207" i="2" a="1"/>
  <c r="X1207" i="2" s="1"/>
  <c r="V1207" i="2" s="1"/>
  <c r="X1208" i="2" a="1"/>
  <c r="X1208" i="2" s="1"/>
  <c r="X1209" i="2" a="1"/>
  <c r="X1209" i="2" s="1"/>
  <c r="V1209" i="2" s="1"/>
  <c r="X1210" i="2" a="1"/>
  <c r="X1210" i="2" s="1"/>
  <c r="X1211" i="2" a="1"/>
  <c r="X1211" i="2" s="1"/>
  <c r="V1211" i="2" s="1"/>
  <c r="X1212" i="2" a="1"/>
  <c r="X1212" i="2" s="1"/>
  <c r="V1212" i="2" s="1"/>
  <c r="X1213" i="2" a="1"/>
  <c r="X1213" i="2" s="1"/>
  <c r="X1214" i="2" a="1"/>
  <c r="X1214" i="2" s="1"/>
  <c r="X1215" i="2" a="1"/>
  <c r="X1215" i="2" s="1"/>
  <c r="X1216" i="2" a="1"/>
  <c r="X1216" i="2" s="1"/>
  <c r="X1217" i="2" a="1"/>
  <c r="X1217" i="2" s="1"/>
  <c r="X1218" i="2" a="1"/>
  <c r="X1218" i="2" s="1"/>
  <c r="X1219" i="2" a="1"/>
  <c r="X1219" i="2" s="1"/>
  <c r="V1219" i="2" s="1"/>
  <c r="X1220" i="2" a="1"/>
  <c r="X1220" i="2" s="1"/>
  <c r="X1221" i="2" a="1"/>
  <c r="X1221" i="2" s="1"/>
  <c r="X1222" i="2" a="1"/>
  <c r="X1222" i="2" s="1"/>
  <c r="X1223" i="2" a="1"/>
  <c r="X1223" i="2" s="1"/>
  <c r="X1224" i="2" a="1"/>
  <c r="X1224" i="2" s="1"/>
  <c r="X1225" i="2" a="1"/>
  <c r="X1225" i="2" s="1"/>
  <c r="X1226" i="2" a="1"/>
  <c r="X1226" i="2" s="1"/>
  <c r="V1226" i="2" s="1"/>
  <c r="X1227" i="2" a="1"/>
  <c r="X1227" i="2" s="1"/>
  <c r="X1228" i="2" a="1"/>
  <c r="X1228" i="2" s="1"/>
  <c r="V1228" i="2" s="1"/>
  <c r="X1229" i="2" a="1"/>
  <c r="X1229" i="2" s="1"/>
  <c r="X1230" i="2" a="1"/>
  <c r="X1230" i="2" s="1"/>
  <c r="V1230" i="2" s="1"/>
  <c r="X1231" i="2" a="1"/>
  <c r="X1231" i="2" s="1"/>
  <c r="X1232" i="2" a="1"/>
  <c r="X1232" i="2" s="1"/>
  <c r="X1233" i="2" a="1"/>
  <c r="X1233" i="2" s="1"/>
  <c r="X1234" i="2" a="1"/>
  <c r="X1234" i="2" s="1"/>
  <c r="X1235" i="2" a="1"/>
  <c r="X1235" i="2" s="1"/>
  <c r="X1236" i="2" a="1"/>
  <c r="X1236" i="2" s="1"/>
  <c r="X1237" i="2" a="1"/>
  <c r="X1237" i="2" s="1"/>
  <c r="X1238" i="2" a="1"/>
  <c r="X1238" i="2" s="1"/>
  <c r="V1238" i="2" s="1"/>
  <c r="X1239" i="2" a="1"/>
  <c r="X1239" i="2" s="1"/>
  <c r="V1239" i="2" s="1"/>
  <c r="X1240" i="2" a="1"/>
  <c r="X1240" i="2" s="1"/>
  <c r="V1240" i="2" s="1"/>
  <c r="X1241" i="2" a="1"/>
  <c r="X1241" i="2" s="1"/>
  <c r="V1241" i="2" s="1"/>
  <c r="X1242" i="2" a="1"/>
  <c r="X1242" i="2" s="1"/>
  <c r="V1242" i="2" s="1"/>
  <c r="X1243" i="2" a="1"/>
  <c r="X1243" i="2" s="1"/>
  <c r="V1243" i="2" s="1"/>
  <c r="X1244" i="2" a="1"/>
  <c r="X1244" i="2" s="1"/>
  <c r="X1245" i="2" a="1"/>
  <c r="X1245" i="2" s="1"/>
  <c r="V1245" i="2" s="1"/>
  <c r="X1246" i="2" a="1"/>
  <c r="X1246" i="2" s="1"/>
  <c r="X1247" i="2" a="1"/>
  <c r="X1247" i="2" s="1"/>
  <c r="X1248" i="2" a="1"/>
  <c r="X1248" i="2" s="1"/>
  <c r="V1248" i="2" s="1"/>
  <c r="X1249" i="2" a="1"/>
  <c r="X1249" i="2" s="1"/>
  <c r="X1250" i="2" a="1"/>
  <c r="X1250" i="2" s="1"/>
  <c r="X1251" i="2" a="1"/>
  <c r="X1251" i="2" s="1"/>
  <c r="X1252" i="2" a="1"/>
  <c r="X1252" i="2" s="1"/>
  <c r="X1253" i="2" a="1"/>
  <c r="X1253" i="2" s="1"/>
  <c r="V1253" i="2" s="1"/>
  <c r="X1254" i="2" a="1"/>
  <c r="X1254" i="2" s="1"/>
  <c r="X1255" i="2" a="1"/>
  <c r="X1255" i="2" s="1"/>
  <c r="X1256" i="2" a="1"/>
  <c r="X1256" i="2" s="1"/>
  <c r="V1256" i="2" s="1"/>
  <c r="X1257" i="2" a="1"/>
  <c r="X1257" i="2" s="1"/>
  <c r="X1258" i="2" a="1"/>
  <c r="X1258" i="2" s="1"/>
  <c r="V1258" i="2" s="1"/>
  <c r="X1259" i="2" a="1"/>
  <c r="X1259" i="2" s="1"/>
  <c r="X1260" i="2" a="1"/>
  <c r="X1260" i="2" s="1"/>
  <c r="V1260" i="2" s="1"/>
  <c r="X1261" i="2" a="1"/>
  <c r="X1261" i="2" s="1"/>
  <c r="X1262" i="2" a="1"/>
  <c r="X1262" i="2" s="1"/>
  <c r="V1262" i="2" s="1"/>
  <c r="X1263" i="2" a="1"/>
  <c r="X1263" i="2" s="1"/>
  <c r="X1264" i="2" a="1"/>
  <c r="X1264" i="2" s="1"/>
  <c r="X1265" i="2" a="1"/>
  <c r="X1265" i="2" s="1"/>
  <c r="X1266" i="2" a="1"/>
  <c r="X1266" i="2" s="1"/>
  <c r="V1266" i="2" s="1"/>
  <c r="X1267" i="2" a="1"/>
  <c r="X1267" i="2" s="1"/>
  <c r="V1267" i="2" s="1"/>
  <c r="X1268" i="2" a="1"/>
  <c r="X1268" i="2" s="1"/>
  <c r="X1269" i="2" a="1"/>
  <c r="X1269" i="2" s="1"/>
  <c r="V1269" i="2" s="1"/>
  <c r="X1270" i="2" a="1"/>
  <c r="X1270" i="2" s="1"/>
  <c r="X1271" i="2" a="1"/>
  <c r="X1271" i="2" s="1"/>
  <c r="X1272" i="2" a="1"/>
  <c r="X1272" i="2" s="1"/>
  <c r="X1273" i="2" a="1"/>
  <c r="X1273" i="2" s="1"/>
  <c r="X1274" i="2" a="1"/>
  <c r="X1274" i="2" s="1"/>
  <c r="X1275" i="2" a="1"/>
  <c r="X1275" i="2" s="1"/>
  <c r="X1276" i="2" a="1"/>
  <c r="X1276" i="2" s="1"/>
  <c r="X1277" i="2" a="1"/>
  <c r="X1277" i="2" s="1"/>
  <c r="X1278" i="2" a="1"/>
  <c r="X1278" i="2" s="1"/>
  <c r="X1279" i="2" a="1"/>
  <c r="X1279" i="2" s="1"/>
  <c r="X1280" i="2" a="1"/>
  <c r="X1280" i="2" s="1"/>
  <c r="V1280" i="2" s="1"/>
  <c r="X1281" i="2" a="1"/>
  <c r="X1281" i="2" s="1"/>
  <c r="X1282" i="2" a="1"/>
  <c r="X1282" i="2" s="1"/>
  <c r="V1282" i="2" s="1"/>
  <c r="X1283" i="2" a="1"/>
  <c r="X1283" i="2" s="1"/>
  <c r="V1283" i="2" s="1"/>
  <c r="X1284" i="2" a="1"/>
  <c r="X1284" i="2" s="1"/>
  <c r="X1285" i="2" a="1"/>
  <c r="X1285" i="2" s="1"/>
  <c r="X1286" i="2" a="1"/>
  <c r="X1286" i="2" s="1"/>
  <c r="X1287" i="2" a="1"/>
  <c r="X1287" i="2" s="1"/>
  <c r="X1288" i="2" a="1"/>
  <c r="X1288" i="2" s="1"/>
  <c r="X1289" i="2" a="1"/>
  <c r="X1289" i="2" s="1"/>
  <c r="X1290" i="2" a="1"/>
  <c r="X1290" i="2" s="1"/>
  <c r="V1290" i="2" s="1"/>
  <c r="X1291" i="2" a="1"/>
  <c r="X1291" i="2"/>
  <c r="V1291" i="2" s="1"/>
  <c r="X1292" i="2" a="1"/>
  <c r="X1292" i="2" s="1"/>
  <c r="X1293" i="2" a="1"/>
  <c r="X1293" i="2" s="1"/>
  <c r="X1294" i="2" a="1"/>
  <c r="X1294" i="2" s="1"/>
  <c r="X1295" i="2" a="1"/>
  <c r="X1295" i="2" s="1"/>
  <c r="X1296" i="2" a="1"/>
  <c r="X1296" i="2" s="1"/>
  <c r="X1297" i="2" a="1"/>
  <c r="X1297" i="2" s="1"/>
  <c r="X1298" i="2" a="1"/>
  <c r="X1298" i="2" s="1"/>
  <c r="X1299" i="2" a="1"/>
  <c r="X1299" i="2" s="1"/>
  <c r="V1299" i="2" s="1"/>
  <c r="X1300" i="2" a="1"/>
  <c r="X1300" i="2" s="1"/>
  <c r="V1300" i="2" s="1"/>
  <c r="X1301" i="2" a="1"/>
  <c r="X1301" i="2" s="1"/>
  <c r="X1302" i="2" a="1"/>
  <c r="X1302" i="2" s="1"/>
  <c r="V1302" i="2" s="1"/>
  <c r="X1303" i="2" a="1"/>
  <c r="X1303" i="2"/>
  <c r="X1304" i="2" a="1"/>
  <c r="X1304" i="2" s="1"/>
  <c r="V1304" i="2" s="1"/>
  <c r="X1305" i="2" a="1"/>
  <c r="X1305" i="2" s="1"/>
  <c r="V1305" i="2" s="1"/>
  <c r="X1306" i="2" a="1"/>
  <c r="X1306" i="2" s="1"/>
  <c r="V1306" i="2" s="1"/>
  <c r="X1307" i="2" a="1"/>
  <c r="X1307" i="2"/>
  <c r="V1307" i="2" s="1"/>
  <c r="X1308" i="2" a="1"/>
  <c r="X1308" i="2" s="1"/>
  <c r="V1308" i="2" s="1"/>
  <c r="X1309" i="2" a="1"/>
  <c r="X1309" i="2" s="1"/>
  <c r="V1309" i="2" s="1"/>
  <c r="X1310" i="2" a="1"/>
  <c r="X1310" i="2" s="1"/>
  <c r="X1311" i="2" a="1"/>
  <c r="X1311" i="2" s="1"/>
  <c r="V1311" i="2" s="1"/>
  <c r="X1312" i="2" a="1"/>
  <c r="X1312" i="2" s="1"/>
  <c r="X1313" i="2" a="1"/>
  <c r="X1313" i="2" s="1"/>
  <c r="V1313" i="2" s="1"/>
  <c r="X1314" i="2" a="1"/>
  <c r="X1314" i="2" s="1"/>
  <c r="V1314" i="2" s="1"/>
  <c r="X1315" i="2" a="1"/>
  <c r="X1315" i="2" s="1"/>
  <c r="V1315" i="2" s="1"/>
  <c r="X1316" i="2" a="1"/>
  <c r="X1316" i="2" s="1"/>
  <c r="X1317" i="2" a="1"/>
  <c r="X1317" i="2" s="1"/>
  <c r="X1318" i="2" a="1"/>
  <c r="X1318" i="2" s="1"/>
  <c r="V1318" i="2" s="1"/>
  <c r="X1319" i="2" a="1"/>
  <c r="X1319" i="2"/>
  <c r="V1319" i="2" s="1"/>
  <c r="X1320" i="2" a="1"/>
  <c r="X1320" i="2" s="1"/>
  <c r="V1320" i="2" s="1"/>
  <c r="X1321" i="2" a="1"/>
  <c r="X1321" i="2" s="1"/>
  <c r="X1322" i="2" a="1"/>
  <c r="X1322" i="2" s="1"/>
  <c r="X1323" i="2" a="1"/>
  <c r="X1323" i="2"/>
  <c r="X1324" i="2" a="1"/>
  <c r="X1324" i="2" s="1"/>
  <c r="V1324" i="2" s="1"/>
  <c r="X1325" i="2" a="1"/>
  <c r="X1325" i="2" s="1"/>
  <c r="X1326" i="2" a="1"/>
  <c r="X1326" i="2" s="1"/>
  <c r="V1326" i="2" s="1"/>
  <c r="X1327" i="2" a="1"/>
  <c r="X1327" i="2" s="1"/>
  <c r="X1328" i="2" a="1"/>
  <c r="X1328" i="2" s="1"/>
  <c r="X1329" i="2" a="1"/>
  <c r="X1329" i="2" s="1"/>
  <c r="X1330" i="2" a="1"/>
  <c r="X1330" i="2" s="1"/>
  <c r="X1331" i="2" a="1"/>
  <c r="X1331" i="2" s="1"/>
  <c r="V1331" i="2" s="1"/>
  <c r="X1332" i="2" a="1"/>
  <c r="X1332" i="2" s="1"/>
  <c r="V1332" i="2" s="1"/>
  <c r="X1333" i="2" a="1"/>
  <c r="X1333" i="2" s="1"/>
  <c r="X1334" i="2" a="1"/>
  <c r="X1334" i="2" s="1"/>
  <c r="X1335" i="2" a="1"/>
  <c r="X1335" i="2"/>
  <c r="X1336" i="2" a="1"/>
  <c r="X1336" i="2" s="1"/>
  <c r="X1337" i="2" a="1"/>
  <c r="X1337" i="2" s="1"/>
  <c r="X1338" i="2" a="1"/>
  <c r="X1338" i="2" s="1"/>
  <c r="X1339" i="2" a="1"/>
  <c r="X1339" i="2"/>
  <c r="X1340" i="2" a="1"/>
  <c r="X1340" i="2" s="1"/>
  <c r="V1340" i="2" s="1"/>
  <c r="X1341" i="2" a="1"/>
  <c r="X1341" i="2" s="1"/>
  <c r="X1342" i="2" a="1"/>
  <c r="X1342" i="2" s="1"/>
  <c r="X1343" i="2" a="1"/>
  <c r="X1343" i="2" s="1"/>
  <c r="V1343" i="2" s="1"/>
  <c r="X1344" i="2" a="1"/>
  <c r="X1344" i="2" s="1"/>
  <c r="V1344" i="2" s="1"/>
  <c r="X1345" i="2" a="1"/>
  <c r="X1345" i="2" s="1"/>
  <c r="X1346" i="2" a="1"/>
  <c r="X1346" i="2" s="1"/>
  <c r="V1346" i="2" s="1"/>
  <c r="X1347" i="2" a="1"/>
  <c r="X1347" i="2" s="1"/>
  <c r="X1348" i="2" a="1"/>
  <c r="X1348" i="2" s="1"/>
  <c r="X1349" i="2" a="1"/>
  <c r="X1349" i="2" s="1"/>
  <c r="V1349" i="2" s="1"/>
  <c r="X1350" i="2" a="1"/>
  <c r="X1350" i="2" s="1"/>
  <c r="V1350" i="2" s="1"/>
  <c r="X1351" i="2" a="1"/>
  <c r="X1351" i="2"/>
  <c r="X1352" i="2" a="1"/>
  <c r="X1352" i="2" s="1"/>
  <c r="X1353" i="2" a="1"/>
  <c r="X1353" i="2" s="1"/>
  <c r="X1354" i="2" a="1"/>
  <c r="X1354" i="2" s="1"/>
  <c r="X1355" i="2" a="1"/>
  <c r="X1355" i="2"/>
  <c r="V1355" i="2" s="1"/>
  <c r="X1356" i="2" a="1"/>
  <c r="X1356" i="2" s="1"/>
  <c r="V1356" i="2" s="1"/>
  <c r="X1357" i="2" a="1"/>
  <c r="X1357" i="2" s="1"/>
  <c r="X1358" i="2" a="1"/>
  <c r="X1358" i="2" s="1"/>
  <c r="X1359" i="2" a="1"/>
  <c r="X1359" i="2" s="1"/>
  <c r="X1360" i="2" a="1"/>
  <c r="X1360" i="2" s="1"/>
  <c r="V1360" i="2" s="1"/>
  <c r="X1361" i="2" a="1"/>
  <c r="X1361" i="2" s="1"/>
  <c r="V1361" i="2" s="1"/>
  <c r="X1362" i="2" a="1"/>
  <c r="X1362" i="2" s="1"/>
  <c r="X1363" i="2" a="1"/>
  <c r="X1363" i="2" s="1"/>
  <c r="V1363" i="2" s="1"/>
  <c r="X1364" i="2" a="1"/>
  <c r="X1364" i="2" s="1"/>
  <c r="X1365" i="2" a="1"/>
  <c r="X1365" i="2" s="1"/>
  <c r="V1365" i="2" s="1"/>
  <c r="X1366" i="2" a="1"/>
  <c r="X1366" i="2" s="1"/>
  <c r="V1366" i="2" s="1"/>
  <c r="X1367" i="2" a="1"/>
  <c r="X1367" i="2"/>
  <c r="V1367" i="2" s="1"/>
  <c r="X1368" i="2" a="1"/>
  <c r="X1368" i="2" s="1"/>
  <c r="V1368" i="2" s="1"/>
  <c r="X1369" i="2" a="1"/>
  <c r="X1369" i="2" s="1"/>
  <c r="X1370" i="2" a="1"/>
  <c r="X1370" i="2" s="1"/>
  <c r="V1370" i="2" s="1"/>
  <c r="X1371" i="2" a="1"/>
  <c r="X1371" i="2"/>
  <c r="V1371" i="2" s="1"/>
  <c r="X1372" i="2" a="1"/>
  <c r="X1372" i="2" s="1"/>
  <c r="X1373" i="2" a="1"/>
  <c r="X1373" i="2" s="1"/>
  <c r="X1374" i="2" a="1"/>
  <c r="X1374" i="2" s="1"/>
  <c r="V1374" i="2" s="1"/>
  <c r="X1375" i="2" a="1"/>
  <c r="X1375" i="2" s="1"/>
  <c r="V1375" i="2" s="1"/>
  <c r="X1376" i="2" a="1"/>
  <c r="X1376" i="2" s="1"/>
  <c r="V1376" i="2" s="1"/>
  <c r="X1377" i="2" a="1"/>
  <c r="X1377" i="2" s="1"/>
  <c r="V1377" i="2" s="1"/>
  <c r="X1378" i="2" a="1"/>
  <c r="X1378" i="2" s="1"/>
  <c r="X1379" i="2" a="1"/>
  <c r="X1379" i="2" s="1"/>
  <c r="X1380" i="2" a="1"/>
  <c r="X1380" i="2" s="1"/>
  <c r="X1381" i="2" a="1"/>
  <c r="X1381" i="2" s="1"/>
  <c r="V1381" i="2" s="1"/>
  <c r="X1382" i="2" a="1"/>
  <c r="X1382" i="2" s="1"/>
  <c r="X1383" i="2" a="1"/>
  <c r="X1383" i="2"/>
  <c r="X1384" i="2" a="1"/>
  <c r="X1384" i="2" s="1"/>
  <c r="X1385" i="2" a="1"/>
  <c r="X1385" i="2" s="1"/>
  <c r="X1386" i="2" a="1"/>
  <c r="X1386" i="2" s="1"/>
  <c r="X1387" i="2" a="1"/>
  <c r="X1387" i="2"/>
  <c r="X1388" i="2" a="1"/>
  <c r="X1388" i="2" s="1"/>
  <c r="X1389" i="2" a="1"/>
  <c r="X1389" i="2" s="1"/>
  <c r="X1390" i="2" a="1"/>
  <c r="X1390" i="2" s="1"/>
  <c r="V1390" i="2" s="1"/>
  <c r="X1391" i="2" a="1"/>
  <c r="X1391" i="2" s="1"/>
  <c r="X1392" i="2" a="1"/>
  <c r="X1392" i="2" s="1"/>
  <c r="V1392" i="2" s="1"/>
  <c r="X1393" i="2" a="1"/>
  <c r="X1393" i="2" s="1"/>
  <c r="X1394" i="2" a="1"/>
  <c r="X1394" i="2" s="1"/>
  <c r="X1395" i="2" a="1"/>
  <c r="X1395" i="2" s="1"/>
  <c r="X1396" i="2" a="1"/>
  <c r="X1396" i="2" s="1"/>
  <c r="V1396" i="2" s="1"/>
  <c r="X1397" i="2" a="1"/>
  <c r="X1397" i="2" s="1"/>
  <c r="V1397" i="2" s="1"/>
  <c r="X1398" i="2" a="1"/>
  <c r="X1398" i="2" s="1"/>
  <c r="X1399" i="2" a="1"/>
  <c r="X1399" i="2"/>
  <c r="X1400" i="2" a="1"/>
  <c r="X1400" i="2" s="1"/>
  <c r="X1401" i="2" a="1"/>
  <c r="X1401" i="2" s="1"/>
  <c r="X1402" i="2" a="1"/>
  <c r="X1402" i="2" s="1"/>
  <c r="X1403" i="2" a="1"/>
  <c r="X1403" i="2"/>
  <c r="V1403" i="2" s="1"/>
  <c r="X1404" i="2" a="1"/>
  <c r="X1404" i="2" s="1"/>
  <c r="V1404" i="2" s="1"/>
  <c r="X1405" i="2" a="1"/>
  <c r="X1405" i="2" s="1"/>
  <c r="V1405" i="2" s="1"/>
  <c r="X1406" i="2" a="1"/>
  <c r="X1406" i="2" s="1"/>
  <c r="X1407" i="2" a="1"/>
  <c r="X1407" i="2" s="1"/>
  <c r="V1407" i="2" s="1"/>
  <c r="X1408" i="2" a="1"/>
  <c r="X1408" i="2" s="1"/>
  <c r="X1409" i="2" a="1"/>
  <c r="X1409" i="2" s="1"/>
  <c r="X1410" i="2" a="1"/>
  <c r="X1410" i="2" s="1"/>
  <c r="X1411" i="2" a="1"/>
  <c r="X1411" i="2" s="1"/>
  <c r="X1412" i="2" a="1"/>
  <c r="X1412" i="2" s="1"/>
  <c r="V1412" i="2" s="1"/>
  <c r="X1413" i="2" a="1"/>
  <c r="X1413" i="2" s="1"/>
  <c r="X1414" i="2" a="1"/>
  <c r="X1414" i="2" s="1"/>
  <c r="X1415" i="2" a="1"/>
  <c r="X1415" i="2"/>
  <c r="V1415" i="2" s="1"/>
  <c r="X1416" i="2" a="1"/>
  <c r="X1416" i="2" s="1"/>
  <c r="X1417" i="2" a="1"/>
  <c r="X1417" i="2" s="1"/>
  <c r="V1417" i="2" s="1"/>
  <c r="X1418" i="2" a="1"/>
  <c r="X1418" i="2" s="1"/>
  <c r="X1419" i="2" a="1"/>
  <c r="X1419" i="2"/>
  <c r="V1419" i="2" s="1"/>
  <c r="X1420" i="2" a="1"/>
  <c r="X1420" i="2" s="1"/>
  <c r="X1421" i="2" a="1"/>
  <c r="X1421" i="2" s="1"/>
  <c r="X1422" i="2" a="1"/>
  <c r="X1422" i="2" s="1"/>
  <c r="X1423" i="2" a="1"/>
  <c r="X1423" i="2" s="1"/>
  <c r="X1424" i="2" a="1"/>
  <c r="X1424" i="2" s="1"/>
  <c r="V1424" i="2" s="1"/>
  <c r="X1425" i="2" a="1"/>
  <c r="X1425" i="2" s="1"/>
  <c r="X1426" i="2" a="1"/>
  <c r="X1426" i="2" s="1"/>
  <c r="X1427" i="2" a="1"/>
  <c r="X1427" i="2" s="1"/>
  <c r="X1428" i="2" a="1"/>
  <c r="X1428" i="2" s="1"/>
  <c r="V1428" i="2" s="1"/>
  <c r="X1429" i="2" a="1"/>
  <c r="X1429" i="2" s="1"/>
  <c r="X1430" i="2" a="1"/>
  <c r="X1430" i="2" s="1"/>
  <c r="X1431" i="2" a="1"/>
  <c r="X1431" i="2"/>
  <c r="X1432" i="2" a="1"/>
  <c r="X1432" i="2" s="1"/>
  <c r="V1432" i="2" s="1"/>
  <c r="X1433" i="2" a="1"/>
  <c r="X1433" i="2" s="1"/>
  <c r="X1434" i="2" a="1"/>
  <c r="X1434" i="2" s="1"/>
  <c r="X1435" i="2" a="1"/>
  <c r="X1435" i="2"/>
  <c r="V1435" i="2" s="1"/>
  <c r="X1436" i="2" a="1"/>
  <c r="X1436" i="2" s="1"/>
  <c r="X1437" i="2" a="1"/>
  <c r="X1437" i="2" s="1"/>
  <c r="X1438" i="2" a="1"/>
  <c r="X1438" i="2" s="1"/>
  <c r="X1439" i="2" a="1"/>
  <c r="X1439" i="2" s="1"/>
  <c r="V1439" i="2" s="1"/>
  <c r="X1440" i="2" a="1"/>
  <c r="X1440" i="2" s="1"/>
  <c r="X1441" i="2" a="1"/>
  <c r="X1441" i="2" s="1"/>
  <c r="X1442" i="2" a="1"/>
  <c r="X1442" i="2" s="1"/>
  <c r="X1443" i="2" a="1"/>
  <c r="X1443" i="2" s="1"/>
  <c r="V1443" i="2" s="1"/>
  <c r="X1444" i="2" a="1"/>
  <c r="X1444" i="2" s="1"/>
  <c r="V1444" i="2" s="1"/>
  <c r="X1445" i="2" a="1"/>
  <c r="X1445" i="2" s="1"/>
  <c r="X1446" i="2" a="1"/>
  <c r="X1446" i="2" s="1"/>
  <c r="V1446" i="2" s="1"/>
  <c r="X1447" i="2" a="1"/>
  <c r="X1447" i="2"/>
  <c r="X1448" i="2" a="1"/>
  <c r="X1448" i="2" s="1"/>
  <c r="X1449" i="2" a="1"/>
  <c r="X1449" i="2" s="1"/>
  <c r="V1449" i="2" s="1"/>
  <c r="X1450" i="2" a="1"/>
  <c r="X1450" i="2" s="1"/>
  <c r="X1451" i="2" a="1"/>
  <c r="X1451" i="2"/>
  <c r="X1452" i="2" a="1"/>
  <c r="X1452" i="2" s="1"/>
  <c r="X1453" i="2" a="1"/>
  <c r="X1453" i="2" s="1"/>
  <c r="V1453" i="2" s="1"/>
  <c r="X1454" i="2" a="1"/>
  <c r="X1454" i="2" s="1"/>
  <c r="V1454" i="2" s="1"/>
  <c r="X1455" i="2" a="1"/>
  <c r="X1455" i="2" s="1"/>
  <c r="V1455" i="2" s="1"/>
  <c r="X1456" i="2" a="1"/>
  <c r="X1456" i="2" s="1"/>
  <c r="V1456" i="2" s="1"/>
  <c r="X1457" i="2" a="1"/>
  <c r="X1457" i="2" s="1"/>
  <c r="V1457" i="2" s="1"/>
  <c r="X1458" i="2" a="1"/>
  <c r="X1458" i="2" s="1"/>
  <c r="X1459" i="2" a="1"/>
  <c r="X1459" i="2" s="1"/>
  <c r="X1460" i="2" a="1"/>
  <c r="X1460" i="2" s="1"/>
  <c r="X1461" i="2" a="1"/>
  <c r="X1461" i="2" s="1"/>
  <c r="X2" i="2" a="1"/>
  <c r="X2" i="2" s="1"/>
  <c r="V2" i="2" s="1"/>
  <c r="I24" i="4" l="1"/>
  <c r="I23" i="4"/>
  <c r="I36" i="8"/>
  <c r="I37" i="8"/>
  <c r="I38" i="7"/>
  <c r="I37" i="7"/>
  <c r="I38" i="5"/>
  <c r="I37" i="5"/>
  <c r="N10" i="8"/>
  <c r="N11" i="8" s="1"/>
  <c r="M10" i="8"/>
  <c r="M11" i="8" s="1"/>
  <c r="N9" i="8"/>
  <c r="M9" i="8"/>
  <c r="N8" i="8"/>
  <c r="M8" i="8"/>
  <c r="N7" i="8"/>
  <c r="M7" i="8"/>
  <c r="I20" i="8"/>
  <c r="I22" i="8" s="1"/>
  <c r="I19" i="8"/>
  <c r="I18" i="8"/>
  <c r="I12" i="3"/>
  <c r="J10" i="3"/>
  <c r="I10" i="3"/>
  <c r="J8" i="3"/>
  <c r="I8" i="3"/>
  <c r="N10" i="7"/>
  <c r="N11" i="7" s="1"/>
  <c r="M10" i="7"/>
  <c r="M11" i="7" s="1"/>
  <c r="N9" i="7"/>
  <c r="M9" i="7"/>
  <c r="N8" i="7"/>
  <c r="M8" i="7"/>
  <c r="N7" i="7"/>
  <c r="M7" i="7"/>
  <c r="I20" i="7"/>
  <c r="I22" i="7" s="1"/>
  <c r="I19" i="7"/>
  <c r="I24" i="7" s="1"/>
  <c r="I18" i="7"/>
  <c r="N10" i="5"/>
  <c r="N11" i="5" s="1"/>
  <c r="M10" i="5"/>
  <c r="M11" i="5" s="1"/>
  <c r="N9" i="5"/>
  <c r="M9" i="5"/>
  <c r="N8" i="5"/>
  <c r="M8" i="5"/>
  <c r="N7" i="5"/>
  <c r="M7" i="5"/>
  <c r="I20" i="5"/>
  <c r="I22" i="5" s="1"/>
  <c r="I19" i="5"/>
  <c r="I18" i="5"/>
  <c r="N10" i="4"/>
  <c r="N11" i="4" s="1"/>
  <c r="I24" i="8" l="1"/>
  <c r="I23" i="8"/>
  <c r="I23" i="7"/>
  <c r="I24" i="5"/>
  <c r="I23" i="5"/>
  <c r="M10" i="4"/>
  <c r="M11" i="4" s="1"/>
  <c r="N7" i="4"/>
  <c r="N8" i="4"/>
  <c r="N9" i="4"/>
  <c r="M9" i="4"/>
  <c r="M8" i="4"/>
  <c r="M7" i="4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2" i="2"/>
  <c r="CG3" i="2" l="1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30" i="2"/>
  <c r="CG31" i="2"/>
  <c r="CG32" i="2"/>
  <c r="CG33" i="2"/>
  <c r="CG34" i="2"/>
  <c r="CG35" i="2"/>
  <c r="CG36" i="2"/>
  <c r="CG37" i="2"/>
  <c r="CG38" i="2"/>
  <c r="CG39" i="2"/>
  <c r="CG40" i="2"/>
  <c r="CG41" i="2"/>
  <c r="CG42" i="2"/>
  <c r="CG43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56" i="2"/>
  <c r="CG57" i="2"/>
  <c r="CG58" i="2"/>
  <c r="CG59" i="2"/>
  <c r="CG60" i="2"/>
  <c r="CG61" i="2"/>
  <c r="CG62" i="2"/>
  <c r="CG63" i="2"/>
  <c r="CG64" i="2"/>
  <c r="CG65" i="2"/>
  <c r="CG66" i="2"/>
  <c r="CG67" i="2"/>
  <c r="CG68" i="2"/>
  <c r="CG69" i="2"/>
  <c r="CG70" i="2"/>
  <c r="CG71" i="2"/>
  <c r="CG72" i="2"/>
  <c r="CG73" i="2"/>
  <c r="CG74" i="2"/>
  <c r="CG75" i="2"/>
  <c r="CG76" i="2"/>
  <c r="CG77" i="2"/>
  <c r="CG78" i="2"/>
  <c r="CG79" i="2"/>
  <c r="CG80" i="2"/>
  <c r="CG81" i="2"/>
  <c r="CG82" i="2"/>
  <c r="CG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98" i="2"/>
  <c r="CG99" i="2"/>
  <c r="CG100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CG115" i="2"/>
  <c r="CG116" i="2"/>
  <c r="CG117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CG142" i="2"/>
  <c r="CG143" i="2"/>
  <c r="CG144" i="2"/>
  <c r="CG145" i="2"/>
  <c r="CG146" i="2"/>
  <c r="CG147" i="2"/>
  <c r="CG148" i="2"/>
  <c r="CG149" i="2"/>
  <c r="CG150" i="2"/>
  <c r="CG151" i="2"/>
  <c r="CG152" i="2"/>
  <c r="CG153" i="2"/>
  <c r="CG154" i="2"/>
  <c r="CG155" i="2"/>
  <c r="CG156" i="2"/>
  <c r="CG157" i="2"/>
  <c r="CG158" i="2"/>
  <c r="CG159" i="2"/>
  <c r="CG160" i="2"/>
  <c r="CG161" i="2"/>
  <c r="CG162" i="2"/>
  <c r="CG163" i="2"/>
  <c r="CG164" i="2"/>
  <c r="CG165" i="2"/>
  <c r="CG166" i="2"/>
  <c r="CG167" i="2"/>
  <c r="CG168" i="2"/>
  <c r="CG169" i="2"/>
  <c r="CG170" i="2"/>
  <c r="CG171" i="2"/>
  <c r="CG172" i="2"/>
  <c r="CG173" i="2"/>
  <c r="CG174" i="2"/>
  <c r="CG175" i="2"/>
  <c r="CG176" i="2"/>
  <c r="CG177" i="2"/>
  <c r="CG178" i="2"/>
  <c r="CG179" i="2"/>
  <c r="CG180" i="2"/>
  <c r="CG181" i="2"/>
  <c r="CG182" i="2"/>
  <c r="CG183" i="2"/>
  <c r="CG184" i="2"/>
  <c r="CG185" i="2"/>
  <c r="CG186" i="2"/>
  <c r="CG187" i="2"/>
  <c r="CG188" i="2"/>
  <c r="CG189" i="2"/>
  <c r="CG190" i="2"/>
  <c r="CG191" i="2"/>
  <c r="CG192" i="2"/>
  <c r="CG193" i="2"/>
  <c r="CG194" i="2"/>
  <c r="CG195" i="2"/>
  <c r="CG196" i="2"/>
  <c r="CG197" i="2"/>
  <c r="CG198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231" i="2"/>
  <c r="CG232" i="2"/>
  <c r="CG233" i="2"/>
  <c r="CG234" i="2"/>
  <c r="CG235" i="2"/>
  <c r="CG236" i="2"/>
  <c r="CG237" i="2"/>
  <c r="CG238" i="2"/>
  <c r="CG239" i="2"/>
  <c r="CG240" i="2"/>
  <c r="CG241" i="2"/>
  <c r="CG242" i="2"/>
  <c r="CG243" i="2"/>
  <c r="CG244" i="2"/>
  <c r="CG245" i="2"/>
  <c r="CG246" i="2"/>
  <c r="CG247" i="2"/>
  <c r="CG248" i="2"/>
  <c r="CG249" i="2"/>
  <c r="CG250" i="2"/>
  <c r="CG251" i="2"/>
  <c r="CG252" i="2"/>
  <c r="CG253" i="2"/>
  <c r="CG254" i="2"/>
  <c r="CG255" i="2"/>
  <c r="CG256" i="2"/>
  <c r="CG257" i="2"/>
  <c r="CG258" i="2"/>
  <c r="CG259" i="2"/>
  <c r="CG260" i="2"/>
  <c r="CG261" i="2"/>
  <c r="CG262" i="2"/>
  <c r="CG263" i="2"/>
  <c r="CG264" i="2"/>
  <c r="CG265" i="2"/>
  <c r="CG266" i="2"/>
  <c r="CG267" i="2"/>
  <c r="CG268" i="2"/>
  <c r="CG269" i="2"/>
  <c r="CG270" i="2"/>
  <c r="CG271" i="2"/>
  <c r="CG272" i="2"/>
  <c r="CG273" i="2"/>
  <c r="CG274" i="2"/>
  <c r="CG275" i="2"/>
  <c r="CG276" i="2"/>
  <c r="CG277" i="2"/>
  <c r="CG278" i="2"/>
  <c r="CG279" i="2"/>
  <c r="CG280" i="2"/>
  <c r="CG281" i="2"/>
  <c r="CG282" i="2"/>
  <c r="CG283" i="2"/>
  <c r="CG284" i="2"/>
  <c r="CG285" i="2"/>
  <c r="CG286" i="2"/>
  <c r="CG287" i="2"/>
  <c r="CG288" i="2"/>
  <c r="CG289" i="2"/>
  <c r="CG290" i="2"/>
  <c r="CG291" i="2"/>
  <c r="CG292" i="2"/>
  <c r="CG293" i="2"/>
  <c r="CG294" i="2"/>
  <c r="CG295" i="2"/>
  <c r="CG296" i="2"/>
  <c r="CG297" i="2"/>
  <c r="CG298" i="2"/>
  <c r="CG299" i="2"/>
  <c r="CG300" i="2"/>
  <c r="CG301" i="2"/>
  <c r="CG302" i="2"/>
  <c r="CG303" i="2"/>
  <c r="CG304" i="2"/>
  <c r="CG305" i="2"/>
  <c r="CG306" i="2"/>
  <c r="CG307" i="2"/>
  <c r="CG308" i="2"/>
  <c r="CG309" i="2"/>
  <c r="CG310" i="2"/>
  <c r="CG311" i="2"/>
  <c r="CG312" i="2"/>
  <c r="CG313" i="2"/>
  <c r="CG314" i="2"/>
  <c r="CG315" i="2"/>
  <c r="CG316" i="2"/>
  <c r="CG317" i="2"/>
  <c r="CG318" i="2"/>
  <c r="CG319" i="2"/>
  <c r="CG320" i="2"/>
  <c r="CG321" i="2"/>
  <c r="CG322" i="2"/>
  <c r="CG323" i="2"/>
  <c r="CG324" i="2"/>
  <c r="CG325" i="2"/>
  <c r="CG326" i="2"/>
  <c r="CG327" i="2"/>
  <c r="CG328" i="2"/>
  <c r="CG329" i="2"/>
  <c r="CG330" i="2"/>
  <c r="CG331" i="2"/>
  <c r="CG332" i="2"/>
  <c r="CG333" i="2"/>
  <c r="CG334" i="2"/>
  <c r="CG335" i="2"/>
  <c r="CG336" i="2"/>
  <c r="CG337" i="2"/>
  <c r="CG338" i="2"/>
  <c r="CG339" i="2"/>
  <c r="CG340" i="2"/>
  <c r="CG341" i="2"/>
  <c r="CG342" i="2"/>
  <c r="CG343" i="2"/>
  <c r="CG344" i="2"/>
  <c r="CG345" i="2"/>
  <c r="CG346" i="2"/>
  <c r="CG347" i="2"/>
  <c r="CG348" i="2"/>
  <c r="CG349" i="2"/>
  <c r="CG350" i="2"/>
  <c r="CG351" i="2"/>
  <c r="CG352" i="2"/>
  <c r="CG353" i="2"/>
  <c r="CG354" i="2"/>
  <c r="CG355" i="2"/>
  <c r="CG356" i="2"/>
  <c r="CG357" i="2"/>
  <c r="CG358" i="2"/>
  <c r="CG359" i="2"/>
  <c r="CG360" i="2"/>
  <c r="CG361" i="2"/>
  <c r="CG362" i="2"/>
  <c r="CG363" i="2"/>
  <c r="CG364" i="2"/>
  <c r="CG365" i="2"/>
  <c r="CG366" i="2"/>
  <c r="CG367" i="2"/>
  <c r="CG368" i="2"/>
  <c r="CG369" i="2"/>
  <c r="CG370" i="2"/>
  <c r="CG371" i="2"/>
  <c r="CG372" i="2"/>
  <c r="CG373" i="2"/>
  <c r="CG374" i="2"/>
  <c r="CG375" i="2"/>
  <c r="CG376" i="2"/>
  <c r="CG377" i="2"/>
  <c r="CG378" i="2"/>
  <c r="CG379" i="2"/>
  <c r="CG380" i="2"/>
  <c r="CG381" i="2"/>
  <c r="CG382" i="2"/>
  <c r="CG383" i="2"/>
  <c r="CG384" i="2"/>
  <c r="CG385" i="2"/>
  <c r="CG386" i="2"/>
  <c r="CG387" i="2"/>
  <c r="CG388" i="2"/>
  <c r="CG389" i="2"/>
  <c r="CG390" i="2"/>
  <c r="CG391" i="2"/>
  <c r="CG392" i="2"/>
  <c r="CG393" i="2"/>
  <c r="CG394" i="2"/>
  <c r="CG395" i="2"/>
  <c r="CG396" i="2"/>
  <c r="CG397" i="2"/>
  <c r="CG398" i="2"/>
  <c r="CG399" i="2"/>
  <c r="CG400" i="2"/>
  <c r="CG401" i="2"/>
  <c r="CG402" i="2"/>
  <c r="CG403" i="2"/>
  <c r="CG404" i="2"/>
  <c r="CG405" i="2"/>
  <c r="CG406" i="2"/>
  <c r="CG407" i="2"/>
  <c r="CG408" i="2"/>
  <c r="CG409" i="2"/>
  <c r="CG410" i="2"/>
  <c r="CG411" i="2"/>
  <c r="CG412" i="2"/>
  <c r="CG413" i="2"/>
  <c r="CG414" i="2"/>
  <c r="CG415" i="2"/>
  <c r="CG416" i="2"/>
  <c r="CG417" i="2"/>
  <c r="CG418" i="2"/>
  <c r="CG419" i="2"/>
  <c r="CG420" i="2"/>
  <c r="CG421" i="2"/>
  <c r="CG422" i="2"/>
  <c r="CG423" i="2"/>
  <c r="CG424" i="2"/>
  <c r="CG425" i="2"/>
  <c r="CG426" i="2"/>
  <c r="CG427" i="2"/>
  <c r="CG428" i="2"/>
  <c r="CG429" i="2"/>
  <c r="CG430" i="2"/>
  <c r="CG431" i="2"/>
  <c r="CG432" i="2"/>
  <c r="CG433" i="2"/>
  <c r="CG434" i="2"/>
  <c r="CG435" i="2"/>
  <c r="CG436" i="2"/>
  <c r="CG437" i="2"/>
  <c r="CG438" i="2"/>
  <c r="CG439" i="2"/>
  <c r="CG440" i="2"/>
  <c r="CG441" i="2"/>
  <c r="CG442" i="2"/>
  <c r="CG443" i="2"/>
  <c r="CG444" i="2"/>
  <c r="CG445" i="2"/>
  <c r="CG446" i="2"/>
  <c r="CG447" i="2"/>
  <c r="CG448" i="2"/>
  <c r="CG449" i="2"/>
  <c r="CG450" i="2"/>
  <c r="CG451" i="2"/>
  <c r="CG452" i="2"/>
  <c r="CG453" i="2"/>
  <c r="CG454" i="2"/>
  <c r="CG455" i="2"/>
  <c r="CG456" i="2"/>
  <c r="CG457" i="2"/>
  <c r="CG458" i="2"/>
  <c r="CG459" i="2"/>
  <c r="CG460" i="2"/>
  <c r="CG461" i="2"/>
  <c r="CG462" i="2"/>
  <c r="CG463" i="2"/>
  <c r="CG464" i="2"/>
  <c r="CG465" i="2"/>
  <c r="CG466" i="2"/>
  <c r="CG467" i="2"/>
  <c r="CG468" i="2"/>
  <c r="CG469" i="2"/>
  <c r="CG470" i="2"/>
  <c r="CG471" i="2"/>
  <c r="CG472" i="2"/>
  <c r="CG473" i="2"/>
  <c r="CG474" i="2"/>
  <c r="CG475" i="2"/>
  <c r="CG476" i="2"/>
  <c r="CG477" i="2"/>
  <c r="CG478" i="2"/>
  <c r="CG479" i="2"/>
  <c r="CG480" i="2"/>
  <c r="CG481" i="2"/>
  <c r="CG482" i="2"/>
  <c r="CG483" i="2"/>
  <c r="CG484" i="2"/>
  <c r="CG485" i="2"/>
  <c r="CG486" i="2"/>
  <c r="CG487" i="2"/>
  <c r="CG488" i="2"/>
  <c r="CG489" i="2"/>
  <c r="CG490" i="2"/>
  <c r="CG491" i="2"/>
  <c r="CG492" i="2"/>
  <c r="CG493" i="2"/>
  <c r="CG494" i="2"/>
  <c r="CG495" i="2"/>
  <c r="CG496" i="2"/>
  <c r="CG497" i="2"/>
  <c r="CG498" i="2"/>
  <c r="CG499" i="2"/>
  <c r="CG500" i="2"/>
  <c r="CG501" i="2"/>
  <c r="CG502" i="2"/>
  <c r="CG503" i="2"/>
  <c r="CG504" i="2"/>
  <c r="CG505" i="2"/>
  <c r="CG506" i="2"/>
  <c r="CG507" i="2"/>
  <c r="CG508" i="2"/>
  <c r="CG509" i="2"/>
  <c r="CG510" i="2"/>
  <c r="CG511" i="2"/>
  <c r="CG512" i="2"/>
  <c r="CG513" i="2"/>
  <c r="CG514" i="2"/>
  <c r="CG515" i="2"/>
  <c r="CG516" i="2"/>
  <c r="CG517" i="2"/>
  <c r="CG518" i="2"/>
  <c r="CG519" i="2"/>
  <c r="CG520" i="2"/>
  <c r="CG521" i="2"/>
  <c r="CG522" i="2"/>
  <c r="CG523" i="2"/>
  <c r="CG524" i="2"/>
  <c r="CG525" i="2"/>
  <c r="CG526" i="2"/>
  <c r="CG527" i="2"/>
  <c r="CG528" i="2"/>
  <c r="CG529" i="2"/>
  <c r="CG530" i="2"/>
  <c r="CG531" i="2"/>
  <c r="CG532" i="2"/>
  <c r="CG533" i="2"/>
  <c r="CG534" i="2"/>
  <c r="CG535" i="2"/>
  <c r="CG536" i="2"/>
  <c r="CG537" i="2"/>
  <c r="CG538" i="2"/>
  <c r="CG539" i="2"/>
  <c r="CG540" i="2"/>
  <c r="CG541" i="2"/>
  <c r="CG542" i="2"/>
  <c r="CG543" i="2"/>
  <c r="CG544" i="2"/>
  <c r="CG545" i="2"/>
  <c r="CG546" i="2"/>
  <c r="CG547" i="2"/>
  <c r="CG548" i="2"/>
  <c r="CG549" i="2"/>
  <c r="CG550" i="2"/>
  <c r="CG551" i="2"/>
  <c r="CG552" i="2"/>
  <c r="CG553" i="2"/>
  <c r="CG554" i="2"/>
  <c r="CG555" i="2"/>
  <c r="CG556" i="2"/>
  <c r="CG557" i="2"/>
  <c r="CG558" i="2"/>
  <c r="CG559" i="2"/>
  <c r="CG560" i="2"/>
  <c r="CG561" i="2"/>
  <c r="CG562" i="2"/>
  <c r="CG563" i="2"/>
  <c r="CG564" i="2"/>
  <c r="CG565" i="2"/>
  <c r="CG566" i="2"/>
  <c r="CG567" i="2"/>
  <c r="CG568" i="2"/>
  <c r="CG569" i="2"/>
  <c r="CG570" i="2"/>
  <c r="CG571" i="2"/>
  <c r="CG572" i="2"/>
  <c r="CG573" i="2"/>
  <c r="CG574" i="2"/>
  <c r="CG575" i="2"/>
  <c r="CG576" i="2"/>
  <c r="CG577" i="2"/>
  <c r="CG578" i="2"/>
  <c r="CG579" i="2"/>
  <c r="CG580" i="2"/>
  <c r="CG581" i="2"/>
  <c r="CG582" i="2"/>
  <c r="CG583" i="2"/>
  <c r="CG584" i="2"/>
  <c r="CG585" i="2"/>
  <c r="CG586" i="2"/>
  <c r="CG587" i="2"/>
  <c r="CG588" i="2"/>
  <c r="CG589" i="2"/>
  <c r="CG590" i="2"/>
  <c r="CG591" i="2"/>
  <c r="CG592" i="2"/>
  <c r="CG593" i="2"/>
  <c r="CG594" i="2"/>
  <c r="CG595" i="2"/>
  <c r="CG596" i="2"/>
  <c r="CG597" i="2"/>
  <c r="CG598" i="2"/>
  <c r="CG599" i="2"/>
  <c r="CG600" i="2"/>
  <c r="CG601" i="2"/>
  <c r="CG602" i="2"/>
  <c r="CG603" i="2"/>
  <c r="CG604" i="2"/>
  <c r="CG605" i="2"/>
  <c r="CG606" i="2"/>
  <c r="CG607" i="2"/>
  <c r="CG608" i="2"/>
  <c r="CG609" i="2"/>
  <c r="CG610" i="2"/>
  <c r="CG611" i="2"/>
  <c r="CG612" i="2"/>
  <c r="CG613" i="2"/>
  <c r="CG614" i="2"/>
  <c r="CG615" i="2"/>
  <c r="CG616" i="2"/>
  <c r="CG617" i="2"/>
  <c r="CG618" i="2"/>
  <c r="CG619" i="2"/>
  <c r="CG620" i="2"/>
  <c r="CG621" i="2"/>
  <c r="CG622" i="2"/>
  <c r="CG623" i="2"/>
  <c r="CG624" i="2"/>
  <c r="CG625" i="2"/>
  <c r="CG626" i="2"/>
  <c r="CG627" i="2"/>
  <c r="CG628" i="2"/>
  <c r="CG629" i="2"/>
  <c r="CG630" i="2"/>
  <c r="CG631" i="2"/>
  <c r="CG632" i="2"/>
  <c r="CG633" i="2"/>
  <c r="CG634" i="2"/>
  <c r="CG635" i="2"/>
  <c r="CG636" i="2"/>
  <c r="CG637" i="2"/>
  <c r="CG638" i="2"/>
  <c r="CG639" i="2"/>
  <c r="CG640" i="2"/>
  <c r="CG641" i="2"/>
  <c r="CG642" i="2"/>
  <c r="CG643" i="2"/>
  <c r="CG644" i="2"/>
  <c r="CG645" i="2"/>
  <c r="CG646" i="2"/>
  <c r="CG647" i="2"/>
  <c r="CG648" i="2"/>
  <c r="CG649" i="2"/>
  <c r="CG650" i="2"/>
  <c r="CG651" i="2"/>
  <c r="CG652" i="2"/>
  <c r="CG653" i="2"/>
  <c r="CG654" i="2"/>
  <c r="CG655" i="2"/>
  <c r="CG656" i="2"/>
  <c r="CG657" i="2"/>
  <c r="CG658" i="2"/>
  <c r="CG659" i="2"/>
  <c r="CG660" i="2"/>
  <c r="CG661" i="2"/>
  <c r="CG662" i="2"/>
  <c r="CG663" i="2"/>
  <c r="CG664" i="2"/>
  <c r="CG665" i="2"/>
  <c r="CG666" i="2"/>
  <c r="CG667" i="2"/>
  <c r="CG668" i="2"/>
  <c r="CG669" i="2"/>
  <c r="CG670" i="2"/>
  <c r="CG671" i="2"/>
  <c r="CG672" i="2"/>
  <c r="CG673" i="2"/>
  <c r="CG674" i="2"/>
  <c r="CG675" i="2"/>
  <c r="CG676" i="2"/>
  <c r="CG677" i="2"/>
  <c r="CG678" i="2"/>
  <c r="CG679" i="2"/>
  <c r="CG680" i="2"/>
  <c r="CG681" i="2"/>
  <c r="CG682" i="2"/>
  <c r="CG683" i="2"/>
  <c r="CG684" i="2"/>
  <c r="CG685" i="2"/>
  <c r="CG686" i="2"/>
  <c r="CG687" i="2"/>
  <c r="CG688" i="2"/>
  <c r="CG689" i="2"/>
  <c r="CG690" i="2"/>
  <c r="CG691" i="2"/>
  <c r="CG692" i="2"/>
  <c r="CG693" i="2"/>
  <c r="CG694" i="2"/>
  <c r="CG695" i="2"/>
  <c r="CG696" i="2"/>
  <c r="CG697" i="2"/>
  <c r="CG698" i="2"/>
  <c r="CG699" i="2"/>
  <c r="CG700" i="2"/>
  <c r="CG701" i="2"/>
  <c r="CG702" i="2"/>
  <c r="CG703" i="2"/>
  <c r="CG704" i="2"/>
  <c r="CG705" i="2"/>
  <c r="CG706" i="2"/>
  <c r="CG707" i="2"/>
  <c r="CG708" i="2"/>
  <c r="CG709" i="2"/>
  <c r="CG710" i="2"/>
  <c r="CG711" i="2"/>
  <c r="CG712" i="2"/>
  <c r="CG713" i="2"/>
  <c r="CG714" i="2"/>
  <c r="CG715" i="2"/>
  <c r="CG716" i="2"/>
  <c r="CG717" i="2"/>
  <c r="CG718" i="2"/>
  <c r="CG719" i="2"/>
  <c r="CG720" i="2"/>
  <c r="CG721" i="2"/>
  <c r="CG722" i="2"/>
  <c r="CG723" i="2"/>
  <c r="CG724" i="2"/>
  <c r="CG725" i="2"/>
  <c r="CG726" i="2"/>
  <c r="CG727" i="2"/>
  <c r="CG728" i="2"/>
  <c r="CG729" i="2"/>
  <c r="CG730" i="2"/>
  <c r="CG731" i="2"/>
  <c r="CG732" i="2"/>
  <c r="CG733" i="2"/>
  <c r="CG734" i="2"/>
  <c r="CG735" i="2"/>
  <c r="CG736" i="2"/>
  <c r="CG737" i="2"/>
  <c r="CG738" i="2"/>
  <c r="CG739" i="2"/>
  <c r="CG740" i="2"/>
  <c r="CG741" i="2"/>
  <c r="CG742" i="2"/>
  <c r="CG743" i="2"/>
  <c r="CG744" i="2"/>
  <c r="CG745" i="2"/>
  <c r="CG746" i="2"/>
  <c r="CG747" i="2"/>
  <c r="CG748" i="2"/>
  <c r="CG749" i="2"/>
  <c r="CG750" i="2"/>
  <c r="CG751" i="2"/>
  <c r="CG752" i="2"/>
  <c r="CG753" i="2"/>
  <c r="CG754" i="2"/>
  <c r="CG755" i="2"/>
  <c r="CG756" i="2"/>
  <c r="CG757" i="2"/>
  <c r="CG758" i="2"/>
  <c r="CG759" i="2"/>
  <c r="CG760" i="2"/>
  <c r="CG761" i="2"/>
  <c r="CG762" i="2"/>
  <c r="CG763" i="2"/>
  <c r="CG764" i="2"/>
  <c r="CG765" i="2"/>
  <c r="CG766" i="2"/>
  <c r="CG767" i="2"/>
  <c r="CG768" i="2"/>
  <c r="CG769" i="2"/>
  <c r="CG770" i="2"/>
  <c r="CG771" i="2"/>
  <c r="CG772" i="2"/>
  <c r="CG773" i="2"/>
  <c r="CG774" i="2"/>
  <c r="CG775" i="2"/>
  <c r="CG776" i="2"/>
  <c r="CG777" i="2"/>
  <c r="CG778" i="2"/>
  <c r="CG779" i="2"/>
  <c r="CG780" i="2"/>
  <c r="CG781" i="2"/>
  <c r="CG782" i="2"/>
  <c r="CG783" i="2"/>
  <c r="CG784" i="2"/>
  <c r="CG785" i="2"/>
  <c r="CG786" i="2"/>
  <c r="CG787" i="2"/>
  <c r="CG788" i="2"/>
  <c r="CG789" i="2"/>
  <c r="CG790" i="2"/>
  <c r="CG791" i="2"/>
  <c r="CG792" i="2"/>
  <c r="CG793" i="2"/>
  <c r="CG794" i="2"/>
  <c r="CG795" i="2"/>
  <c r="CG796" i="2"/>
  <c r="CG797" i="2"/>
  <c r="CG798" i="2"/>
  <c r="CG799" i="2"/>
  <c r="CG800" i="2"/>
  <c r="CG801" i="2"/>
  <c r="CG802" i="2"/>
  <c r="CG803" i="2"/>
  <c r="CG804" i="2"/>
  <c r="CG805" i="2"/>
  <c r="CG806" i="2"/>
  <c r="CG807" i="2"/>
  <c r="CG808" i="2"/>
  <c r="CG809" i="2"/>
  <c r="CG810" i="2"/>
  <c r="CG811" i="2"/>
  <c r="CG812" i="2"/>
  <c r="CG813" i="2"/>
  <c r="CG814" i="2"/>
  <c r="CG815" i="2"/>
  <c r="CG816" i="2"/>
  <c r="CG817" i="2"/>
  <c r="CG818" i="2"/>
  <c r="CG819" i="2"/>
  <c r="CG820" i="2"/>
  <c r="CG821" i="2"/>
  <c r="CG822" i="2"/>
  <c r="CG823" i="2"/>
  <c r="CG824" i="2"/>
  <c r="CG825" i="2"/>
  <c r="CG826" i="2"/>
  <c r="CG827" i="2"/>
  <c r="CG828" i="2"/>
  <c r="CG829" i="2"/>
  <c r="CG830" i="2"/>
  <c r="CG831" i="2"/>
  <c r="CG832" i="2"/>
  <c r="CG833" i="2"/>
  <c r="CG834" i="2"/>
  <c r="CG835" i="2"/>
  <c r="CG836" i="2"/>
  <c r="CG837" i="2"/>
  <c r="CG838" i="2"/>
  <c r="CG839" i="2"/>
  <c r="CG840" i="2"/>
  <c r="CG841" i="2"/>
  <c r="CG842" i="2"/>
  <c r="CG843" i="2"/>
  <c r="CG844" i="2"/>
  <c r="CG845" i="2"/>
  <c r="CG846" i="2"/>
  <c r="CG847" i="2"/>
  <c r="CG848" i="2"/>
  <c r="CG849" i="2"/>
  <c r="CG850" i="2"/>
  <c r="CG851" i="2"/>
  <c r="CG852" i="2"/>
  <c r="CG853" i="2"/>
  <c r="CG854" i="2"/>
  <c r="CG855" i="2"/>
  <c r="CG856" i="2"/>
  <c r="CG857" i="2"/>
  <c r="CG858" i="2"/>
  <c r="CG859" i="2"/>
  <c r="CG860" i="2"/>
  <c r="CG861" i="2"/>
  <c r="CG862" i="2"/>
  <c r="CG863" i="2"/>
  <c r="CG864" i="2"/>
  <c r="CG865" i="2"/>
  <c r="CG866" i="2"/>
  <c r="CG867" i="2"/>
  <c r="CG868" i="2"/>
  <c r="CG869" i="2"/>
  <c r="CG870" i="2"/>
  <c r="CG871" i="2"/>
  <c r="CG872" i="2"/>
  <c r="CG873" i="2"/>
  <c r="CG874" i="2"/>
  <c r="CG875" i="2"/>
  <c r="CG876" i="2"/>
  <c r="CG877" i="2"/>
  <c r="CG878" i="2"/>
  <c r="CG879" i="2"/>
  <c r="CG880" i="2"/>
  <c r="CG881" i="2"/>
  <c r="CG882" i="2"/>
  <c r="CG883" i="2"/>
  <c r="CG884" i="2"/>
  <c r="CG885" i="2"/>
  <c r="CG886" i="2"/>
  <c r="CG887" i="2"/>
  <c r="CG888" i="2"/>
  <c r="CG889" i="2"/>
  <c r="CG890" i="2"/>
  <c r="CG891" i="2"/>
  <c r="CG892" i="2"/>
  <c r="CG893" i="2"/>
  <c r="CG894" i="2"/>
  <c r="CG895" i="2"/>
  <c r="CG896" i="2"/>
  <c r="CG897" i="2"/>
  <c r="CG898" i="2"/>
  <c r="CG899" i="2"/>
  <c r="CG900" i="2"/>
  <c r="CG901" i="2"/>
  <c r="CG902" i="2"/>
  <c r="CG903" i="2"/>
  <c r="CG904" i="2"/>
  <c r="CG905" i="2"/>
  <c r="CG906" i="2"/>
  <c r="CG907" i="2"/>
  <c r="CG908" i="2"/>
  <c r="CG909" i="2"/>
  <c r="CG910" i="2"/>
  <c r="CG911" i="2"/>
  <c r="CG912" i="2"/>
  <c r="CG913" i="2"/>
  <c r="CG914" i="2"/>
  <c r="CG915" i="2"/>
  <c r="CG916" i="2"/>
  <c r="CG917" i="2"/>
  <c r="CG918" i="2"/>
  <c r="CG919" i="2"/>
  <c r="CG920" i="2"/>
  <c r="CG921" i="2"/>
  <c r="CG922" i="2"/>
  <c r="CG923" i="2"/>
  <c r="CG924" i="2"/>
  <c r="CG925" i="2"/>
  <c r="CG926" i="2"/>
  <c r="CG927" i="2"/>
  <c r="CG928" i="2"/>
  <c r="CG929" i="2"/>
  <c r="CG930" i="2"/>
  <c r="CG931" i="2"/>
  <c r="CG932" i="2"/>
  <c r="CG933" i="2"/>
  <c r="CG934" i="2"/>
  <c r="CG935" i="2"/>
  <c r="CG936" i="2"/>
  <c r="CG937" i="2"/>
  <c r="CG938" i="2"/>
  <c r="CG939" i="2"/>
  <c r="CG940" i="2"/>
  <c r="CG941" i="2"/>
  <c r="CG942" i="2"/>
  <c r="CG943" i="2"/>
  <c r="CG944" i="2"/>
  <c r="CG945" i="2"/>
  <c r="CG946" i="2"/>
  <c r="CG947" i="2"/>
  <c r="CG948" i="2"/>
  <c r="CG949" i="2"/>
  <c r="CG950" i="2"/>
  <c r="CG951" i="2"/>
  <c r="CG952" i="2"/>
  <c r="CG953" i="2"/>
  <c r="CG954" i="2"/>
  <c r="CG955" i="2"/>
  <c r="CG956" i="2"/>
  <c r="CG957" i="2"/>
  <c r="CG958" i="2"/>
  <c r="CG959" i="2"/>
  <c r="CG960" i="2"/>
  <c r="CG961" i="2"/>
  <c r="CG962" i="2"/>
  <c r="CG963" i="2"/>
  <c r="CG964" i="2"/>
  <c r="CG965" i="2"/>
  <c r="CG966" i="2"/>
  <c r="CG967" i="2"/>
  <c r="CG968" i="2"/>
  <c r="CG969" i="2"/>
  <c r="CG970" i="2"/>
  <c r="CG971" i="2"/>
  <c r="CG972" i="2"/>
  <c r="CG973" i="2"/>
  <c r="CG974" i="2"/>
  <c r="CG975" i="2"/>
  <c r="CG976" i="2"/>
  <c r="CG977" i="2"/>
  <c r="CG978" i="2"/>
  <c r="CG979" i="2"/>
  <c r="CG980" i="2"/>
  <c r="CG981" i="2"/>
  <c r="CG982" i="2"/>
  <c r="CG983" i="2"/>
  <c r="CG984" i="2"/>
  <c r="CG985" i="2"/>
  <c r="CG986" i="2"/>
  <c r="CG987" i="2"/>
  <c r="CG988" i="2"/>
  <c r="CG989" i="2"/>
  <c r="CG990" i="2"/>
  <c r="CG991" i="2"/>
  <c r="CG992" i="2"/>
  <c r="CG993" i="2"/>
  <c r="CG994" i="2"/>
  <c r="CG995" i="2"/>
  <c r="CG996" i="2"/>
  <c r="CG997" i="2"/>
  <c r="CG998" i="2"/>
  <c r="CG999" i="2"/>
  <c r="CG1000" i="2"/>
  <c r="CG1001" i="2"/>
  <c r="CG1002" i="2"/>
  <c r="CG1003" i="2"/>
  <c r="CG1004" i="2"/>
  <c r="CG1005" i="2"/>
  <c r="CG1006" i="2"/>
  <c r="CG1007" i="2"/>
  <c r="CG1008" i="2"/>
  <c r="CG1009" i="2"/>
  <c r="CG1010" i="2"/>
  <c r="CG1011" i="2"/>
  <c r="CG1012" i="2"/>
  <c r="CG1013" i="2"/>
  <c r="CG1014" i="2"/>
  <c r="CG1015" i="2"/>
  <c r="CG1016" i="2"/>
  <c r="CG1017" i="2"/>
  <c r="CG1018" i="2"/>
  <c r="CG1019" i="2"/>
  <c r="CG1020" i="2"/>
  <c r="CG1021" i="2"/>
  <c r="CG1022" i="2"/>
  <c r="CG1023" i="2"/>
  <c r="CG1024" i="2"/>
  <c r="CG1025" i="2"/>
  <c r="CG1026" i="2"/>
  <c r="CG1027" i="2"/>
  <c r="CG1028" i="2"/>
  <c r="CG1029" i="2"/>
  <c r="CG1030" i="2"/>
  <c r="CG1031" i="2"/>
  <c r="CG1032" i="2"/>
  <c r="CG1033" i="2"/>
  <c r="CG1034" i="2"/>
  <c r="CG1035" i="2"/>
  <c r="CG1036" i="2"/>
  <c r="CG1037" i="2"/>
  <c r="CG1038" i="2"/>
  <c r="CG1039" i="2"/>
  <c r="CG1040" i="2"/>
  <c r="CG1041" i="2"/>
  <c r="CG1042" i="2"/>
  <c r="CG1043" i="2"/>
  <c r="CG1044" i="2"/>
  <c r="CG1045" i="2"/>
  <c r="CG1046" i="2"/>
  <c r="CG1047" i="2"/>
  <c r="CG1048" i="2"/>
  <c r="CG1049" i="2"/>
  <c r="CG1050" i="2"/>
  <c r="CG1051" i="2"/>
  <c r="CG1052" i="2"/>
  <c r="CG1053" i="2"/>
  <c r="CG1054" i="2"/>
  <c r="CG1055" i="2"/>
  <c r="CG1056" i="2"/>
  <c r="CG1057" i="2"/>
  <c r="CG1058" i="2"/>
  <c r="CG1059" i="2"/>
  <c r="CG1060" i="2"/>
  <c r="CG1061" i="2"/>
  <c r="CG1062" i="2"/>
  <c r="CG1063" i="2"/>
  <c r="CG1064" i="2"/>
  <c r="CG1065" i="2"/>
  <c r="CG1066" i="2"/>
  <c r="CG1067" i="2"/>
  <c r="CG1068" i="2"/>
  <c r="CG1069" i="2"/>
  <c r="CG1070" i="2"/>
  <c r="CG1071" i="2"/>
  <c r="CG1072" i="2"/>
  <c r="CG1073" i="2"/>
  <c r="CG1074" i="2"/>
  <c r="CG1075" i="2"/>
  <c r="CG1076" i="2"/>
  <c r="CG1077" i="2"/>
  <c r="CG1078" i="2"/>
  <c r="CG1079" i="2"/>
  <c r="CG1080" i="2"/>
  <c r="CG1081" i="2"/>
  <c r="CG1082" i="2"/>
  <c r="CG1083" i="2"/>
  <c r="CG1084" i="2"/>
  <c r="CG1085" i="2"/>
  <c r="CG1086" i="2"/>
  <c r="CG1087" i="2"/>
  <c r="CG1088" i="2"/>
  <c r="CG1089" i="2"/>
  <c r="CG1090" i="2"/>
  <c r="CG1091" i="2"/>
  <c r="CG1092" i="2"/>
  <c r="CG1093" i="2"/>
  <c r="CG1094" i="2"/>
  <c r="CG1095" i="2"/>
  <c r="CG1096" i="2"/>
  <c r="CG1097" i="2"/>
  <c r="CG1098" i="2"/>
  <c r="CG1099" i="2"/>
  <c r="CG1100" i="2"/>
  <c r="CG1101" i="2"/>
  <c r="CG1102" i="2"/>
  <c r="CG1103" i="2"/>
  <c r="CG1104" i="2"/>
  <c r="CG1105" i="2"/>
  <c r="CG1106" i="2"/>
  <c r="CG1107" i="2"/>
  <c r="CG1108" i="2"/>
  <c r="CG1109" i="2"/>
  <c r="CG1110" i="2"/>
  <c r="CG1111" i="2"/>
  <c r="CG1112" i="2"/>
  <c r="CG1113" i="2"/>
  <c r="CG1114" i="2"/>
  <c r="CG1115" i="2"/>
  <c r="CG1116" i="2"/>
  <c r="CG1117" i="2"/>
  <c r="CG1118" i="2"/>
  <c r="CG1119" i="2"/>
  <c r="CG1120" i="2"/>
  <c r="CG1121" i="2"/>
  <c r="CG1122" i="2"/>
  <c r="CG1123" i="2"/>
  <c r="CG1124" i="2"/>
  <c r="CG1125" i="2"/>
  <c r="CG1126" i="2"/>
  <c r="CG1127" i="2"/>
  <c r="CG1128" i="2"/>
  <c r="CG1129" i="2"/>
  <c r="CG1130" i="2"/>
  <c r="CG1131" i="2"/>
  <c r="CG1132" i="2"/>
  <c r="CG1133" i="2"/>
  <c r="CG1134" i="2"/>
  <c r="CG1135" i="2"/>
  <c r="CG1136" i="2"/>
  <c r="CG1137" i="2"/>
  <c r="CG1138" i="2"/>
  <c r="CG1139" i="2"/>
  <c r="CG1140" i="2"/>
  <c r="CG1141" i="2"/>
  <c r="CG1142" i="2"/>
  <c r="CG1143" i="2"/>
  <c r="CG1144" i="2"/>
  <c r="CG1145" i="2"/>
  <c r="CG1146" i="2"/>
  <c r="CG1147" i="2"/>
  <c r="CG1148" i="2"/>
  <c r="CG1149" i="2"/>
  <c r="CG1150" i="2"/>
  <c r="CG1151" i="2"/>
  <c r="CG1152" i="2"/>
  <c r="CG1153" i="2"/>
  <c r="CG1154" i="2"/>
  <c r="CG1155" i="2"/>
  <c r="CG1156" i="2"/>
  <c r="CG1157" i="2"/>
  <c r="CG1158" i="2"/>
  <c r="CG1159" i="2"/>
  <c r="CG1160" i="2"/>
  <c r="CG1161" i="2"/>
  <c r="CG1162" i="2"/>
  <c r="CG1163" i="2"/>
  <c r="CG1164" i="2"/>
  <c r="CG1165" i="2"/>
  <c r="CG1166" i="2"/>
  <c r="CG1167" i="2"/>
  <c r="CG1168" i="2"/>
  <c r="CG1169" i="2"/>
  <c r="CG1170" i="2"/>
  <c r="CG1171" i="2"/>
  <c r="CG1172" i="2"/>
  <c r="CG1173" i="2"/>
  <c r="CG1174" i="2"/>
  <c r="CG1175" i="2"/>
  <c r="CG1176" i="2"/>
  <c r="CG1177" i="2"/>
  <c r="CG1178" i="2"/>
  <c r="CG1179" i="2"/>
  <c r="CG1180" i="2"/>
  <c r="CG1181" i="2"/>
  <c r="CG1182" i="2"/>
  <c r="CG1183" i="2"/>
  <c r="CG1184" i="2"/>
  <c r="CG1185" i="2"/>
  <c r="CG1186" i="2"/>
  <c r="CG1187" i="2"/>
  <c r="CG1188" i="2"/>
  <c r="CG1189" i="2"/>
  <c r="CG1190" i="2"/>
  <c r="CG1191" i="2"/>
  <c r="CG1192" i="2"/>
  <c r="CG1193" i="2"/>
  <c r="CG1194" i="2"/>
  <c r="CG1195" i="2"/>
  <c r="CG1196" i="2"/>
  <c r="CG1197" i="2"/>
  <c r="CG1198" i="2"/>
  <c r="CG1199" i="2"/>
  <c r="CG1200" i="2"/>
  <c r="CG1201" i="2"/>
  <c r="CG1202" i="2"/>
  <c r="CG1203" i="2"/>
  <c r="CG1204" i="2"/>
  <c r="CG1205" i="2"/>
  <c r="CG1206" i="2"/>
  <c r="CG1207" i="2"/>
  <c r="CG1208" i="2"/>
  <c r="CG1209" i="2"/>
  <c r="CG1210" i="2"/>
  <c r="CG1211" i="2"/>
  <c r="CG1212" i="2"/>
  <c r="CG1213" i="2"/>
  <c r="CG1214" i="2"/>
  <c r="CG1215" i="2"/>
  <c r="CG1216" i="2"/>
  <c r="CG1217" i="2"/>
  <c r="CG1218" i="2"/>
  <c r="CG1219" i="2"/>
  <c r="CG1220" i="2"/>
  <c r="CG1221" i="2"/>
  <c r="CG1222" i="2"/>
  <c r="CG1223" i="2"/>
  <c r="CG1224" i="2"/>
  <c r="CG1225" i="2"/>
  <c r="CG1226" i="2"/>
  <c r="CG1227" i="2"/>
  <c r="CG1228" i="2"/>
  <c r="CG1229" i="2"/>
  <c r="CG1230" i="2"/>
  <c r="CG1231" i="2"/>
  <c r="CG1232" i="2"/>
  <c r="CG1233" i="2"/>
  <c r="CG1234" i="2"/>
  <c r="CG1235" i="2"/>
  <c r="CG1236" i="2"/>
  <c r="CG1237" i="2"/>
  <c r="CG1238" i="2"/>
  <c r="CG1239" i="2"/>
  <c r="CG1240" i="2"/>
  <c r="CG1241" i="2"/>
  <c r="CG1242" i="2"/>
  <c r="CG1243" i="2"/>
  <c r="CG1244" i="2"/>
  <c r="CG1245" i="2"/>
  <c r="CG1246" i="2"/>
  <c r="CG1247" i="2"/>
  <c r="CG1248" i="2"/>
  <c r="CG1249" i="2"/>
  <c r="CG1250" i="2"/>
  <c r="CG1251" i="2"/>
  <c r="CG1252" i="2"/>
  <c r="CG1253" i="2"/>
  <c r="CG1254" i="2"/>
  <c r="CG1255" i="2"/>
  <c r="CG1256" i="2"/>
  <c r="CG1257" i="2"/>
  <c r="CG1258" i="2"/>
  <c r="CG1259" i="2"/>
  <c r="CG1260" i="2"/>
  <c r="CG1261" i="2"/>
  <c r="CG1262" i="2"/>
  <c r="CG1263" i="2"/>
  <c r="CG1264" i="2"/>
  <c r="CG1265" i="2"/>
  <c r="CG1266" i="2"/>
  <c r="CG1267" i="2"/>
  <c r="CG1268" i="2"/>
  <c r="CG1269" i="2"/>
  <c r="CG1270" i="2"/>
  <c r="CG1271" i="2"/>
  <c r="CG1272" i="2"/>
  <c r="CG1273" i="2"/>
  <c r="CG1274" i="2"/>
  <c r="CG1275" i="2"/>
  <c r="CG1276" i="2"/>
  <c r="CG1277" i="2"/>
  <c r="CG1278" i="2"/>
  <c r="CG1279" i="2"/>
  <c r="CG1280" i="2"/>
  <c r="CG1281" i="2"/>
  <c r="CG1282" i="2"/>
  <c r="CG1283" i="2"/>
  <c r="CG1284" i="2"/>
  <c r="CG1285" i="2"/>
  <c r="CG1286" i="2"/>
  <c r="CG1287" i="2"/>
  <c r="CG1288" i="2"/>
  <c r="CG1289" i="2"/>
  <c r="CG1290" i="2"/>
  <c r="CG1291" i="2"/>
  <c r="CG1292" i="2"/>
  <c r="CG1293" i="2"/>
  <c r="CG1294" i="2"/>
  <c r="CG1295" i="2"/>
  <c r="CG1296" i="2"/>
  <c r="CG1297" i="2"/>
  <c r="CG1298" i="2"/>
  <c r="CG1299" i="2"/>
  <c r="CG1300" i="2"/>
  <c r="CG1301" i="2"/>
  <c r="CG1302" i="2"/>
  <c r="CG1303" i="2"/>
  <c r="CG1304" i="2"/>
  <c r="CG1305" i="2"/>
  <c r="CG1306" i="2"/>
  <c r="CG1307" i="2"/>
  <c r="CG1308" i="2"/>
  <c r="CG1309" i="2"/>
  <c r="CG1310" i="2"/>
  <c r="CG1311" i="2"/>
  <c r="CG1312" i="2"/>
  <c r="CG1313" i="2"/>
  <c r="CG1314" i="2"/>
  <c r="CG1315" i="2"/>
  <c r="CG1316" i="2"/>
  <c r="CG1317" i="2"/>
  <c r="CG1318" i="2"/>
  <c r="CG1319" i="2"/>
  <c r="CG1320" i="2"/>
  <c r="CG1321" i="2"/>
  <c r="CG1322" i="2"/>
  <c r="CG1323" i="2"/>
  <c r="CG1324" i="2"/>
  <c r="CG1325" i="2"/>
  <c r="CG1326" i="2"/>
  <c r="CG1327" i="2"/>
  <c r="CG1328" i="2"/>
  <c r="CG1329" i="2"/>
  <c r="CG1330" i="2"/>
  <c r="CG1331" i="2"/>
  <c r="CG1332" i="2"/>
  <c r="CG1333" i="2"/>
  <c r="CG1334" i="2"/>
  <c r="CG1335" i="2"/>
  <c r="CG1336" i="2"/>
  <c r="CG1337" i="2"/>
  <c r="CG1338" i="2"/>
  <c r="CG1339" i="2"/>
  <c r="CG1340" i="2"/>
  <c r="CG1341" i="2"/>
  <c r="CG1342" i="2"/>
  <c r="CG1343" i="2"/>
  <c r="CG1344" i="2"/>
  <c r="CG1345" i="2"/>
  <c r="CG1346" i="2"/>
  <c r="CG1347" i="2"/>
  <c r="CG1348" i="2"/>
  <c r="CG1349" i="2"/>
  <c r="CG1350" i="2"/>
  <c r="CG1351" i="2"/>
  <c r="CG1352" i="2"/>
  <c r="CG1353" i="2"/>
  <c r="CG1354" i="2"/>
  <c r="CG1355" i="2"/>
  <c r="CG1356" i="2"/>
  <c r="CG1357" i="2"/>
  <c r="CG1358" i="2"/>
  <c r="CG1359" i="2"/>
  <c r="CG1360" i="2"/>
  <c r="CG1361" i="2"/>
  <c r="CG1362" i="2"/>
  <c r="CG1363" i="2"/>
  <c r="CG1364" i="2"/>
  <c r="CG1365" i="2"/>
  <c r="CG1366" i="2"/>
  <c r="CG1367" i="2"/>
  <c r="CG1368" i="2"/>
  <c r="CG1369" i="2"/>
  <c r="CG1370" i="2"/>
  <c r="CG1371" i="2"/>
  <c r="CG1372" i="2"/>
  <c r="CG1373" i="2"/>
  <c r="CG1374" i="2"/>
  <c r="CG1375" i="2"/>
  <c r="CG1376" i="2"/>
  <c r="CG1377" i="2"/>
  <c r="CG1378" i="2"/>
  <c r="CG1379" i="2"/>
  <c r="CG1380" i="2"/>
  <c r="CG1381" i="2"/>
  <c r="CG1382" i="2"/>
  <c r="CG1383" i="2"/>
  <c r="CG1384" i="2"/>
  <c r="CG1385" i="2"/>
  <c r="CG1386" i="2"/>
  <c r="CG1387" i="2"/>
  <c r="CG1388" i="2"/>
  <c r="CG1389" i="2"/>
  <c r="CG1390" i="2"/>
  <c r="CG1391" i="2"/>
  <c r="CG1392" i="2"/>
  <c r="CG1393" i="2"/>
  <c r="CG1394" i="2"/>
  <c r="CG1395" i="2"/>
  <c r="CG1396" i="2"/>
  <c r="CG1397" i="2"/>
  <c r="CG1398" i="2"/>
  <c r="CG1399" i="2"/>
  <c r="CG1400" i="2"/>
  <c r="CG1401" i="2"/>
  <c r="CG1402" i="2"/>
  <c r="CG1403" i="2"/>
  <c r="CG1404" i="2"/>
  <c r="CG1405" i="2"/>
  <c r="CG1406" i="2"/>
  <c r="CG1407" i="2"/>
  <c r="CG1408" i="2"/>
  <c r="CG1409" i="2"/>
  <c r="CG1410" i="2"/>
  <c r="CG1411" i="2"/>
  <c r="CG1412" i="2"/>
  <c r="CG1413" i="2"/>
  <c r="CG1414" i="2"/>
  <c r="CG1415" i="2"/>
  <c r="CG1416" i="2"/>
  <c r="CG1417" i="2"/>
  <c r="CG1418" i="2"/>
  <c r="CG1419" i="2"/>
  <c r="CG1420" i="2"/>
  <c r="CG1421" i="2"/>
  <c r="CG1422" i="2"/>
  <c r="CG1423" i="2"/>
  <c r="CG1424" i="2"/>
  <c r="CG1425" i="2"/>
  <c r="CG1426" i="2"/>
  <c r="CG1427" i="2"/>
  <c r="CG1428" i="2"/>
  <c r="CG1429" i="2"/>
  <c r="CG1430" i="2"/>
  <c r="CG1431" i="2"/>
  <c r="CG1432" i="2"/>
  <c r="CG1433" i="2"/>
  <c r="CG1434" i="2"/>
  <c r="CG1435" i="2"/>
  <c r="CG1436" i="2"/>
  <c r="CG1437" i="2"/>
  <c r="CG1438" i="2"/>
  <c r="CG1439" i="2"/>
  <c r="CG1440" i="2"/>
  <c r="CG1441" i="2"/>
  <c r="CG1442" i="2"/>
  <c r="CG1443" i="2"/>
  <c r="CG1444" i="2"/>
  <c r="CG1445" i="2"/>
  <c r="CG1446" i="2"/>
  <c r="CG1447" i="2"/>
  <c r="CG1448" i="2"/>
  <c r="CG1449" i="2"/>
  <c r="CG1450" i="2"/>
  <c r="CG1451" i="2"/>
  <c r="CG1452" i="2"/>
  <c r="CG1453" i="2"/>
  <c r="CG1454" i="2"/>
  <c r="CG1455" i="2"/>
  <c r="CG1456" i="2"/>
  <c r="CG1457" i="2"/>
  <c r="CG1458" i="2"/>
  <c r="CG1459" i="2"/>
  <c r="CG1460" i="2"/>
  <c r="CG1461" i="2"/>
  <c r="CG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<sst xmlns="http://schemas.openxmlformats.org/spreadsheetml/2006/main" count="126763" uniqueCount="343">
  <si>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</si>
  <si>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</si>
  <si>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</si>
  <si>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</si>
  <si>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</si>
  <si>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</si>
  <si>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</si>
  <si>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</si>
  <si>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</si>
  <si>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</si>
  <si>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</si>
  <si>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</si>
  <si>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</si>
  <si>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</si>
  <si>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</si>
  <si>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</si>
  <si>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</si>
  <si>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</si>
  <si>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</si>
  <si>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</si>
  <si>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</si>
  <si>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</si>
  <si>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</si>
  <si>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</si>
  <si>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</si>
  <si>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</si>
  <si>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</si>
  <si>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</si>
  <si>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</si>
  <si>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</si>
  <si>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</si>
  <si>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</si>
  <si>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</si>
  <si>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</si>
  <si>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</si>
  <si>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</si>
  <si>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</si>
  <si>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</si>
  <si>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</si>
  <si>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</si>
  <si>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</si>
  <si>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</si>
  <si>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</si>
  <si>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</si>
  <si>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</si>
  <si>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</si>
  <si>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</si>
  <si>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</si>
  <si>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</si>
  <si>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</si>
  <si>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</si>
  <si>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</si>
  <si>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</si>
  <si>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</si>
  <si>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</si>
  <si>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</si>
  <si>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</si>
  <si>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</si>
  <si>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</si>
  <si>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</si>
  <si>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</si>
  <si>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</si>
  <si>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</si>
  <si>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</si>
  <si>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</si>
  <si>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</si>
  <si>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</si>
  <si>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</si>
  <si>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</si>
  <si>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</si>
  <si>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</si>
  <si>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</si>
  <si>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</si>
  <si>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</si>
  <si>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</si>
  <si>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</si>
  <si>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</si>
  <si>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</si>
  <si>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</si>
  <si>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</si>
  <si>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</si>
  <si>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</si>
  <si>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</si>
  <si>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</si>
  <si>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</si>
  <si>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</si>
  <si>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</si>
  <si>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</si>
  <si>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</si>
  <si>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</si>
  <si>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</si>
  <si>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</si>
  <si>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</si>
  <si>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</si>
  <si>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</si>
  <si>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</si>
  <si>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</si>
  <si>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</si>
  <si>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</si>
  <si>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</si>
  <si>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</si>
  <si>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</si>
  <si>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</si>
  <si>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</si>
  <si>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</si>
  <si>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</si>
  <si>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</si>
  <si>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</si>
  <si>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</si>
  <si>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</si>
  <si>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</si>
  <si>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</si>
  <si>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</si>
  <si>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</si>
  <si>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</si>
  <si>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</si>
  <si>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</si>
  <si>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</si>
  <si>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</si>
  <si>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</si>
  <si>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</si>
  <si>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</si>
  <si>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</si>
  <si>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</si>
  <si>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</si>
  <si>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</si>
  <si>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</si>
  <si>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</si>
  <si>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</si>
  <si>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</si>
  <si>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</si>
  <si>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</si>
  <si>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</si>
  <si>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</si>
  <si>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</si>
  <si>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</si>
  <si>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</si>
  <si>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</si>
  <si>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</si>
  <si>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</si>
  <si>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</si>
  <si>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</si>
  <si>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</si>
  <si>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</si>
  <si>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</si>
  <si>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</si>
  <si>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</si>
  <si>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</si>
  <si>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</si>
  <si>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</si>
  <si>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</si>
  <si>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</si>
  <si>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</si>
  <si>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</si>
  <si>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</si>
  <si>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</si>
  <si>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</si>
  <si>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</si>
  <si>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</si>
  <si>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</si>
  <si>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</si>
  <si>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</si>
  <si>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</si>
  <si>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</si>
  <si>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</si>
  <si>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</si>
  <si>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</si>
  <si>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</si>
  <si>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</si>
  <si>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</si>
  <si>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</si>
  <si>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</si>
  <si>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</si>
  <si>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</si>
  <si>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</si>
  <si>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</si>
  <si>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</si>
  <si>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</si>
  <si>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</si>
  <si>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</si>
  <si>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</si>
  <si>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</si>
  <si>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</si>
  <si>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</si>
  <si>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</si>
  <si>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</si>
  <si>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</si>
  <si>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</si>
  <si>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</si>
  <si>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</si>
  <si>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</si>
  <si>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</si>
  <si>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</si>
  <si>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</si>
  <si>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</si>
  <si>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</si>
  <si>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</si>
  <si>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</si>
  <si>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</si>
  <si>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</si>
  <si>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</si>
  <si>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</si>
  <si>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</si>
  <si>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</si>
  <si>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</si>
  <si>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</si>
  <si>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</si>
  <si>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</si>
  <si>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</si>
  <si>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</si>
  <si>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</si>
  <si>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</si>
  <si>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</si>
  <si>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</si>
  <si>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</si>
  <si>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</si>
  <si>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</si>
  <si>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</si>
  <si>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</si>
  <si>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</si>
  <si>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</si>
  <si>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</si>
  <si>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</si>
  <si>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</si>
  <si>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</si>
  <si>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</si>
  <si>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</si>
  <si>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</si>
  <si>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</si>
  <si>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</si>
  <si>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</si>
  <si>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</si>
  <si>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</si>
  <si>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</si>
  <si>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</si>
  <si>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</si>
  <si>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</si>
  <si>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</si>
  <si>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</si>
  <si>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</si>
  <si>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</si>
  <si>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</si>
  <si>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</si>
  <si>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</si>
  <si>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</si>
  <si>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</si>
  <si>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</si>
  <si>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</si>
  <si>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</si>
  <si>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</si>
  <si>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</si>
  <si>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</si>
  <si>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</si>
  <si>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</si>
  <si>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</si>
  <si>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</si>
  <si>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PoolArea(Sqft)</t>
  </si>
  <si>
    <t>SalePrice per sqft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</si>
  <si>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</si>
  <si>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</si>
  <si>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</si>
  <si>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</si>
  <si>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</si>
  <si>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</si>
  <si>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</si>
  <si>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</si>
  <si>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</si>
  <si>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</si>
  <si>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</si>
  <si>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</si>
  <si>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</si>
  <si>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Row Labels</t>
  </si>
  <si>
    <t>Remodeled</t>
  </si>
  <si>
    <t>Not remodeled</t>
  </si>
  <si>
    <t>(Multiple Items)</t>
  </si>
  <si>
    <t>Can we perfprm t-test?</t>
  </si>
  <si>
    <t>Bedroom 0-2</t>
  </si>
  <si>
    <t>Bedroom 3+</t>
  </si>
  <si>
    <t>0-2 Bedrooms</t>
  </si>
  <si>
    <t>3+ Bedrooms</t>
  </si>
  <si>
    <t>1. All the varibles are normally distributed so we can do t-test</t>
  </si>
  <si>
    <t>2. All of the data have over 100 observations so we can do t-test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</si>
  <si>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</si>
  <si>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</si>
  <si>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</si>
  <si>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</si>
  <si>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</si>
  <si>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</si>
  <si>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</si>
  <si>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</si>
  <si>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</si>
  <si>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</si>
  <si>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&lt; 0.05? Yes</t>
  </si>
  <si>
    <t>Ho: μ1 - μ2 = 0
Ha: μ1 - μ2 ≠ 0</t>
  </si>
  <si>
    <t>total sample size</t>
  </si>
  <si>
    <t>mean difference</t>
  </si>
  <si>
    <t>standard error of difference</t>
  </si>
  <si>
    <t>margin of error</t>
  </si>
  <si>
    <t>CI Lower limit</t>
  </si>
  <si>
    <t>CI Upper limit</t>
  </si>
  <si>
    <t>Standard error</t>
  </si>
  <si>
    <t>CI</t>
  </si>
  <si>
    <t>Ho: There is no statistically significant difference in the mean of house price per sq.ft between 1Story house and 2Story house</t>
  </si>
  <si>
    <t>Ha: There is statistically significant difference in the mean of house price per sq.ft between 1Story house and 2Story house</t>
  </si>
  <si>
    <t>&gt; 0.05? Yes</t>
  </si>
  <si>
    <t>Therefore, we reject the null hypothesis</t>
  </si>
  <si>
    <t>This t-test shows that there is statistically significant difference in the mean of house price per sq.ft between 1 story house and 2 story house.</t>
  </si>
  <si>
    <t xml:space="preserve">With 95% confidence, the avg sale price per sqft for 1 story house is between $19 and $25 more expensive than 2 story house. </t>
  </si>
  <si>
    <t>1 story house has higher sqft sale price than 2 story in the same time period</t>
  </si>
  <si>
    <t>&lt; 0..05? Yes</t>
  </si>
  <si>
    <t>1story?(N=2 story)</t>
  </si>
  <si>
    <t>Year Built</t>
  </si>
  <si>
    <t>Year Sold</t>
  </si>
  <si>
    <t># of house sold</t>
  </si>
  <si>
    <t>Single Family Home</t>
  </si>
  <si>
    <t>Town Home</t>
  </si>
  <si>
    <t>Single Family</t>
  </si>
  <si>
    <t>Ha: There is statistically significant difference in the mean of house price per sq.ft between 0-2 bedroom house house and 3+ bedroom house</t>
  </si>
  <si>
    <t>Ho: There is no statistically significant difference in the mean of house price per sq.ft between 0-2 bedroom house house and 3+ bedroom house</t>
  </si>
  <si>
    <t>House with 0-2 bedrooms has higher sale price than house with more than 3 bedrooms</t>
  </si>
  <si>
    <t>This t-test shows that there is statistically significant difference in the mean of house price per sq.ft between 0-2 bedroom house house and 3+ bedroom house</t>
  </si>
  <si>
    <t>With 95% confidence, the avg sale price per sqft for 0-2 bedroom house is between $11 and $18.8 more expensive than 3+ bedroom house</t>
  </si>
  <si>
    <t>Ho: There is no statistically significant difference in the mean of house price per sq.ft between single family home and town home</t>
  </si>
  <si>
    <t>Ha: There is statistically significant difference in the mean of house price per sq.ft between  single family home and town home</t>
  </si>
  <si>
    <t>Town home has higher sqft sale price than single family home in the same time period</t>
  </si>
  <si>
    <t>This t-test shows that there is statistically significant difference in the mean of house price per sq.ft between  single family home and town home</t>
  </si>
  <si>
    <t>With 95% confidence, the avg sale price per sqft for townhome is between $3.7 and $14.5 more expensive than single family home</t>
  </si>
  <si>
    <t>AVG SQFT:</t>
  </si>
  <si>
    <t>(1500ft)</t>
  </si>
  <si>
    <t>Lower Limit</t>
  </si>
  <si>
    <t>Upper Limit</t>
  </si>
  <si>
    <t>Grand Total</t>
  </si>
  <si>
    <t>Average of SalePrice per sqft</t>
  </si>
  <si>
    <t>Remodeled after 1990?</t>
  </si>
  <si>
    <t>(blank)</t>
  </si>
  <si>
    <t>built after 1990(no remodeled)</t>
  </si>
  <si>
    <t>Built after 1990</t>
  </si>
  <si>
    <t>Remodeled after 1990</t>
  </si>
  <si>
    <t>Ho: There is no statistically significant difference in the mean of house price per sq.ft between house remodeled after 1990 and house built after 1990</t>
  </si>
  <si>
    <t>Ha: There is statistically significant difference in the mean of house price per sq.ft between house remodeled after 1990 and house built after 1990</t>
  </si>
  <si>
    <t>House built after 1990(Never been remodeled) has higher sqft sale price than house remodeled after 1990</t>
  </si>
  <si>
    <t>This t-test shows that there is statistically significant difference in the mean of house price per sq.ft between house remodeled after 1990 and house built after 1990</t>
  </si>
  <si>
    <t>With 95% confidence, the avg sale price per sqft for house built after 1990 is between $6 and $14 more expensive than house remodeled after 1990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</si>
</sst>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&quot;$&quot;#,##0.00;[Red]&quot;$&quot;#,##0.00"/>
    <numFmt numFmtId="166" formatCode="&quot;$&quot;#,##0.00"/>
    <numFmt numFmtId="167" formatCode="0.00000"/>
    <numFmt numFmtId="168" formatCode="0.00000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7">
    <xf numFmtId="0" fontId="0" fillId="0" borderId="0" xfId="0"/>
    <xf numFmtId="44" fontId="0" fillId="0" borderId="0" xfId="1" applyFont="1"/>
    <xf numFmtId="164" fontId="0" fillId="0" borderId="0" xfId="1" applyNumberFormat="1" applyFont="1"/>
    <xf numFmtId="0" fontId="0" fillId="34" borderId="0" xfId="0" applyFill="1"/>
    <xf numFmtId="44" fontId="0" fillId="0" borderId="0" xfId="0" applyNumberFormat="1"/>
    <xf numFmtId="0" fontId="0" fillId="0" borderId="11" xfId="0" applyBorder="1"/>
    <xf numFmtId="0" fontId="18" fillId="0" borderId="12" xfId="0" applyFont="1" applyBorder="1" applyAlignment="1">
      <alignment horizontal="center"/>
    </xf>
    <xf numFmtId="0" fontId="18" fillId="0" borderId="12" xfId="0" applyFont="1" applyBorder="1" applyAlignment="1">
      <alignment horizontal="centerContinuous"/>
    </xf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16" fillId="0" borderId="0" xfId="0" applyFont="1"/>
    <xf numFmtId="0" fontId="0" fillId="33" borderId="11" xfId="0" applyFill="1" applyBorder="1"/>
    <xf numFmtId="166" fontId="0" fillId="0" borderId="0" xfId="0" applyNumberFormat="1"/>
    <xf numFmtId="44" fontId="0" fillId="35" borderId="0" xfId="1" applyFont="1" applyFill="1"/>
    <xf numFmtId="44" fontId="0" fillId="36" borderId="0" xfId="1" applyFont="1" applyFill="1"/>
    <xf numFmtId="0" fontId="18" fillId="36" borderId="12" xfId="0" applyFont="1" applyFill="1" applyBorder="1" applyAlignment="1">
      <alignment horizontal="center"/>
    </xf>
    <xf numFmtId="0" fontId="18" fillId="35" borderId="12" xfId="0" applyFont="1" applyFill="1" applyBorder="1" applyAlignment="1">
      <alignment horizontal="center"/>
    </xf>
    <xf numFmtId="0" fontId="0" fillId="35" borderId="0" xfId="0" applyFill="1"/>
    <xf numFmtId="0" fontId="0" fillId="36" borderId="0" xfId="0" applyFill="1"/>
    <xf numFmtId="0" fontId="16" fillId="37" borderId="13" xfId="0" applyFont="1" applyFill="1" applyBorder="1"/>
    <xf numFmtId="0" fontId="0" fillId="37" borderId="10" xfId="0" applyFill="1" applyBorder="1"/>
    <xf numFmtId="0" fontId="0" fillId="37" borderId="14" xfId="0" applyFill="1" applyBorder="1"/>
    <xf numFmtId="0" fontId="0" fillId="37" borderId="15" xfId="0" applyFill="1" applyBorder="1"/>
    <xf numFmtId="0" fontId="0" fillId="37" borderId="0" xfId="0" applyFill="1"/>
    <xf numFmtId="0" fontId="0" fillId="37" borderId="16" xfId="0" applyFill="1" applyBorder="1"/>
    <xf numFmtId="0" fontId="0" fillId="37" borderId="17" xfId="0" applyFill="1" applyBorder="1"/>
    <xf numFmtId="0" fontId="0" fillId="37" borderId="11" xfId="0" applyFill="1" applyBorder="1"/>
    <xf numFmtId="0" fontId="0" fillId="37" borderId="18" xfId="0" applyFill="1" applyBorder="1"/>
    <xf numFmtId="0" fontId="16" fillId="0" borderId="0" xfId="0" applyFont="1" applyAlignment="1">
      <alignment wrapText="1"/>
    </xf>
    <xf numFmtId="168" fontId="0" fillId="38" borderId="0" xfId="0" applyNumberFormat="1" applyFill="1"/>
    <xf numFmtId="167" fontId="0" fillId="38" borderId="0" xfId="0" applyNumberFormat="1" applyFill="1"/>
    <xf numFmtId="0" fontId="0" fillId="38" borderId="0" xfId="0" applyFill="1"/>
    <xf numFmtId="0" fontId="18" fillId="35" borderId="12" xfId="0" applyFont="1" applyFill="1" applyBorder="1" applyAlignment="1">
      <alignment horizontal="centerContinuous"/>
    </xf>
    <xf numFmtId="0" fontId="18" fillId="36" borderId="12" xfId="0" applyFont="1" applyFill="1" applyBorder="1" applyAlignment="1">
      <alignment horizontal="centerContinuous"/>
    </xf>
    <xf numFmtId="168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"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7A4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'Remodeled vs Never remodeled'!$L$7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rgbClr val="7A4300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'Remodeled vs Never remodeled'!$M$11:$N$11</c:f>
                <c:numCache>
                  <c:formatCode>General</c:formatCode>
                  <c:ptCount val="2"/>
                  <c:pt idx="0">
                    <c:v>2.998475300345822</c:v>
                  </c:pt>
                  <c:pt idx="1">
                    <c:v>2.9473802482414619</c:v>
                  </c:pt>
                </c:numCache>
              </c:numRef>
            </c:plus>
            <c:minus>
              <c:numRef>
                <c:f>'Remodeled vs Never remodeled'!$M$11:$N$11</c:f>
                <c:numCache>
                  <c:formatCode>General</c:formatCode>
                  <c:ptCount val="2"/>
                  <c:pt idx="0">
                    <c:v>2.998475300345822</c:v>
                  </c:pt>
                  <c:pt idx="1">
                    <c:v>2.9473802482414619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'Remodeled vs Never remodeled'!$M$6:$N$6</c:f>
              <c:strCache>
                <c:ptCount val="2"/>
                <c:pt idx="0">
                  <c:v>Remodeled after 1990</c:v>
                </c:pt>
                <c:pt idx="1">
                  <c:v>Built after 1990</c:v>
                </c:pt>
              </c:strCache>
            </c:strRef>
          </c:cat>
          <c:val>
            <c:numRef>
              <c:f>'Remodeled vs Never remodeled'!$M$7:$N$7</c:f>
              <c:numCache>
                <c:formatCode>General</c:formatCode>
                <c:ptCount val="2"/>
                <c:pt idx="0">
                  <c:v>126.99331051383572</c:v>
                </c:pt>
                <c:pt idx="1">
                  <c:v>136.84949950829363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3E-BB49-B0F3-875C75FD8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0673072"/>
        <c:axId val="282464944"/>
      </c:barChart>
      <c:catAx>
        <c:axId val="28067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464944"/>
        <c:crosses val="autoZero"/>
        <c:auto val="1"/>
        <c:lblAlgn val="ctr"/>
        <c:lblOffset val="100"/>
        <c:noMultiLvlLbl val="0"/>
      </c:catAx>
      <c:valAx>
        <c:axId val="28246494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Sale Price per sqft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67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[Housing_price.xlsx]Remodeled vs Never remodeled!PivotTable33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per sqft</a:t>
            </a:r>
            <a:r>
              <a:rPr lang="en-US" baseline="0"/>
              <a:t> 1872-2010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'Remodeled vs Never remodeled'!$S$4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'Remodeled vs Never remodeled'!$R$5:$R$117</c:f>
              <c:strCach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strCache>
            </c:strRef>
          </c:cat>
          <c:val>
            <c:numRef>
              <c:f>'Remodeled vs Never remodeled'!$S$5:$S$117</c:f>
              <c:numCache>
                <c:formatCode>"$"#,##0.00</c:formatCode>
                <c:ptCount val="112"/>
                <c:pt idx="0">
                  <c:v>51.738761662425787</c:v>
                </c:pt>
                <c:pt idx="1">
                  <c:v>92.156862745098039</c:v>
                </c:pt>
                <c:pt idx="2">
                  <c:v>77.30720210413088</c:v>
                </c:pt>
                <c:pt idx="3">
                  <c:v>96.440872560275551</c:v>
                </c:pt>
                <c:pt idx="4">
                  <c:v>74.502216772396068</c:v>
                </c:pt>
                <c:pt idx="5">
                  <c:v>64.639118737778702</c:v>
                </c:pt>
                <c:pt idx="6">
                  <c:v>88.486144711209491</c:v>
                </c:pt>
                <c:pt idx="7">
                  <c:v>117.11711711711712</c:v>
                </c:pt>
                <c:pt idx="8">
                  <c:v>49.579045837231057</c:v>
                </c:pt>
                <c:pt idx="9">
                  <c:v>66.459774432022215</c:v>
                </c:pt>
                <c:pt idx="10">
                  <c:v>102.3391812865497</c:v>
                </c:pt>
                <c:pt idx="11">
                  <c:v>85.2510460251046</c:v>
                </c:pt>
                <c:pt idx="12">
                  <c:v>91.899251191286595</c:v>
                </c:pt>
                <c:pt idx="13">
                  <c:v>101.60943508198588</c:v>
                </c:pt>
                <c:pt idx="14">
                  <c:v>80.140157518868222</c:v>
                </c:pt>
                <c:pt idx="15">
                  <c:v>66.191446028513241</c:v>
                </c:pt>
                <c:pt idx="16">
                  <c:v>59.664170560639242</c:v>
                </c:pt>
                <c:pt idx="17">
                  <c:v>130.18731988472624</c:v>
                </c:pt>
                <c:pt idx="18">
                  <c:v>79.170160815576395</c:v>
                </c:pt>
                <c:pt idx="19">
                  <c:v>86.144239217389767</c:v>
                </c:pt>
                <c:pt idx="20">
                  <c:v>86.99738224474649</c:v>
                </c:pt>
                <c:pt idx="21">
                  <c:v>62.925170068027214</c:v>
                </c:pt>
                <c:pt idx="22">
                  <c:v>105.3346105906153</c:v>
                </c:pt>
                <c:pt idx="23">
                  <c:v>81.276669453799002</c:v>
                </c:pt>
                <c:pt idx="24">
                  <c:v>89.621191492219396</c:v>
                </c:pt>
                <c:pt idx="25">
                  <c:v>114.17675794256553</c:v>
                </c:pt>
                <c:pt idx="26">
                  <c:v>93.068714675272233</c:v>
                </c:pt>
                <c:pt idx="27">
                  <c:v>113.99757257658689</c:v>
                </c:pt>
                <c:pt idx="28">
                  <c:v>96.197577723058529</c:v>
                </c:pt>
                <c:pt idx="29">
                  <c:v>94.265271115575842</c:v>
                </c:pt>
                <c:pt idx="30">
                  <c:v>104.12273317306104</c:v>
                </c:pt>
                <c:pt idx="31">
                  <c:v>103.41023497196117</c:v>
                </c:pt>
                <c:pt idx="32">
                  <c:v>102.03506440981164</c:v>
                </c:pt>
                <c:pt idx="33">
                  <c:v>127.14822798213652</c:v>
                </c:pt>
                <c:pt idx="34">
                  <c:v>104.02346123127383</c:v>
                </c:pt>
                <c:pt idx="35">
                  <c:v>96.832809675179419</c:v>
                </c:pt>
                <c:pt idx="36">
                  <c:v>108.20463868592567</c:v>
                </c:pt>
                <c:pt idx="37">
                  <c:v>107.8227332632726</c:v>
                </c:pt>
                <c:pt idx="38">
                  <c:v>96.761061061589075</c:v>
                </c:pt>
                <c:pt idx="39">
                  <c:v>100.59989388052956</c:v>
                </c:pt>
                <c:pt idx="40">
                  <c:v>96.438407745318955</c:v>
                </c:pt>
                <c:pt idx="41">
                  <c:v>110.84998611260738</c:v>
                </c:pt>
                <c:pt idx="42">
                  <c:v>101.67105895394229</c:v>
                </c:pt>
                <c:pt idx="43">
                  <c:v>108.02909047474833</c:v>
                </c:pt>
                <c:pt idx="44">
                  <c:v>97.947484141535213</c:v>
                </c:pt>
                <c:pt idx="45">
                  <c:v>103.96024487243378</c:v>
                </c:pt>
                <c:pt idx="46">
                  <c:v>96.081925023713339</c:v>
                </c:pt>
                <c:pt idx="47">
                  <c:v>93.255000119680872</c:v>
                </c:pt>
                <c:pt idx="48">
                  <c:v>107.19906191239595</c:v>
                </c:pt>
                <c:pt idx="49">
                  <c:v>100.60674049910062</c:v>
                </c:pt>
                <c:pt idx="50">
                  <c:v>97.450718999455887</c:v>
                </c:pt>
                <c:pt idx="51">
                  <c:v>108.31043286133017</c:v>
                </c:pt>
                <c:pt idx="52">
                  <c:v>121.35503891879938</c:v>
                </c:pt>
                <c:pt idx="53">
                  <c:v>86.290389917158407</c:v>
                </c:pt>
                <c:pt idx="54">
                  <c:v>112.79146311688322</c:v>
                </c:pt>
                <c:pt idx="55">
                  <c:v>116.37497533247523</c:v>
                </c:pt>
                <c:pt idx="56">
                  <c:v>107.62174645062271</c:v>
                </c:pt>
                <c:pt idx="57">
                  <c:v>119.72247424727477</c:v>
                </c:pt>
                <c:pt idx="58">
                  <c:v>111.47748363289642</c:v>
                </c:pt>
                <c:pt idx="59">
                  <c:v>112.25860478307806</c:v>
                </c:pt>
                <c:pt idx="60">
                  <c:v>121.49645512048201</c:v>
                </c:pt>
                <c:pt idx="61">
                  <c:v>117.23115543991916</c:v>
                </c:pt>
                <c:pt idx="62">
                  <c:v>120.04714543094038</c:v>
                </c:pt>
                <c:pt idx="63">
                  <c:v>117.23399350104091</c:v>
                </c:pt>
                <c:pt idx="64">
                  <c:v>118.0493871624864</c:v>
                </c:pt>
                <c:pt idx="65">
                  <c:v>115.05683711707944</c:v>
                </c:pt>
                <c:pt idx="66">
                  <c:v>120.68082020198905</c:v>
                </c:pt>
                <c:pt idx="67">
                  <c:v>120.15960435897988</c:v>
                </c:pt>
                <c:pt idx="68">
                  <c:v>115.33546639117193</c:v>
                </c:pt>
                <c:pt idx="69">
                  <c:v>112.4482195707926</c:v>
                </c:pt>
                <c:pt idx="70">
                  <c:v>114.37034995295569</c:v>
                </c:pt>
                <c:pt idx="71">
                  <c:v>118.28256853336933</c:v>
                </c:pt>
                <c:pt idx="72">
                  <c:v>114.5082425398663</c:v>
                </c:pt>
                <c:pt idx="73">
                  <c:v>128.96610724138708</c:v>
                </c:pt>
                <c:pt idx="74">
                  <c:v>97.124505825751072</c:v>
                </c:pt>
                <c:pt idx="75">
                  <c:v>120.03962681883829</c:v>
                </c:pt>
                <c:pt idx="76">
                  <c:v>131.99100355117392</c:v>
                </c:pt>
                <c:pt idx="77">
                  <c:v>113.19471359721064</c:v>
                </c:pt>
                <c:pt idx="78">
                  <c:v>116.27361392816667</c:v>
                </c:pt>
                <c:pt idx="79">
                  <c:v>118.42721660174163</c:v>
                </c:pt>
                <c:pt idx="80">
                  <c:v>110.61362646766837</c:v>
                </c:pt>
                <c:pt idx="81">
                  <c:v>120.76900781882864</c:v>
                </c:pt>
                <c:pt idx="82">
                  <c:v>140.63076945165233</c:v>
                </c:pt>
                <c:pt idx="83">
                  <c:v>158.56675295602477</c:v>
                </c:pt>
                <c:pt idx="84">
                  <c:v>145.17546988852584</c:v>
                </c:pt>
                <c:pt idx="85">
                  <c:v>129.50969714847614</c:v>
                </c:pt>
                <c:pt idx="86">
                  <c:v>134.98193837731074</c:v>
                </c:pt>
                <c:pt idx="87">
                  <c:v>122.28826360853282</c:v>
                </c:pt>
                <c:pt idx="88">
                  <c:v>146.40582699834101</c:v>
                </c:pt>
                <c:pt idx="89">
                  <c:v>117.47015638049497</c:v>
                </c:pt>
                <c:pt idx="90">
                  <c:v>138.51726964276614</c:v>
                </c:pt>
                <c:pt idx="91">
                  <c:v>118.65928662650418</c:v>
                </c:pt>
                <c:pt idx="92">
                  <c:v>112.52858381281567</c:v>
                </c:pt>
                <c:pt idx="93">
                  <c:v>117.68524990860887</c:v>
                </c:pt>
                <c:pt idx="94">
                  <c:v>121.81202016818776</c:v>
                </c:pt>
                <c:pt idx="95">
                  <c:v>130.63039268731663</c:v>
                </c:pt>
                <c:pt idx="96">
                  <c:v>135.31508020265039</c:v>
                </c:pt>
                <c:pt idx="97">
                  <c:v>139.0347376586989</c:v>
                </c:pt>
                <c:pt idx="98">
                  <c:v>124.25611850179769</c:v>
                </c:pt>
                <c:pt idx="99">
                  <c:v>124.45667363208482</c:v>
                </c:pt>
                <c:pt idx="100">
                  <c:v>122.79469970517356</c:v>
                </c:pt>
                <c:pt idx="101">
                  <c:v>121.84900173852225</c:v>
                </c:pt>
                <c:pt idx="102">
                  <c:v>140.14624351355047</c:v>
                </c:pt>
                <c:pt idx="103">
                  <c:v>128.95507605101932</c:v>
                </c:pt>
                <c:pt idx="104">
                  <c:v>136.1574369283166</c:v>
                </c:pt>
                <c:pt idx="105">
                  <c:v>135.83139659363619</c:v>
                </c:pt>
                <c:pt idx="106">
                  <c:v>140.32403917149594</c:v>
                </c:pt>
                <c:pt idx="107">
                  <c:v>149.54136781352634</c:v>
                </c:pt>
                <c:pt idx="108">
                  <c:v>152.90108901571301</c:v>
                </c:pt>
                <c:pt idx="109">
                  <c:v>172.81602482988185</c:v>
                </c:pt>
                <c:pt idx="110">
                  <c:v>164.51493775195033</c:v>
                </c:pt>
                <c:pt idx="111">
                  <c:v>212.51724137931035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2-524C-A69B-B4C58415D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2272575"/>
        <c:axId val="1233066479"/>
      </c:lineChart>
      <c:catAx>
        <c:axId val="132227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66479"/>
        <c:crosses val="autoZero"/>
        <c:auto val="1"/>
        <c:lblAlgn val="ctr"/>
        <c:lblOffset val="100"/>
        <c:noMultiLvlLbl val="0"/>
      </c:catAx>
      <c:valAx>
        <c:axId val="123306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27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'1story vs 2story'!$L$7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rgbClr val="7A4300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'1story vs 2story'!$M$11:$N$11</c:f>
                <c:numCache>
                  <c:formatCode>General</c:formatCode>
                  <c:ptCount val="2"/>
                  <c:pt idx="0">
                    <c:v>2.2792330625036312</c:v>
                  </c:pt>
                  <c:pt idx="1">
                    <c:v>2.2898268284637697</c:v>
                  </c:pt>
                </c:numCache>
              </c:numRef>
            </c:plus>
            <c:minus>
              <c:numRef>
                <c:f>'1story vs 2story'!$M$11:$N$11</c:f>
                <c:numCache>
                  <c:formatCode>General</c:formatCode>
                  <c:ptCount val="2"/>
                  <c:pt idx="0">
                    <c:v>2.2792330625036312</c:v>
                  </c:pt>
                  <c:pt idx="1">
                    <c:v>2.2898268284637697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'1story vs 2story'!$M$6:$N$6</c:f>
              <c:strCache>
                <c:ptCount val="2"/>
                <c:pt idx="0">
                  <c:v>1Story</c:v>
                </c:pt>
                <c:pt idx="1">
                  <c:v>2Story</c:v>
                </c:pt>
              </c:strCache>
            </c:strRef>
          </c:cat>
          <c:val>
            <c:numRef>
              <c:f>'1story vs 2story'!$M$7:$N$7</c:f>
              <c:numCache>
                <c:formatCode>General</c:formatCode>
                <c:ptCount val="2"/>
                <c:pt idx="0">
                  <c:v>132.71900297063425</c:v>
                </c:pt>
                <c:pt idx="1">
                  <c:v>110.1755296739622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B8-F94F-ABB2-F00E37CB1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882960"/>
        <c:axId val="333560496"/>
      </c:barChart>
      <c:catAx>
        <c:axId val="35288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560496"/>
        <c:crosses val="autoZero"/>
        <c:auto val="1"/>
        <c:lblAlgn val="ctr"/>
        <c:lblOffset val="100"/>
        <c:noMultiLvlLbl val="0"/>
      </c:catAx>
      <c:valAx>
        <c:axId val="3335604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Sale Price per sqft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88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'0-2 vs 3+ Bedrooms'!$L$7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rgbClr val="7A4300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'0-2 vs 3+ Bedrooms'!$M$11:$N$11</c:f>
                <c:numCache>
                  <c:formatCode>General</c:formatCode>
                  <c:ptCount val="2"/>
                  <c:pt idx="0">
                    <c:v>3.433736587584836</c:v>
                  </c:pt>
                  <c:pt idx="1">
                    <c:v>1.7294146397451697</c:v>
                  </c:pt>
                </c:numCache>
              </c:numRef>
            </c:plus>
            <c:minus>
              <c:numRef>
                <c:f>'0-2 vs 3+ Bedrooms'!$M$11:$N$11</c:f>
                <c:numCache>
                  <c:formatCode>General</c:formatCode>
                  <c:ptCount val="2"/>
                  <c:pt idx="0">
                    <c:v>3.433736587584836</c:v>
                  </c:pt>
                  <c:pt idx="1">
                    <c:v>1.7294146397451697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'0-2 vs 3+ Bedrooms'!$M$6:$N$6</c:f>
              <c:strCache>
                <c:ptCount val="2"/>
                <c:pt idx="0">
                  <c:v>0-2 Bedrooms</c:v>
                </c:pt>
                <c:pt idx="1">
                  <c:v>3+ Bedrooms</c:v>
                </c:pt>
              </c:strCache>
            </c:strRef>
          </c:cat>
          <c:val>
            <c:numRef>
              <c:f>'0-2 vs 3+ Bedrooms'!$M$7:$N$7</c:f>
              <c:numCache>
                <c:formatCode>General</c:formatCode>
                <c:ptCount val="2"/>
                <c:pt idx="0">
                  <c:v>131.35042789792931</c:v>
                </c:pt>
                <c:pt idx="1">
                  <c:v>116.30719391704534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2E-4341-BA9E-AFBA47D104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76141248"/>
        <c:axId val="307896816"/>
      </c:barChart>
      <c:catAx>
        <c:axId val="37614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896816"/>
        <c:crosses val="autoZero"/>
        <c:auto val="1"/>
        <c:lblAlgn val="ctr"/>
        <c:lblOffset val="100"/>
        <c:noMultiLvlLbl val="0"/>
      </c:catAx>
      <c:valAx>
        <c:axId val="30789681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Sale Price per sqft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4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'Town vs Family home'!$L$7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rgbClr val="7A4300"/>
            </a:solidFill>
            <a:ln>
              <a:noFill/>
            </a:ln>
            <a:effectLst/>
          </c:spPr>
          <c:invertIfNegative val="0"/>
          <c:dLbls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'Town vs Family home'!$M$11:$N$11</c:f>
                <c:numCache>
                  <c:formatCode>General</c:formatCode>
                  <c:ptCount val="2"/>
                  <c:pt idx="0">
                    <c:v>1.708717045360576</c:v>
                  </c:pt>
                  <c:pt idx="1">
                    <c:v>5.1326437938586755</c:v>
                  </c:pt>
                </c:numCache>
              </c:numRef>
            </c:plus>
            <c:minus>
              <c:numRef>
                <c:f>'Town vs Family home'!$M$11:$N$11</c:f>
                <c:numCache>
                  <c:formatCode>General</c:formatCode>
                  <c:ptCount val="2"/>
                  <c:pt idx="0">
                    <c:v>1.708717045360576</c:v>
                  </c:pt>
                  <c:pt idx="1">
                    <c:v>5.1326437938586755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'Town vs Family home'!$M$6:$N$6</c:f>
              <c:strCache>
                <c:ptCount val="2"/>
                <c:pt idx="0">
                  <c:v>Single Family Home</c:v>
                </c:pt>
                <c:pt idx="1">
                  <c:v>Town Home</c:v>
                </c:pt>
              </c:strCache>
            </c:strRef>
          </c:cat>
          <c:val>
            <c:numRef>
              <c:f>'Town vs Family home'!$M$7:$N$7</c:f>
              <c:numCache>
                <c:formatCode>General</c:formatCode>
                <c:ptCount val="2"/>
                <c:pt idx="0">
                  <c:v>121.39750862615904</c:v>
                </c:pt>
                <c:pt idx="1">
                  <c:v>130.53694468723646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1E-0C40-BFE7-E53F12AC1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3806448"/>
        <c:axId val="2127661263"/>
      </c:barChart>
      <c:catAx>
        <c:axId val="68380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661263"/>
        <c:crosses val="autoZero"/>
        <c:auto val="1"/>
        <c:lblAlgn val="ctr"/>
        <c:lblOffset val="100"/>
        <c:noMultiLvlLbl val="0"/>
      </c:catAx>
      <c:valAx>
        <c:axId val="2127661263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Sale Price per sqft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0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SalePrice per sqft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SalePrice per sqft</a:t>
          </a:r>
        </a:p>
      </cx:txPr>
    </cx:title>
    <cx:plotArea>
      <cx:plotAreaRegion>
        <cx:series layoutId="clusteredColumn" uniqueId="{DEE2F3D0-8E00-DE42-B36C-651B3018EB81}">
          <cx:tx>
            <cx:txData>
              <cx:f>_xlchart.v1.0</cx:f>
              <cx:v> SalePrice per sqft </cx:v>
            </cx:txData>
          </cx:tx>
          <cx:dataId val="0"/>
          <cx:layoutPr>
            <cx:binning intervalClosed="r">
              <cx:binCount val="18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Remodeled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Remodeled</a:t>
          </a:r>
        </a:p>
      </cx:txPr>
    </cx:title>
    <cx:plotArea>
      <cx:plotAreaRegion>
        <cx:series layoutId="clusteredColumn" uniqueId="{766A472F-0683-2B4F-B5C6-E3A32B0F5EC0}">
          <cx:tx>
            <cx:txData>
              <cx:f>_xlchart.v1.8</cx:f>
              <cx:v> Remodeled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Not Remodeled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Not Remodeled</a:t>
          </a:r>
        </a:p>
      </cx:txPr>
    </cx:title>
    <cx:plotArea>
      <cx:plotAreaRegion>
        <cx:series layoutId="clusteredColumn" uniqueId="{1D452261-FCDA-234D-AF78-B2230D30A6DC}">
          <cx:tx>
            <cx:txData>
              <cx:f>_xlchart.v1.2</cx:f>
              <cx:v> Not remodeled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1Story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1Story</a:t>
          </a:r>
        </a:p>
      </cx:txPr>
    </cx:title>
    <cx:plotArea>
      <cx:plotAreaRegion>
        <cx:series layoutId="clusteredColumn" uniqueId="{9ECCBB6C-72AB-8C44-9BD0-9778B77CDEDC}">
          <cx:tx>
            <cx:txData>
              <cx:f>_xlchart.v1.4</cx:f>
              <cx:v> 1Story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2Story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2Story</a:t>
          </a:r>
        </a:p>
      </cx:txPr>
    </cx:title>
    <cx:plotArea>
      <cx:plotAreaRegion>
        <cx:series layoutId="clusteredColumn" uniqueId="{71B78367-FD7D-2E4B-9B61-34FF92C44D2D}">
          <cx:tx>
            <cx:txData>
              <cx:f>_xlchart.v1.12</cx:f>
              <cx:v> 2Story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0-2 Bedrooms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0-2 Bedrooms</a:t>
          </a:r>
        </a:p>
      </cx:txPr>
    </cx:title>
    <cx:plotArea>
      <cx:plotAreaRegion>
        <cx:series layoutId="clusteredColumn" uniqueId="{0BF513F9-57AB-AF4F-92B3-ECBDE5219DDD}">
          <cx:tx>
            <cx:txData>
              <cx:f>_xlchart.v1.6</cx:f>
              <cx:v>Bedroom 0-2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3+ Bedrooms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3+ Bedrooms</a:t>
          </a:r>
        </a:p>
      </cx:txPr>
    </cx:title>
    <cx:plotArea>
      <cx:plotAreaRegion>
        <cx:series layoutId="clusteredColumn" uniqueId="{FF41C59C-4443-224B-BCA3-F80D42F169BE}">
          <cx:tx>
            <cx:txData>
              <cx:f>_xlchart.v1.16</cx:f>
              <cx:v>Bedroom 3+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Single Family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Single Family</a:t>
          </a:r>
        </a:p>
      </cx:txPr>
    </cx:title>
    <cx:plotArea>
      <cx:plotAreaRegion>
        <cx:series layoutId="clusteredColumn" uniqueId="{3D0E11E5-79B7-7F47-84F8-E08FE7679B45}">
          <cx:tx>
            <cx:txData>
              <cx:f>_xlchart.v1.10</cx:f>
              <cx:v> Single Family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Town Home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Town Home</a:t>
          </a:r>
        </a:p>
      </cx:txPr>
    </cx:title>
    <cx:plotArea>
      <cx:plotAreaRegion>
        <cx:series layoutId="clusteredColumn" uniqueId="{3B9A13A5-9F9D-B447-8121-CCE9427A188E}">
          <cx:tx>
            <cx:txData>
              <cx:f>_xlchart.v1.14</cx:f>
              <cx:v> Town Home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Relationship Id="rId9" Type="http://schemas.microsoft.com/office/2014/relationships/chartEx" Target="../charts/chartEx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114877</xdr:colOff>
      <xdr:row>18</xdr:row>
      <xdr:rowOff>34637</xdr:rowOff>
    </xdr:from>
    <xdr:to>
      <xdr:col>9</xdr:col>
      <xdr:colOff>796637</xdr:colOff>
      <xdr:row>34</xdr:row>
      <xdr:rowOff>94672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B60BC6D-E5E7-8A6B-18B1-3425F3AF69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21777" y="3730337"/>
              <a:ext cx="4148860" cy="33112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103910</xdr:colOff>
      <xdr:row>17</xdr:row>
      <xdr:rowOff>184728</xdr:rowOff>
    </xdr:from>
    <xdr:to>
      <xdr:col>20</xdr:col>
      <xdr:colOff>427182</xdr:colOff>
      <xdr:row>30</xdr:row>
      <xdr:rowOff>191653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B15E2F2F-3589-4C45-B9D6-A4190B1350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07210" y="3677228"/>
              <a:ext cx="3625272" cy="2648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80818</xdr:colOff>
      <xdr:row>32</xdr:row>
      <xdr:rowOff>80818</xdr:rowOff>
    </xdr:from>
    <xdr:to>
      <xdr:col>20</xdr:col>
      <xdr:colOff>404091</xdr:colOff>
      <xdr:row>44</xdr:row>
      <xdr:rowOff>199735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765560BA-7539-C1F9-64CF-863812E7CF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84118" y="6621318"/>
              <a:ext cx="3625273" cy="25573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98137</xdr:colOff>
      <xdr:row>16</xdr:row>
      <xdr:rowOff>219363</xdr:rowOff>
    </xdr:from>
    <xdr:to>
      <xdr:col>27</xdr:col>
      <xdr:colOff>496455</xdr:colOff>
      <xdr:row>29</xdr:row>
      <xdr:rowOff>95826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065207EF-2840-2706-716B-EE6AFD2399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79937" y="3495963"/>
              <a:ext cx="3700318" cy="25307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63501</xdr:colOff>
      <xdr:row>31</xdr:row>
      <xdr:rowOff>57727</xdr:rowOff>
    </xdr:from>
    <xdr:to>
      <xdr:col>27</xdr:col>
      <xdr:colOff>554182</xdr:colOff>
      <xdr:row>43</xdr:row>
      <xdr:rowOff>188189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6507D094-35A3-8AD8-629C-4D75B28873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45301" y="6395027"/>
              <a:ext cx="3792681" cy="25688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109682</xdr:colOff>
      <xdr:row>17</xdr:row>
      <xdr:rowOff>103909</xdr:rowOff>
    </xdr:from>
    <xdr:to>
      <xdr:col>34</xdr:col>
      <xdr:colOff>635001</xdr:colOff>
      <xdr:row>30</xdr:row>
      <xdr:rowOff>26553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C039451C-5615-862D-F018-7AD711B726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369982" y="3596409"/>
              <a:ext cx="3827319" cy="25642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109682</xdr:colOff>
      <xdr:row>31</xdr:row>
      <xdr:rowOff>150090</xdr:rowOff>
    </xdr:from>
    <xdr:to>
      <xdr:col>34</xdr:col>
      <xdr:colOff>773546</xdr:colOff>
      <xdr:row>44</xdr:row>
      <xdr:rowOff>26553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1CA64474-3149-5604-C8C6-593DA65594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369982" y="6487390"/>
              <a:ext cx="3965864" cy="25180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37</xdr:col>
      <xdr:colOff>161637</xdr:colOff>
      <xdr:row>17</xdr:row>
      <xdr:rowOff>115456</xdr:rowOff>
    </xdr:from>
    <xdr:to>
      <xdr:col>42</xdr:col>
      <xdr:colOff>138545</xdr:colOff>
      <xdr:row>30</xdr:row>
      <xdr:rowOff>118919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1ED8F99D-0C4E-471C-5187-34B93BD0A1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03637" y="3607956"/>
              <a:ext cx="4104408" cy="26450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37</xdr:col>
      <xdr:colOff>46182</xdr:colOff>
      <xdr:row>31</xdr:row>
      <xdr:rowOff>138544</xdr:rowOff>
    </xdr:from>
    <xdr:to>
      <xdr:col>41</xdr:col>
      <xdr:colOff>773545</xdr:colOff>
      <xdr:row>44</xdr:row>
      <xdr:rowOff>84281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85C50E14-A528-3BF9-61F2-A7B656B8F2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288182" y="6475844"/>
              <a:ext cx="4029363" cy="25873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139700</xdr:colOff>
      <xdr:row>12</xdr:row>
      <xdr:rowOff>120650</xdr:rowOff>
    </xdr:from>
    <xdr:to>
      <xdr:col>14</xdr:col>
      <xdr:colOff>736600</xdr:colOff>
      <xdr:row>26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EB3F0-D5ED-450C-2544-FDE7CC63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692726</xdr:colOff>
      <xdr:row>7</xdr:row>
      <xdr:rowOff>57728</xdr:rowOff>
    </xdr:from>
    <xdr:to>
      <xdr:col>24</xdr:col>
      <xdr:colOff>554181</xdr:colOff>
      <xdr:row>23</xdr:row>
      <xdr:rowOff>92363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22A78D-C4D3-AC5E-4EAC-EC720D87E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311150</xdr:colOff>
      <xdr:row>12</xdr:row>
      <xdr:rowOff>95250</xdr:rowOff>
    </xdr:from>
    <xdr:to>
      <xdr:col>14</xdr:col>
      <xdr:colOff>488950</xdr:colOff>
      <xdr:row>25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B94C5D-AEDA-ABA9-81EC-4BD5014D8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463550</xdr:colOff>
      <xdr:row>12</xdr:row>
      <xdr:rowOff>6350</xdr:rowOff>
    </xdr:from>
    <xdr:to>
      <xdr:col>14</xdr:col>
      <xdr:colOff>704850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8691A-86F5-110A-102D-225B3775F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603250</xdr:colOff>
      <xdr:row>12</xdr:row>
      <xdr:rowOff>196850</xdr:rowOff>
    </xdr:from>
    <xdr:to>
      <xdr:col>14</xdr:col>
      <xdr:colOff>806450</xdr:colOff>
      <xdr:row>26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85205-58CA-1B2C-0F2B-F1B67C276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84.688170370369" createdVersion="8" refreshedVersion="8" minRefreshableVersion="3" recordCount="1460" xr:uid="{00000000-000A-0000-FFFF-FFFF24000000}">
  <cacheSource type="worksheet">
    <worksheetSource ref="A1:CG1461" sheet="Data_Analysis"/>
  </cacheSource>
  <cacheFields count="8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/>
    </cacheField>
    <cacheField name="1story?(N=2 story)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emodeled?" numFmtId="0">
      <sharedItems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(Sqft)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164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164">
      <sharedItems containsSemiMixedTypes="0" containsString="0" containsNumber="1" containsInteger="1" minValue="34900" maxValue="755000"/>
    </cacheField>
    <cacheField name="SalePrice per sqft" numFmtId="44">
      <sharedItems containsSemiMixedTypes="0" containsString="0" containsNumber="1" minValue="28.358738036157391" maxValue="276.250880902043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86.457110995369" createdVersion="8" refreshedVersion="8" minRefreshableVersion="3" recordCount="1461" xr:uid="{00000000-000A-0000-FFFF-FFFF20000000}">
  <cacheSource type="worksheet">
    <worksheetSource ref="A1:CG1048576" sheet="Data_Analysis"/>
  </cacheSource>
  <cacheFields count="85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MSSubClass" numFmtId="0">
      <sharedItems containsString="0" containsBlank="1" containsNumber="1" containsInteger="1" minValue="20" maxValue="190"/>
    </cacheField>
    <cacheField name="MSZoning" numFmtId="0">
      <sharedItems containsBlank="1"/>
    </cacheField>
    <cacheField name="LotFrontage" numFmtId="0">
      <sharedItems containsBlank="1" containsMixedTypes="1" containsNumber="1" containsInteger="1" minValue="21" maxValue="313"/>
    </cacheField>
    <cacheField name="LotArea" numFmtId="0">
      <sharedItems containsString="0" containsBlank="1" containsNumber="1" containsInteger="1" minValue="1300" maxValue="215245"/>
    </cacheField>
    <cacheField name="Street" numFmtId="0">
      <sharedItems containsBlank="1"/>
    </cacheField>
    <cacheField name="Alley" numFmtId="0">
      <sharedItems containsBlank="1"/>
    </cacheField>
    <cacheField name="LotShape" numFmtId="0">
      <sharedItems containsBlank="1"/>
    </cacheField>
    <cacheField name="LandContour" numFmtId="0">
      <sharedItems containsBlank="1"/>
    </cacheField>
    <cacheField name="Utilities" numFmtId="0">
      <sharedItems containsBlank="1"/>
    </cacheField>
    <cacheField name="LotConfig" numFmtId="0">
      <sharedItems containsBlank="1"/>
    </cacheField>
    <cacheField name="LandSlope" numFmtId="0">
      <sharedItems containsBlank="1"/>
    </cacheField>
    <cacheField name="Neighborhood" numFmtId="0">
      <sharedItems containsBlank="1"/>
    </cacheField>
    <cacheField name="Condition1" numFmtId="0">
      <sharedItems containsBlank="1"/>
    </cacheField>
    <cacheField name="Condition2" numFmtId="0">
      <sharedItems containsBlank="1"/>
    </cacheField>
    <cacheField name="BldgType" numFmtId="0">
      <sharedItems containsBlank="1"/>
    </cacheField>
    <cacheField name="HouseStyle" numFmtId="0">
      <sharedItems containsBlank="1"/>
    </cacheField>
    <cacheField name="1story?(N=2 story)" numFmtId="0">
      <sharedItems containsBlank="1"/>
    </cacheField>
    <cacheField name="OverallQual" numFmtId="0">
      <sharedItems containsString="0" containsBlank="1" containsNumber="1" containsInteger="1" minValue="1" maxValue="10"/>
    </cacheField>
    <cacheField name="OverallCond" numFmtId="0">
      <sharedItems containsString="0" containsBlank="1" containsNumber="1" containsInteger="1" minValue="1" maxValue="9"/>
    </cacheField>
    <cacheField name="YearBuilt" numFmtId="0">
      <sharedItems containsString="0" containsBlank="1" containsNumber="1" containsInteger="1" minValue="1872" maxValue="2010" count="113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  <m/>
      </sharedItems>
    </cacheField>
    <cacheField name="built after 1990(no remodeled)" numFmtId="0">
      <sharedItems containsBlank="1" count="3">
        <s v="Y"/>
        <s v="N"/>
        <m/>
      </sharedItems>
    </cacheField>
    <cacheField name="YearRemodAdd" numFmtId="0">
      <sharedItems containsString="0" containsBlank="1" containsNumber="1" containsInteger="1" minValue="1950" maxValue="2010"/>
    </cacheField>
    <cacheField name="Remodeled after 1990?" numFmtId="0">
      <sharedItems containsBlank="1" count="4">
        <s v="N"/>
        <s v="Y"/>
        <s v="N/A"/>
        <m/>
      </sharedItems>
    </cacheField>
    <cacheField name="RoofStyle" numFmtId="0">
      <sharedItems containsBlank="1"/>
    </cacheField>
    <cacheField name="RoofMatl" numFmtId="0">
      <sharedItems containsBlank="1"/>
    </cacheField>
    <cacheField name="Exterior1st" numFmtId="0">
      <sharedItems containsBlank="1"/>
    </cacheField>
    <cacheField name="Exterior2nd" numFmtId="0">
      <sharedItems containsBlank="1"/>
    </cacheField>
    <cacheField name="MasVnrType" numFmtId="0">
      <sharedItems containsBlank="1"/>
    </cacheField>
    <cacheField name="MasVnrArea" numFmtId="0">
      <sharedItems containsBlank="1" containsMixedTypes="1" containsNumber="1" containsInteger="1" minValue="0" maxValue="1600"/>
    </cacheField>
    <cacheField name="ExterQual" numFmtId="0">
      <sharedItems containsBlank="1"/>
    </cacheField>
    <cacheField name="ExterCond" numFmtId="0">
      <sharedItems containsBlank="1"/>
    </cacheField>
    <cacheField name="Foundation" numFmtId="0">
      <sharedItems containsBlank="1"/>
    </cacheField>
    <cacheField name="BsmtQual" numFmtId="0">
      <sharedItems containsBlank="1"/>
    </cacheField>
    <cacheField name="BsmtCond" numFmtId="0">
      <sharedItems containsBlank="1"/>
    </cacheField>
    <cacheField name="BsmtExposure" numFmtId="0">
      <sharedItems containsBlank="1"/>
    </cacheField>
    <cacheField name="BsmtFinType1" numFmtId="0">
      <sharedItems containsBlank="1"/>
    </cacheField>
    <cacheField name="BsmtFinSF1" numFmtId="0">
      <sharedItems containsString="0" containsBlank="1" containsNumber="1" containsInteger="1" minValue="0" maxValue="5644"/>
    </cacheField>
    <cacheField name="BsmtFinType2" numFmtId="0">
      <sharedItems containsBlank="1"/>
    </cacheField>
    <cacheField name="BsmtFinSF2" numFmtId="0">
      <sharedItems containsString="0" containsBlank="1" containsNumber="1" containsInteger="1" minValue="0" maxValue="1474"/>
    </cacheField>
    <cacheField name="BsmtUnfSF" numFmtId="0">
      <sharedItems containsString="0" containsBlank="1" containsNumber="1" containsInteger="1" minValue="0" maxValue="2336"/>
    </cacheField>
    <cacheField name="TotalBsmtSF" numFmtId="0">
      <sharedItems containsString="0" containsBlank="1" containsNumber="1" containsInteger="1" minValue="0" maxValue="6110"/>
    </cacheField>
    <cacheField name="Heating" numFmtId="0">
      <sharedItems containsBlank="1"/>
    </cacheField>
    <cacheField name="HeatingQC" numFmtId="0">
      <sharedItems containsBlank="1"/>
    </cacheField>
    <cacheField name="CentralAir" numFmtId="0">
      <sharedItems containsBlank="1"/>
    </cacheField>
    <cacheField name="Electrical" numFmtId="0">
      <sharedItems containsBlank="1"/>
    </cacheField>
    <cacheField name="1stFlrSF" numFmtId="0">
      <sharedItems containsString="0" containsBlank="1" containsNumber="1" containsInteger="1" minValue="334" maxValue="4692"/>
    </cacheField>
    <cacheField name="2ndFlrSF" numFmtId="0">
      <sharedItems containsString="0" containsBlank="1" containsNumber="1" containsInteger="1" minValue="0" maxValue="2065"/>
    </cacheField>
    <cacheField name="LowQualFinSF" numFmtId="0">
      <sharedItems containsString="0" containsBlank="1" containsNumber="1" containsInteger="1" minValue="0" maxValue="572"/>
    </cacheField>
    <cacheField name="GrLivArea" numFmtId="0">
      <sharedItems containsString="0" containsBlank="1" containsNumber="1" containsInteger="1" minValue="334" maxValue="5642"/>
    </cacheField>
    <cacheField name="BsmtFullBath" numFmtId="0">
      <sharedItems containsString="0" containsBlank="1" containsNumber="1" containsInteger="1" minValue="0" maxValue="3"/>
    </cacheField>
    <cacheField name="BsmtHalfBath" numFmtId="0">
      <sharedItems containsString="0" containsBlank="1" containsNumber="1" containsInteger="1" minValue="0" maxValue="2"/>
    </cacheField>
    <cacheField name="FullBath" numFmtId="0">
      <sharedItems containsString="0" containsBlank="1" containsNumber="1" containsInteger="1" minValue="0" maxValue="3"/>
    </cacheField>
    <cacheField name="HalfBath" numFmtId="0">
      <sharedItems containsString="0" containsBlank="1" containsNumber="1" containsInteger="1" minValue="0" maxValue="2"/>
    </cacheField>
    <cacheField name="BedroomAbvGr" numFmtId="0">
      <sharedItems containsString="0" containsBlank="1" containsNumber="1" containsInteger="1" minValue="0" maxValue="8" count="9">
        <n v="3"/>
        <n v="4"/>
        <n v="1"/>
        <n v="2"/>
        <n v="0"/>
        <n v="5"/>
        <n v="6"/>
        <n v="8"/>
        <m/>
      </sharedItems>
    </cacheField>
    <cacheField name="KitchenAbvGr" numFmtId="0">
      <sharedItems containsString="0" containsBlank="1" containsNumber="1" containsInteger="1" minValue="0" maxValue="3"/>
    </cacheField>
    <cacheField name="KitchenQual" numFmtId="0">
      <sharedItems containsBlank="1"/>
    </cacheField>
    <cacheField name="TotRmsAbvGrd" numFmtId="0">
      <sharedItems containsString="0" containsBlank="1" containsNumber="1" containsInteger="1" minValue="2" maxValue="14"/>
    </cacheField>
    <cacheField name="Functional" numFmtId="0">
      <sharedItems containsBlank="1"/>
    </cacheField>
    <cacheField name="Fireplaces" numFmtId="0">
      <sharedItems containsString="0" containsBlank="1" containsNumber="1" containsInteger="1" minValue="0" maxValue="3"/>
    </cacheField>
    <cacheField name="FireplaceQu" numFmtId="0">
      <sharedItems containsBlank="1"/>
    </cacheField>
    <cacheField name="GarageType" numFmtId="0">
      <sharedItems containsBlank="1"/>
    </cacheField>
    <cacheField name="GarageYrBlt" numFmtId="0">
      <sharedItems containsBlank="1" containsMixedTypes="1" containsNumber="1" containsInteger="1" minValue="1900" maxValue="2010"/>
    </cacheField>
    <cacheField name="GarageFinish" numFmtId="0">
      <sharedItems containsBlank="1"/>
    </cacheField>
    <cacheField name="GarageCars" numFmtId="0">
      <sharedItems containsString="0" containsBlank="1" containsNumber="1" containsInteger="1" minValue="0" maxValue="4"/>
    </cacheField>
    <cacheField name="GarageArea" numFmtId="0">
      <sharedItems containsString="0" containsBlank="1" containsNumber="1" containsInteger="1" minValue="0" maxValue="1418"/>
    </cacheField>
    <cacheField name="GarageQual" numFmtId="0">
      <sharedItems containsBlank="1"/>
    </cacheField>
    <cacheField name="GarageCond" numFmtId="0">
      <sharedItems containsBlank="1"/>
    </cacheField>
    <cacheField name="PavedDrive" numFmtId="0">
      <sharedItems containsBlank="1"/>
    </cacheField>
    <cacheField name="WoodDeckSF" numFmtId="0">
      <sharedItems containsString="0" containsBlank="1" containsNumber="1" containsInteger="1" minValue="0" maxValue="857"/>
    </cacheField>
    <cacheField name="OpenPorchSF" numFmtId="0">
      <sharedItems containsString="0" containsBlank="1" containsNumber="1" containsInteger="1" minValue="0" maxValue="547"/>
    </cacheField>
    <cacheField name="EnclosedPorch" numFmtId="0">
      <sharedItems containsString="0" containsBlank="1" containsNumber="1" containsInteger="1" minValue="0" maxValue="552"/>
    </cacheField>
    <cacheField name="3SsnPorch" numFmtId="0">
      <sharedItems containsString="0" containsBlank="1" containsNumber="1" containsInteger="1" minValue="0" maxValue="508"/>
    </cacheField>
    <cacheField name="ScreenPorch" numFmtId="0">
      <sharedItems containsString="0" containsBlank="1" containsNumber="1" containsInteger="1" minValue="0" maxValue="480"/>
    </cacheField>
    <cacheField name="PoolArea(Sqft)" numFmtId="0">
      <sharedItems containsString="0" containsBlank="1" containsNumber="1" containsInteger="1" minValue="0" maxValue="738"/>
    </cacheField>
    <cacheField name="PoolQC" numFmtId="0">
      <sharedItems containsBlank="1"/>
    </cacheField>
    <cacheField name="Fence" numFmtId="0">
      <sharedItems containsBlank="1"/>
    </cacheField>
    <cacheField name="MiscFeature" numFmtId="0">
      <sharedItems containsBlank="1"/>
    </cacheField>
    <cacheField name="MiscVal" numFmtId="164">
      <sharedItems containsString="0" containsBlank="1" containsNumber="1" containsInteger="1" minValue="0" maxValue="15500"/>
    </cacheField>
    <cacheField name="MoSold" numFmtId="0">
      <sharedItems containsString="0" containsBlank="1" containsNumber="1" containsInteger="1" minValue="1" maxValue="12"/>
    </cacheField>
    <cacheField name="YrSold" numFmtId="0">
      <sharedItems containsString="0" containsBlank="1" containsNumber="1" containsInteger="1" minValue="2006" maxValue="2010"/>
    </cacheField>
    <cacheField name="SaleType" numFmtId="0">
      <sharedItems containsBlank="1"/>
    </cacheField>
    <cacheField name="SaleCondition" numFmtId="0">
      <sharedItems containsBlank="1"/>
    </cacheField>
    <cacheField name="SalePrice" numFmtId="164">
      <sharedItems containsString="0" containsBlank="1" containsNumber="1" containsInteger="1" minValue="34900" maxValue="755000"/>
    </cacheField>
    <cacheField name="SalePrice per sqft" numFmtId="0">
      <sharedItems containsString="0" containsBlank="1" containsNumber="1" minValue="28.358738036157391" maxValue="276.250880902043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x v="0"/>
    <s v="2Story"/>
    <s v="N"/>
    <n v="7"/>
    <n v="5"/>
    <n v="2003"/>
    <n v="2003"/>
    <s v="N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n v="121.92982456140351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x v="0"/>
    <s v="1Story"/>
    <s v="Y"/>
    <n v="6"/>
    <n v="8"/>
    <n v="1976"/>
    <n v="1976"/>
    <s v="N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n v="143.81933438985737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x v="0"/>
    <s v="2Story"/>
    <s v="N"/>
    <n v="7"/>
    <n v="5"/>
    <n v="2001"/>
    <n v="2002"/>
    <s v="Y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n v="125.13997760358343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x v="0"/>
    <s v="2Story"/>
    <s v="N"/>
    <n v="7"/>
    <n v="5"/>
    <n v="1915"/>
    <n v="1970"/>
    <s v="Y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n v="81.537565521258003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x v="0"/>
    <s v="2Story"/>
    <s v="N"/>
    <n v="8"/>
    <n v="5"/>
    <n v="2000"/>
    <n v="2000"/>
    <s v="N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n v="113.73976342129208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x v="0"/>
    <s v="1.5Fin"/>
    <s v="N/A"/>
    <n v="5"/>
    <n v="5"/>
    <n v="1993"/>
    <n v="1995"/>
    <s v="Y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n v="104.99265785609398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x v="0"/>
    <s v="1Story"/>
    <s v="Y"/>
    <n v="8"/>
    <n v="5"/>
    <n v="2004"/>
    <n v="2005"/>
    <s v="Y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n v="181.22786304604486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x v="0"/>
    <s v="2Story"/>
    <s v="N"/>
    <n v="7"/>
    <n v="6"/>
    <n v="1973"/>
    <n v="1973"/>
    <s v="N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n v="95.693779904306226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x v="0"/>
    <s v="1.5Fin"/>
    <s v="N/A"/>
    <n v="7"/>
    <n v="5"/>
    <n v="1931"/>
    <n v="1950"/>
    <s v="Y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n v="73.224351747463359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x v="1"/>
    <s v="1.5Unf"/>
    <s v="N/A"/>
    <n v="5"/>
    <n v="6"/>
    <n v="1939"/>
    <n v="1950"/>
    <s v="Y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n v="109.5636025998143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x v="0"/>
    <s v="1Story"/>
    <s v="Y"/>
    <n v="5"/>
    <n v="5"/>
    <n v="1965"/>
    <n v="1965"/>
    <s v="N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n v="124.51923076923077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x v="0"/>
    <s v="2Story"/>
    <s v="N"/>
    <n v="9"/>
    <n v="5"/>
    <n v="2005"/>
    <n v="2006"/>
    <s v="Y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n v="148.45094664371771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x v="0"/>
    <s v="1Story"/>
    <s v="Y"/>
    <n v="5"/>
    <n v="6"/>
    <n v="1962"/>
    <n v="1962"/>
    <s v="N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n v="157.89473684210526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x v="0"/>
    <s v="1Story"/>
    <s v="Y"/>
    <n v="7"/>
    <n v="5"/>
    <n v="2006"/>
    <n v="2007"/>
    <s v="Y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n v="187.08165997322624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x v="0"/>
    <s v="1Story"/>
    <s v="Y"/>
    <n v="6"/>
    <n v="5"/>
    <n v="1960"/>
    <n v="1960"/>
    <s v="N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n v="125.29928172386273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x v="0"/>
    <s v="1.5Unf"/>
    <s v="N/A"/>
    <n v="7"/>
    <n v="8"/>
    <n v="1929"/>
    <n v="2001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n v="154.56674473067915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x v="0"/>
    <s v="1Story"/>
    <s v="Y"/>
    <n v="6"/>
    <n v="7"/>
    <n v="1970"/>
    <n v="1970"/>
    <s v="N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n v="148.40637450199202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x v="2"/>
    <s v="1Story"/>
    <s v="Y"/>
    <n v="4"/>
    <n v="5"/>
    <n v="1967"/>
    <n v="1967"/>
    <s v="N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n v="69.444444444444443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x v="0"/>
    <s v="1Story"/>
    <s v="Y"/>
    <n v="5"/>
    <n v="5"/>
    <n v="2004"/>
    <n v="2004"/>
    <s v="N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n v="142.72890484739676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x v="0"/>
    <s v="1Story"/>
    <s v="Y"/>
    <n v="5"/>
    <n v="6"/>
    <n v="1958"/>
    <n v="1965"/>
    <s v="Y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n v="103.80881254667662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x v="0"/>
    <s v="2Story"/>
    <s v="N"/>
    <n v="8"/>
    <n v="5"/>
    <n v="2005"/>
    <n v="2006"/>
    <s v="Y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n v="136.91077441077442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x v="0"/>
    <s v="1.5Unf"/>
    <s v="N/A"/>
    <n v="7"/>
    <n v="7"/>
    <n v="1930"/>
    <n v="1950"/>
    <s v="Y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n v="125.81227436823104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x v="0"/>
    <s v="1Story"/>
    <s v="Y"/>
    <n v="8"/>
    <n v="5"/>
    <n v="2002"/>
    <n v="2002"/>
    <s v="N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n v="128.13370473537606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x v="3"/>
    <s v="1Story"/>
    <s v="Y"/>
    <n v="5"/>
    <n v="7"/>
    <n v="1976"/>
    <n v="1976"/>
    <s v="N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n v="122.54716981132076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x v="0"/>
    <s v="1Story"/>
    <s v="Y"/>
    <n v="5"/>
    <n v="8"/>
    <n v="1968"/>
    <n v="2001"/>
    <s v="Y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n v="145.28301886792454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x v="0"/>
    <s v="1Story"/>
    <s v="Y"/>
    <n v="8"/>
    <n v="5"/>
    <n v="2007"/>
    <n v="2007"/>
    <s v="N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n v="160.1875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x v="0"/>
    <s v="1Story"/>
    <s v="Y"/>
    <n v="5"/>
    <n v="7"/>
    <n v="1951"/>
    <n v="2000"/>
    <s v="Y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n v="149.77777777777777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x v="0"/>
    <s v="1Story"/>
    <s v="Y"/>
    <n v="8"/>
    <n v="5"/>
    <n v="2007"/>
    <n v="2008"/>
    <s v="Y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n v="179.57746478873239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x v="0"/>
    <s v="1Story"/>
    <s v="Y"/>
    <n v="5"/>
    <n v="6"/>
    <n v="1957"/>
    <n v="1997"/>
    <s v="Y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n v="129.6875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x v="0"/>
    <s v="1Story"/>
    <s v="Y"/>
    <n v="4"/>
    <n v="6"/>
    <n v="1927"/>
    <n v="1950"/>
    <s v="Y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n v="131.73076923076923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x v="0"/>
    <s v="2Story"/>
    <s v="N"/>
    <n v="4"/>
    <n v="4"/>
    <n v="1920"/>
    <n v="1950"/>
    <s v="Y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n v="30.372057706909644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x v="0"/>
    <s v="1Story"/>
    <s v="Y"/>
    <n v="5"/>
    <n v="6"/>
    <n v="1966"/>
    <n v="2006"/>
    <s v="Y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n v="121.62052117263843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x v="0"/>
    <s v="1Story"/>
    <s v="Y"/>
    <n v="8"/>
    <n v="5"/>
    <n v="2007"/>
    <n v="2007"/>
    <s v="N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n v="145.78606158833063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x v="0"/>
    <s v="1Story"/>
    <s v="Y"/>
    <n v="5"/>
    <n v="5"/>
    <n v="1959"/>
    <n v="1959"/>
    <s v="N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n v="97.352941176470594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x v="3"/>
    <s v="1Story"/>
    <s v="Y"/>
    <n v="9"/>
    <n v="5"/>
    <n v="2005"/>
    <n v="2005"/>
    <s v="N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n v="177.77065983344011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x v="0"/>
    <s v="2Story"/>
    <s v="N"/>
    <n v="8"/>
    <n v="5"/>
    <n v="2004"/>
    <n v="2005"/>
    <s v="Y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n v="126.01957585644372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x v="0"/>
    <s v="1Story"/>
    <s v="Y"/>
    <n v="5"/>
    <n v="5"/>
    <n v="1994"/>
    <n v="1995"/>
    <s v="Y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n v="132.17866909753874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x v="0"/>
    <s v="1Story"/>
    <s v="Y"/>
    <n v="5"/>
    <n v="6"/>
    <n v="1954"/>
    <n v="1990"/>
    <s v="Y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n v="117.96453353893601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x v="0"/>
    <s v="1Story"/>
    <s v="Y"/>
    <n v="5"/>
    <n v="7"/>
    <n v="1953"/>
    <n v="2007"/>
    <s v="Y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n v="103.12204351939451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x v="2"/>
    <s v="1Story"/>
    <s v="Y"/>
    <n v="4"/>
    <n v="5"/>
    <n v="1955"/>
    <n v="1955"/>
    <s v="N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n v="71.180555555555557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x v="0"/>
    <s v="1Story"/>
    <s v="Y"/>
    <n v="6"/>
    <n v="5"/>
    <n v="1965"/>
    <n v="1965"/>
    <s v="N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n v="120.84592145015105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x v="0"/>
    <s v="1Story"/>
    <s v="Y"/>
    <n v="5"/>
    <n v="6"/>
    <n v="1959"/>
    <n v="1959"/>
    <s v="N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n v="128.01204819277109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x v="0"/>
    <s v="SFoyer"/>
    <s v="N/A"/>
    <n v="5"/>
    <n v="7"/>
    <n v="1983"/>
    <n v="1983"/>
    <s v="N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n v="162.89592760180994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x v="0"/>
    <s v="1Story"/>
    <s v="Y"/>
    <n v="5"/>
    <n v="6"/>
    <n v="1975"/>
    <n v="1980"/>
    <s v="Y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n v="138.85927505330491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x v="0"/>
    <s v="1Story"/>
    <s v="Y"/>
    <n v="5"/>
    <n v="6"/>
    <n v="1959"/>
    <n v="1959"/>
    <s v="N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n v="122.60869565217391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x v="3"/>
    <s v="1Story"/>
    <s v="Y"/>
    <n v="9"/>
    <n v="5"/>
    <n v="2005"/>
    <n v="2005"/>
    <s v="N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n v="182.59132420091325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x v="0"/>
    <s v="1.5Fin"/>
    <s v="N/A"/>
    <n v="7"/>
    <n v="5"/>
    <n v="2003"/>
    <n v="2003"/>
    <s v="N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n v="111.53373662168451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x v="0"/>
    <s v="1Story"/>
    <s v="Y"/>
    <n v="8"/>
    <n v="5"/>
    <n v="2006"/>
    <n v="2006"/>
    <s v="N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n v="150.78502415458937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x v="1"/>
    <s v="2Story"/>
    <s v="N"/>
    <n v="4"/>
    <n v="5"/>
    <n v="1920"/>
    <n v="2008"/>
    <s v="Y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n v="77.823691460055102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x v="0"/>
    <s v="1Story"/>
    <s v="Y"/>
    <n v="5"/>
    <n v="7"/>
    <n v="1966"/>
    <n v="1966"/>
    <s v="N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n v="132.98429319371726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x v="0"/>
    <s v="2Story"/>
    <s v="N"/>
    <n v="6"/>
    <n v="6"/>
    <n v="1997"/>
    <n v="1997"/>
    <s v="N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n v="120.40816326530613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x v="0"/>
    <s v="1.5Fin"/>
    <s v="N/A"/>
    <n v="6"/>
    <n v="6"/>
    <n v="1934"/>
    <n v="1950"/>
    <s v="Y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n v="97.363945578231295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x v="2"/>
    <s v="1Story"/>
    <s v="Y"/>
    <n v="5"/>
    <n v="5"/>
    <n v="1963"/>
    <n v="1963"/>
    <s v="N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n v="134.80392156862746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x v="0"/>
    <s v="1Story"/>
    <s v="Y"/>
    <n v="9"/>
    <n v="5"/>
    <n v="1981"/>
    <n v="1987"/>
    <s v="Y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n v="209.01194353963083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x v="0"/>
    <s v="SLvl"/>
    <s v="N/A"/>
    <n v="5"/>
    <n v="5"/>
    <n v="1955"/>
    <n v="1955"/>
    <s v="N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n v="95.588235294117652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x v="0"/>
    <s v="1Story"/>
    <s v="Y"/>
    <n v="6"/>
    <n v="5"/>
    <n v="1964"/>
    <n v="1964"/>
    <s v="N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n v="126.66666666666667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x v="4"/>
    <s v="2Story"/>
    <s v="N"/>
    <n v="8"/>
    <n v="5"/>
    <n v="1999"/>
    <n v="2000"/>
    <s v="Y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n v="99.19493962047153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x v="0"/>
    <s v="2Story"/>
    <s v="N"/>
    <n v="7"/>
    <n v="5"/>
    <n v="2004"/>
    <n v="2004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n v="114.24418604651163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x v="0"/>
    <s v="2Story"/>
    <s v="N"/>
    <n v="10"/>
    <n v="5"/>
    <n v="2006"/>
    <n v="2006"/>
    <s v="N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n v="148.99151103565364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x v="0"/>
    <s v="1Story"/>
    <s v="Y"/>
    <n v="5"/>
    <n v="7"/>
    <n v="1972"/>
    <n v="1972"/>
    <s v="N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n v="160.12820512820514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x v="0"/>
    <s v="1Story"/>
    <s v="Y"/>
    <n v="6"/>
    <n v="5"/>
    <n v="2004"/>
    <n v="2004"/>
    <s v="N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n v="136.44214162348877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x v="0"/>
    <s v="2.5Unf"/>
    <s v="N/A"/>
    <n v="5"/>
    <n v="7"/>
    <n v="1920"/>
    <n v="1996"/>
    <s v="Y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n v="90.909090909090907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x v="3"/>
    <s v="1Story"/>
    <s v="Y"/>
    <n v="8"/>
    <n v="5"/>
    <n v="2006"/>
    <n v="2006"/>
    <s v="N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n v="147.8102189781022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x v="0"/>
    <s v="2Story"/>
    <s v="N"/>
    <n v="7"/>
    <n v="6"/>
    <n v="1921"/>
    <n v="1950"/>
    <s v="Y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n v="81.871345029239762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x v="0"/>
    <s v="2Story"/>
    <s v="N"/>
    <n v="7"/>
    <n v="5"/>
    <n v="1997"/>
    <n v="1998"/>
    <s v="Y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n v="107.91543756145526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x v="0"/>
    <s v="2Story"/>
    <s v="N"/>
    <n v="8"/>
    <n v="5"/>
    <n v="2004"/>
    <n v="2005"/>
    <s v="Y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n v="128.1843914274161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x v="0"/>
    <s v="1Story"/>
    <s v="Y"/>
    <n v="7"/>
    <n v="5"/>
    <n v="1970"/>
    <n v="1989"/>
    <s v="Y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n v="81.558676937018575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x v="0"/>
    <s v="1Story"/>
    <s v="Y"/>
    <n v="7"/>
    <n v="5"/>
    <n v="2003"/>
    <n v="2003"/>
    <s v="N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n v="152.80594996619337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x v="0"/>
    <s v="1Story"/>
    <s v="Y"/>
    <n v="4"/>
    <n v="6"/>
    <n v="1945"/>
    <n v="1950"/>
    <s v="Y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n v="107.09504685408299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x v="0"/>
    <s v="1.5Fin"/>
    <s v="N/A"/>
    <n v="7"/>
    <n v="4"/>
    <n v="1953"/>
    <n v="1953"/>
    <s v="N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n v="98.38216003498033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x v="0"/>
    <s v="1Story"/>
    <s v="Y"/>
    <n v="7"/>
    <n v="6"/>
    <n v="1973"/>
    <n v="1973"/>
    <s v="N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n v="109.76158344579397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x v="0"/>
    <s v="1Story"/>
    <s v="Y"/>
    <n v="4"/>
    <n v="6"/>
    <n v="1982"/>
    <n v="2006"/>
    <s v="Y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n v="153.25443786982248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x v="0"/>
    <s v="2Story"/>
    <s v="N"/>
    <n v="7"/>
    <n v="5"/>
    <n v="1998"/>
    <n v="1998"/>
    <s v="N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n v="107.68335273573923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x v="0"/>
    <s v="1Story"/>
    <s v="Y"/>
    <n v="5"/>
    <n v="7"/>
    <n v="1954"/>
    <n v="2003"/>
    <s v="Y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n v="133.42541436464089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x v="0"/>
    <s v="2Story"/>
    <s v="N"/>
    <n v="3"/>
    <n v="6"/>
    <n v="1915"/>
    <n v="1950"/>
    <s v="Y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n v="66.915887850467286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x v="4"/>
    <s v="SLvl"/>
    <s v="N/A"/>
    <n v="4"/>
    <n v="5"/>
    <n v="1973"/>
    <n v="1973"/>
    <s v="N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n v="92.10526315789474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x v="0"/>
    <s v="1Story"/>
    <s v="Y"/>
    <n v="4"/>
    <n v="7"/>
    <n v="1956"/>
    <n v="1956"/>
    <s v="N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n v="142.59453781512605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x v="0"/>
    <s v="1.5Fin"/>
    <s v="N/A"/>
    <n v="5"/>
    <n v="5"/>
    <n v="1948"/>
    <n v="2001"/>
    <s v="Y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n v="98.832684824902728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x v="2"/>
    <s v="1Story"/>
    <s v="Y"/>
    <n v="4"/>
    <n v="5"/>
    <n v="1968"/>
    <n v="1968"/>
    <s v="N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n v="77.205882352941174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x v="0"/>
    <s v="2Story"/>
    <s v="N"/>
    <n v="5"/>
    <n v="6"/>
    <n v="1910"/>
    <n v="1981"/>
    <s v="Y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n v="89.430894308943095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x v="0"/>
    <s v="2Story"/>
    <s v="N"/>
    <n v="6"/>
    <n v="6"/>
    <n v="1968"/>
    <n v="1968"/>
    <s v="N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n v="90.336134453781511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x v="3"/>
    <s v="1Story"/>
    <s v="Y"/>
    <n v="6"/>
    <n v="5"/>
    <n v="1998"/>
    <n v="1998"/>
    <s v="N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n v="114.80927449513837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x v="0"/>
    <s v="1Story"/>
    <s v="Y"/>
    <n v="8"/>
    <n v="5"/>
    <n v="2007"/>
    <n v="2007"/>
    <s v="N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n v="156.74984005118361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x v="0"/>
    <s v="1Story"/>
    <s v="Y"/>
    <n v="5"/>
    <n v="5"/>
    <n v="1960"/>
    <n v="1960"/>
    <s v="N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n v="118.77934272300469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x v="0"/>
    <s v="SLvl"/>
    <s v="N/A"/>
    <n v="7"/>
    <n v="5"/>
    <n v="1995"/>
    <n v="1996"/>
    <s v="Y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n v="114.31478968792402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x v="0"/>
    <s v="2Story"/>
    <s v="N"/>
    <n v="8"/>
    <n v="5"/>
    <n v="1991"/>
    <n v="1992"/>
    <s v="Y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n v="107.57136946628052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x v="0"/>
    <s v="2Story"/>
    <s v="N"/>
    <n v="6"/>
    <n v="5"/>
    <n v="2005"/>
    <n v="2005"/>
    <s v="N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n v="111.53846153846153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x v="3"/>
    <s v="2Story"/>
    <s v="N"/>
    <n v="6"/>
    <n v="5"/>
    <n v="2009"/>
    <n v="2009"/>
    <s v="N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n v="134.39542483660131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x v="0"/>
    <s v="1.5Fin"/>
    <s v="N/A"/>
    <n v="3"/>
    <n v="2"/>
    <n v="1915"/>
    <n v="1982"/>
    <s v="Y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n v="55.701179554390563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x v="0"/>
    <s v="1Story"/>
    <s v="Y"/>
    <n v="4"/>
    <n v="5"/>
    <n v="1994"/>
    <n v="1995"/>
    <s v="Y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n v="124.84848484848484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x v="0"/>
    <s v="1Story"/>
    <s v="Y"/>
    <n v="4"/>
    <n v="5"/>
    <n v="1950"/>
    <n v="1950"/>
    <s v="N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n v="105.67307692307692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x v="0"/>
    <s v="1Story"/>
    <s v="Y"/>
    <n v="5"/>
    <n v="3"/>
    <n v="1961"/>
    <n v="1961"/>
    <s v="N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n v="79.838056680161941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x v="0"/>
    <s v="1Story"/>
    <s v="Y"/>
    <n v="5"/>
    <n v="7"/>
    <n v="1921"/>
    <n v="2006"/>
    <s v="Y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n v="169.60580912863071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x v="1"/>
    <s v="2.5Unf"/>
    <s v="N/A"/>
    <n v="6"/>
    <n v="6"/>
    <n v="1910"/>
    <n v="1998"/>
    <s v="Y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n v="58.446093408991707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x v="0"/>
    <s v="2Story"/>
    <s v="N"/>
    <n v="6"/>
    <n v="5"/>
    <n v="1997"/>
    <n v="1997"/>
    <s v="N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n v="114.64165733482643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x v="0"/>
    <s v="2Story"/>
    <s v="N"/>
    <n v="6"/>
    <n v="8"/>
    <n v="1993"/>
    <n v="1993"/>
    <s v="N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n v="125.85034013605443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x v="0"/>
    <s v="1Story"/>
    <s v="Y"/>
    <n v="7"/>
    <n v="5"/>
    <n v="1999"/>
    <n v="1999"/>
    <s v="N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n v="134.76070528967256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x v="0"/>
    <s v="1Story"/>
    <s v="Y"/>
    <n v="4"/>
    <n v="5"/>
    <n v="1965"/>
    <n v="1965"/>
    <s v="N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n v="98.697916666666671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x v="0"/>
    <s v="1Story"/>
    <s v="Y"/>
    <n v="5"/>
    <n v="5"/>
    <n v="1920"/>
    <n v="1950"/>
    <s v="Y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n v="99.401197604790426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x v="0"/>
    <s v="1Story"/>
    <s v="Y"/>
    <n v="4"/>
    <n v="5"/>
    <n v="1959"/>
    <n v="1959"/>
    <s v="N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n v="105.26530612244898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x v="0"/>
    <s v="1Story"/>
    <s v="Y"/>
    <n v="6"/>
    <n v="7"/>
    <n v="1977"/>
    <n v="2001"/>
    <s v="Y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n v="127.32919254658385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x v="0"/>
    <s v="2Story"/>
    <s v="N"/>
    <n v="6"/>
    <n v="5"/>
    <n v="1985"/>
    <n v="1985"/>
    <s v="N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n v="102.77136258660508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x v="2"/>
    <s v="1Story"/>
    <s v="Y"/>
    <n v="5"/>
    <n v="5"/>
    <n v="1979"/>
    <n v="1979"/>
    <s v="N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n v="77.500977198697072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x v="0"/>
    <s v="1Story"/>
    <s v="Y"/>
    <n v="7"/>
    <n v="5"/>
    <n v="2009"/>
    <n v="2009"/>
    <s v="N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n v="162.23491027732464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x v="0"/>
    <s v="1.5Fin"/>
    <s v="N/A"/>
    <n v="7"/>
    <n v="4"/>
    <n v="1931"/>
    <n v="1950"/>
    <s v="Y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n v="93.234323432343231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x v="0"/>
    <s v="2Story"/>
    <s v="N"/>
    <n v="8"/>
    <n v="5"/>
    <n v="2003"/>
    <n v="2004"/>
    <s v="Y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n v="125.50200803212851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x v="0"/>
    <s v="1Story"/>
    <s v="Y"/>
    <n v="4"/>
    <n v="7"/>
    <n v="1885"/>
    <n v="1995"/>
    <s v="Y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n v="95.510983763132757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x v="0"/>
    <s v="1Story"/>
    <s v="Y"/>
    <n v="5"/>
    <n v="5"/>
    <n v="1948"/>
    <n v="1950"/>
    <s v="Y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n v="145.75411913814955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x v="0"/>
    <s v="1.5Fin"/>
    <s v="N/A"/>
    <n v="5"/>
    <n v="7"/>
    <n v="1919"/>
    <n v="2005"/>
    <s v="Y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n v="75.807514831905081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x v="0"/>
    <s v="1Story"/>
    <s v="Y"/>
    <n v="6"/>
    <n v="6"/>
    <n v="1977"/>
    <n v="1977"/>
    <s v="N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n v="103.03687635574838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x v="0"/>
    <s v="1.5Fin"/>
    <s v="N/A"/>
    <n v="6"/>
    <n v="4"/>
    <n v="1954"/>
    <n v="1972"/>
    <s v="Y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n v="73.80053908355795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x v="0"/>
    <s v="SLvl"/>
    <s v="N/A"/>
    <n v="7"/>
    <n v="5"/>
    <n v="2000"/>
    <n v="2000"/>
    <s v="N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n v="125.87412587412588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x v="0"/>
    <s v="2Story"/>
    <s v="N"/>
    <n v="7"/>
    <n v="5"/>
    <n v="2007"/>
    <n v="2007"/>
    <s v="N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n v="142.42210682492581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x v="0"/>
    <s v="1Story"/>
    <s v="Y"/>
    <n v="6"/>
    <n v="5"/>
    <n v="1953"/>
    <n v="1953"/>
    <s v="N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n v="96.060203629924743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x v="0"/>
    <s v="2Story"/>
    <s v="N"/>
    <n v="6"/>
    <n v="8"/>
    <n v="1945"/>
    <n v="2002"/>
    <s v="Y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n v="111.85344827586206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x v="3"/>
    <s v="2Story"/>
    <s v="N"/>
    <n v="6"/>
    <n v="5"/>
    <n v="1999"/>
    <n v="1999"/>
    <s v="N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n v="120.71330589849109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x v="0"/>
    <s v="1Story"/>
    <s v="Y"/>
    <n v="5"/>
    <n v="5"/>
    <n v="1962"/>
    <n v="1962"/>
    <s v="N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n v="127.28937728937728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x v="0"/>
    <s v="1Story"/>
    <s v="Y"/>
    <n v="5"/>
    <n v="5"/>
    <n v="2006"/>
    <n v="2007"/>
    <s v="Y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n v="137.77777777777777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x v="0"/>
    <s v="2Story"/>
    <s v="N"/>
    <n v="7"/>
    <n v="5"/>
    <n v="1990"/>
    <n v="1990"/>
    <s v="N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n v="99.317194289261323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x v="0"/>
    <s v="2Story"/>
    <s v="N"/>
    <n v="6"/>
    <n v="5"/>
    <n v="2005"/>
    <n v="2006"/>
    <s v="Y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n v="112.63049450549451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x v="0"/>
    <s v="SLvl"/>
    <s v="N/A"/>
    <n v="6"/>
    <n v="5"/>
    <n v="1969"/>
    <n v="1969"/>
    <s v="N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n v="182.18623481781376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x v="0"/>
    <s v="1.5Fin"/>
    <s v="N/A"/>
    <n v="4"/>
    <n v="5"/>
    <n v="1939"/>
    <n v="1950"/>
    <s v="Y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n v="89.047195013357083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x v="0"/>
    <s v="1Story"/>
    <s v="Y"/>
    <n v="6"/>
    <n v="7"/>
    <n v="1958"/>
    <n v="1958"/>
    <s v="N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n v="125.92592592592592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x v="3"/>
    <s v="1Story"/>
    <s v="Y"/>
    <n v="6"/>
    <n v="5"/>
    <n v="1993"/>
    <n v="1993"/>
    <s v="N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n v="128.35696413678065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x v="0"/>
    <s v="1Story"/>
    <s v="Y"/>
    <n v="6"/>
    <n v="5"/>
    <n v="1979"/>
    <n v="1998"/>
    <s v="Y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n v="114.12358133669609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x v="1"/>
    <s v="1.5Fin"/>
    <s v="N/A"/>
    <n v="6"/>
    <n v="8"/>
    <n v="1935"/>
    <n v="1982"/>
    <s v="Y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n v="112.06896551724138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x v="3"/>
    <s v="1Story"/>
    <s v="Y"/>
    <n v="6"/>
    <n v="5"/>
    <n v="1976"/>
    <n v="1976"/>
    <s v="N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n v="133.61169102296452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x v="0"/>
    <s v="1.5Unf"/>
    <s v="N/A"/>
    <n v="5"/>
    <n v="7"/>
    <n v="1930"/>
    <n v="1950"/>
    <s v="Y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n v="103.57142857142857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x v="0"/>
    <s v="2Story"/>
    <s v="N"/>
    <n v="6"/>
    <n v="5"/>
    <n v="1966"/>
    <n v="1966"/>
    <s v="N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n v="114.98516320474778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x v="0"/>
    <s v="1Story"/>
    <s v="Y"/>
    <n v="5"/>
    <n v="7"/>
    <n v="1958"/>
    <n v="1991"/>
    <s v="Y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n v="142.45014245014244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x v="0"/>
    <s v="2Story"/>
    <s v="N"/>
    <n v="7"/>
    <n v="6"/>
    <n v="1966"/>
    <n v="1966"/>
    <s v="N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n v="104.77515067222996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x v="0"/>
    <s v="2Story"/>
    <s v="N"/>
    <n v="6"/>
    <n v="5"/>
    <n v="2000"/>
    <n v="2000"/>
    <s v="N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n v="118.79259980525804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x v="0"/>
    <s v="1Story"/>
    <s v="Y"/>
    <n v="5"/>
    <n v="6"/>
    <n v="1959"/>
    <n v="2002"/>
    <s v="Y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n v="113.60211002260739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x v="0"/>
    <s v="1Story"/>
    <s v="Y"/>
    <n v="8"/>
    <n v="5"/>
    <n v="2001"/>
    <n v="2002"/>
    <s v="Y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n v="169.75308641975309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x v="0"/>
    <s v="1Story"/>
    <s v="Y"/>
    <n v="5"/>
    <n v="6"/>
    <n v="1968"/>
    <n v="1993"/>
    <s v="Y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n v="104.59035444509006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x v="0"/>
    <s v="1Story"/>
    <s v="Y"/>
    <n v="7"/>
    <n v="6"/>
    <n v="1970"/>
    <n v="1970"/>
    <s v="N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n v="103.44827586206897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x v="0"/>
    <s v="1Story"/>
    <s v="Y"/>
    <n v="5"/>
    <n v="5"/>
    <n v="1967"/>
    <n v="1967"/>
    <s v="N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n v="117.79242174629324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x v="2"/>
    <s v="1Story"/>
    <s v="Y"/>
    <n v="7"/>
    <n v="5"/>
    <n v="1988"/>
    <n v="1989"/>
    <s v="Y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n v="87.289433384379791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x v="0"/>
    <s v="2Story"/>
    <s v="N"/>
    <n v="8"/>
    <n v="5"/>
    <n v="1999"/>
    <n v="2000"/>
    <s v="Y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n v="124.19006479481641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x v="0"/>
    <s v="2Story"/>
    <s v="N"/>
    <n v="6"/>
    <n v="5"/>
    <n v="1997"/>
    <n v="1997"/>
    <s v="N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n v="131.2358276643991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x v="0"/>
    <s v="1Story"/>
    <s v="Y"/>
    <n v="4"/>
    <n v="5"/>
    <n v="1971"/>
    <n v="1971"/>
    <s v="N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n v="133.10185185185185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x v="0"/>
    <s v="1Story"/>
    <s v="Y"/>
    <n v="7"/>
    <n v="5"/>
    <n v="2005"/>
    <n v="2005"/>
    <s v="N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n v="149.94232987312571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x v="0"/>
    <s v="1.5Fin"/>
    <s v="N/A"/>
    <n v="5"/>
    <n v="4"/>
    <n v="1952"/>
    <n v="1952"/>
    <s v="N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n v="119.85559566787003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x v="0"/>
    <s v="1Story"/>
    <s v="Y"/>
    <n v="7"/>
    <n v="5"/>
    <n v="1999"/>
    <n v="1999"/>
    <s v="N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n v="135.90939373750834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x v="2"/>
    <s v="1Story"/>
    <s v="Y"/>
    <n v="5"/>
    <n v="5"/>
    <n v="1963"/>
    <n v="1963"/>
    <s v="N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n v="72.337962962962962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x v="4"/>
    <s v="2Story"/>
    <s v="N"/>
    <n v="6"/>
    <n v="5"/>
    <n v="2004"/>
    <n v="2006"/>
    <s v="Y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n v="76.067875950848446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x v="0"/>
    <s v="1Story"/>
    <s v="Y"/>
    <n v="5"/>
    <n v="7"/>
    <n v="1931"/>
    <n v="1993"/>
    <s v="Y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n v="12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x v="0"/>
    <s v="2Story"/>
    <s v="N"/>
    <n v="7"/>
    <n v="5"/>
    <n v="2001"/>
    <n v="2001"/>
    <s v="N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n v="109.33660933660934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x v="0"/>
    <s v="1Story"/>
    <s v="Y"/>
    <n v="7"/>
    <n v="5"/>
    <n v="2004"/>
    <n v="2005"/>
    <s v="Y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n v="130.55555555555554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x v="0"/>
    <s v="1.5Fin"/>
    <s v="N/A"/>
    <n v="5"/>
    <n v="4"/>
    <n v="1936"/>
    <n v="1950"/>
    <s v="Y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n v="85.56547619047619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x v="0"/>
    <s v="1Story"/>
    <s v="Y"/>
    <n v="5"/>
    <n v="6"/>
    <n v="1975"/>
    <n v="1975"/>
    <s v="N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n v="125.90299277605779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x v="0"/>
    <s v="1Story"/>
    <s v="Y"/>
    <n v="8"/>
    <n v="5"/>
    <n v="2007"/>
    <n v="2008"/>
    <s v="Y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n v="217.77894736842106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x v="0"/>
    <s v="2Story"/>
    <s v="N"/>
    <n v="6"/>
    <n v="5"/>
    <n v="1971"/>
    <n v="1971"/>
    <s v="N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n v="95.333667837431008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x v="0"/>
    <s v="1Story"/>
    <s v="Y"/>
    <n v="6"/>
    <n v="7"/>
    <n v="1960"/>
    <n v="1975"/>
    <s v="Y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n v="187.69968051118209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x v="0"/>
    <s v="1Story"/>
    <s v="Y"/>
    <n v="6"/>
    <n v="5"/>
    <n v="1923"/>
    <n v="1950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n v="104.16666666666667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x v="0"/>
    <s v="1.5Fin"/>
    <s v="N/A"/>
    <n v="6"/>
    <n v="5"/>
    <n v="1924"/>
    <n v="1950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n v="72.080291970802918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x v="0"/>
    <s v="1Story"/>
    <s v="Y"/>
    <n v="5"/>
    <n v="7"/>
    <n v="1950"/>
    <n v="1950"/>
    <s v="N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n v="105.28846153846153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x v="0"/>
    <s v="2Story"/>
    <s v="N"/>
    <n v="8"/>
    <n v="5"/>
    <n v="2009"/>
    <n v="2010"/>
    <s v="Y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n v="136.9410569105691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x v="0"/>
    <s v="2Story"/>
    <s v="N"/>
    <n v="7"/>
    <n v="5"/>
    <n v="2004"/>
    <n v="2005"/>
    <s v="Y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n v="130.91936312275294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x v="0"/>
    <s v="2Story"/>
    <s v="N"/>
    <n v="7"/>
    <n v="5"/>
    <n v="2005"/>
    <n v="2006"/>
    <s v="Y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n v="129.97562956945572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x v="0"/>
    <s v="1Story"/>
    <s v="Y"/>
    <n v="6"/>
    <n v="6"/>
    <n v="1984"/>
    <n v="1984"/>
    <s v="N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n v="131.89935064935065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x v="0"/>
    <s v="2Story"/>
    <s v="N"/>
    <n v="9"/>
    <n v="5"/>
    <n v="2003"/>
    <n v="2004"/>
    <s v="Y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n v="154.61019490254873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x v="0"/>
    <s v="1Story"/>
    <s v="Y"/>
    <n v="7"/>
    <n v="5"/>
    <n v="2005"/>
    <n v="2005"/>
    <s v="N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n v="142.76443867618428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x v="0"/>
    <s v="1.5Unf"/>
    <s v="N/A"/>
    <n v="4"/>
    <n v="6"/>
    <n v="1956"/>
    <n v="1956"/>
    <s v="N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n v="117.00680272108843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x v="0"/>
    <s v="1Story"/>
    <s v="Y"/>
    <n v="6"/>
    <n v="7"/>
    <n v="1926"/>
    <n v="2004"/>
    <s v="Y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n v="94.059405940594061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x v="1"/>
    <s v="1.5Fin"/>
    <s v="N/A"/>
    <n v="5"/>
    <n v="7"/>
    <n v="1940"/>
    <n v="1999"/>
    <s v="Y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n v="94.095940959409589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x v="0"/>
    <s v="1Story"/>
    <s v="Y"/>
    <n v="5"/>
    <n v="5"/>
    <n v="1955"/>
    <n v="1993"/>
    <s v="Y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n v="101.76754151044456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x v="0"/>
    <s v="2Story"/>
    <s v="N"/>
    <n v="8"/>
    <n v="5"/>
    <n v="2007"/>
    <n v="2007"/>
    <s v="N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n v="150.68209162424805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x v="0"/>
    <s v="2Story"/>
    <s v="N"/>
    <n v="7"/>
    <n v="5"/>
    <n v="2004"/>
    <n v="2004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n v="106.68604651162791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x v="0"/>
    <s v="1Story"/>
    <s v="Y"/>
    <n v="8"/>
    <n v="6"/>
    <n v="1981"/>
    <n v="1981"/>
    <s v="N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n v="133.5676625659051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x v="0"/>
    <s v="1.5Fin"/>
    <s v="N/A"/>
    <n v="5"/>
    <n v="6"/>
    <n v="1941"/>
    <n v="1950"/>
    <s v="Y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n v="92.981186685962371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x v="0"/>
    <s v="1Story"/>
    <s v="Y"/>
    <n v="6"/>
    <n v="5"/>
    <n v="1960"/>
    <n v="1960"/>
    <s v="N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n v="129.83091787439614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x v="3"/>
    <s v="2Story"/>
    <s v="N"/>
    <n v="7"/>
    <n v="7"/>
    <n v="1987"/>
    <n v="1987"/>
    <s v="N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n v="135.25749858517261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x v="0"/>
    <s v="1Story"/>
    <s v="Y"/>
    <n v="6"/>
    <n v="5"/>
    <n v="1961"/>
    <n v="1961"/>
    <s v="N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n v="119.67694566813509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x v="0"/>
    <s v="1Story"/>
    <s v="Y"/>
    <n v="6"/>
    <n v="5"/>
    <n v="1986"/>
    <n v="1986"/>
    <s v="N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n v="111.44760751059964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x v="0"/>
    <s v="1Story"/>
    <s v="Y"/>
    <n v="6"/>
    <n v="7"/>
    <n v="1950"/>
    <n v="2001"/>
    <s v="Y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n v="112.60426320667284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x v="0"/>
    <s v="2Story"/>
    <s v="N"/>
    <n v="6"/>
    <n v="5"/>
    <n v="1988"/>
    <n v="1989"/>
    <s v="Y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n v="102.42718446601941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x v="0"/>
    <s v="1.5Fin"/>
    <s v="N/A"/>
    <n v="5"/>
    <n v="5"/>
    <n v="1958"/>
    <n v="1958"/>
    <s v="N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n v="89.84375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x v="0"/>
    <s v="1Story"/>
    <s v="Y"/>
    <n v="9"/>
    <n v="5"/>
    <n v="2008"/>
    <n v="2009"/>
    <s v="Y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n v="224.63607878245301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x v="0"/>
    <s v="1Story"/>
    <s v="Y"/>
    <n v="5"/>
    <n v="6"/>
    <n v="1923"/>
    <n v="2006"/>
    <s v="Y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n v="103.30578512396694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x v="4"/>
    <s v="2Story"/>
    <s v="N"/>
    <n v="6"/>
    <n v="5"/>
    <n v="2000"/>
    <n v="2000"/>
    <s v="N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n v="116.06557377049181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x v="0"/>
    <s v="2Story"/>
    <s v="N"/>
    <n v="7"/>
    <n v="6"/>
    <n v="1920"/>
    <n v="1950"/>
    <s v="Y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n v="111.04328523862375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x v="0"/>
    <s v="1Story"/>
    <s v="Y"/>
    <n v="5"/>
    <n v="6"/>
    <n v="1957"/>
    <n v="2006"/>
    <s v="Y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n v="89.552238805970148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x v="0"/>
    <s v="1.5Fin"/>
    <s v="N/A"/>
    <n v="7"/>
    <n v="5"/>
    <n v="2003"/>
    <n v="2003"/>
    <s v="N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n v="96.061479346781937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x v="0"/>
    <s v="1.5Fin"/>
    <s v="N/A"/>
    <n v="5"/>
    <n v="8"/>
    <n v="1908"/>
    <n v="1991"/>
    <s v="Y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n v="101.43769968051119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x v="0"/>
    <s v="2.5Fin"/>
    <s v="N/A"/>
    <n v="10"/>
    <n v="9"/>
    <n v="1892"/>
    <n v="1993"/>
    <s v="Y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n v="131.65188470066519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x v="0"/>
    <s v="SLvl"/>
    <s v="N/A"/>
    <n v="7"/>
    <n v="5"/>
    <n v="1990"/>
    <n v="1991"/>
    <s v="Y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n v="142.15283483976992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x v="0"/>
    <s v="1.5Fin"/>
    <s v="N/A"/>
    <n v="5"/>
    <n v="7"/>
    <n v="1916"/>
    <n v="1987"/>
    <s v="Y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n v="81.521739130434781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x v="2"/>
    <s v="SFoyer"/>
    <s v="N/A"/>
    <n v="5"/>
    <n v="5"/>
    <n v="1979"/>
    <n v="1979"/>
    <s v="N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n v="125.27532679738562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x v="3"/>
    <s v="1Story"/>
    <s v="Y"/>
    <n v="8"/>
    <n v="5"/>
    <n v="2001"/>
    <n v="2002"/>
    <s v="Y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n v="179.5354676710609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x v="0"/>
    <s v="2Story"/>
    <s v="N"/>
    <n v="8"/>
    <n v="8"/>
    <n v="1932"/>
    <n v="1994"/>
    <s v="Y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n v="115.51155115511551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x v="0"/>
    <s v="2Story"/>
    <s v="N"/>
    <n v="7"/>
    <n v="9"/>
    <n v="1972"/>
    <n v="2004"/>
    <s v="Y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n v="124.40838404327248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x v="0"/>
    <s v="1Story"/>
    <s v="Y"/>
    <n v="7"/>
    <n v="5"/>
    <n v="1999"/>
    <n v="1999"/>
    <s v="N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n v="134.17190775681343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x v="4"/>
    <s v="2Story"/>
    <s v="N"/>
    <n v="7"/>
    <n v="5"/>
    <n v="2004"/>
    <n v="2004"/>
    <s v="N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n v="76.067875950848446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x v="0"/>
    <s v="1Story"/>
    <s v="Y"/>
    <n v="5"/>
    <n v="7"/>
    <n v="1972"/>
    <n v="1972"/>
    <s v="N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n v="146.99074074074073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x v="4"/>
    <s v="2Story"/>
    <s v="N"/>
    <n v="6"/>
    <n v="6"/>
    <n v="1976"/>
    <n v="1976"/>
    <s v="N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n v="101.99175824175825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x v="0"/>
    <s v="1Story"/>
    <s v="Y"/>
    <n v="7"/>
    <n v="5"/>
    <n v="2007"/>
    <n v="2007"/>
    <s v="N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n v="180.69061413673234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x v="0"/>
    <s v="2Story"/>
    <s v="N"/>
    <n v="8"/>
    <n v="4"/>
    <n v="1918"/>
    <n v="1990"/>
    <s v="Y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n v="75.514138817480713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x v="0"/>
    <s v="2.5Fin"/>
    <s v="N/A"/>
    <n v="6"/>
    <n v="6"/>
    <n v="1912"/>
    <n v="1950"/>
    <s v="Y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n v="46.657694033198744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x v="0"/>
    <s v="1Story"/>
    <s v="Y"/>
    <n v="8"/>
    <n v="5"/>
    <n v="2004"/>
    <n v="2005"/>
    <s v="Y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n v="160.47869235259779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x v="0"/>
    <s v="1Story"/>
    <s v="Y"/>
    <n v="4"/>
    <n v="5"/>
    <n v="2003"/>
    <n v="2004"/>
    <s v="Y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n v="124.88849241748439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x v="0"/>
    <s v="1Story"/>
    <s v="Y"/>
    <n v="6"/>
    <n v="6"/>
    <n v="1977"/>
    <n v="1977"/>
    <s v="N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n v="134.08913213448005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x v="0"/>
    <s v="1.5Fin"/>
    <s v="N/A"/>
    <n v="6"/>
    <n v="6"/>
    <n v="1924"/>
    <n v="1950"/>
    <s v="Y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n v="85.496183206106863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x v="3"/>
    <s v="1Story"/>
    <s v="Y"/>
    <n v="6"/>
    <n v="5"/>
    <n v="2004"/>
    <n v="2004"/>
    <s v="N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n v="175.70754716981133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x v="0"/>
    <s v="1.5Fin"/>
    <s v="N/A"/>
    <n v="5"/>
    <n v="7"/>
    <n v="1947"/>
    <n v="1950"/>
    <s v="Y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n v="85.669781931464172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x v="0"/>
    <s v="1Story"/>
    <s v="Y"/>
    <n v="7"/>
    <n v="5"/>
    <n v="1990"/>
    <n v="1990"/>
    <s v="N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n v="125.17337031900139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x v="0"/>
    <s v="1Story"/>
    <s v="Y"/>
    <n v="5"/>
    <n v="5"/>
    <n v="1962"/>
    <n v="1962"/>
    <s v="N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n v="84.846698113207552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x v="0"/>
    <s v="1Story"/>
    <s v="Y"/>
    <n v="4"/>
    <n v="5"/>
    <n v="1960"/>
    <n v="1960"/>
    <s v="N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n v="128.18181818181819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x v="0"/>
    <s v="2Story"/>
    <s v="N"/>
    <n v="7"/>
    <n v="5"/>
    <n v="1988"/>
    <n v="1989"/>
    <s v="Y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n v="134.33559650824444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x v="0"/>
    <s v="1Story"/>
    <s v="Y"/>
    <n v="6"/>
    <n v="7"/>
    <n v="1964"/>
    <n v="1964"/>
    <s v="N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n v="132.78388278388277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x v="0"/>
    <s v="1Story"/>
    <s v="Y"/>
    <n v="5"/>
    <n v="6"/>
    <n v="1925"/>
    <n v="1950"/>
    <s v="Y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n v="113.42592592592592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x v="0"/>
    <s v="1Story"/>
    <s v="Y"/>
    <n v="6"/>
    <n v="5"/>
    <n v="2009"/>
    <n v="2009"/>
    <s v="N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n v="153.46534653465346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x v="0"/>
    <s v="2Story"/>
    <s v="N"/>
    <n v="7"/>
    <n v="5"/>
    <n v="2009"/>
    <n v="2009"/>
    <s v="N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n v="136.43520518358531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x v="0"/>
    <s v="1Story"/>
    <s v="Y"/>
    <n v="5"/>
    <n v="5"/>
    <n v="1995"/>
    <n v="1995"/>
    <s v="N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n v="157.57575757575756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x v="0"/>
    <s v="2Story"/>
    <s v="N"/>
    <n v="6"/>
    <n v="7"/>
    <n v="1977"/>
    <n v="1977"/>
    <s v="N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n v="116.19971264367815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x v="0"/>
    <s v="1Story"/>
    <s v="Y"/>
    <n v="5"/>
    <n v="6"/>
    <n v="1957"/>
    <n v="1996"/>
    <s v="Y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n v="108.77831715210355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x v="0"/>
    <s v="1Story"/>
    <s v="Y"/>
    <n v="7"/>
    <n v="5"/>
    <n v="2004"/>
    <n v="2004"/>
    <s v="N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n v="146.23955431754874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x v="0"/>
    <s v="2Story"/>
    <s v="N"/>
    <n v="4"/>
    <n v="4"/>
    <n v="1925"/>
    <n v="1950"/>
    <s v="Y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n v="80.57228915662651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x v="0"/>
    <s v="1.5Fin"/>
    <s v="N/A"/>
    <n v="7"/>
    <n v="9"/>
    <n v="1939"/>
    <n v="2006"/>
    <s v="Y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n v="159.41658137154556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x v="3"/>
    <s v="1Story"/>
    <s v="Y"/>
    <n v="7"/>
    <n v="5"/>
    <n v="2005"/>
    <n v="2006"/>
    <s v="Y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n v="134.00641025641025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x v="0"/>
    <s v="1Story"/>
    <s v="Y"/>
    <n v="7"/>
    <n v="5"/>
    <n v="2006"/>
    <n v="2006"/>
    <s v="N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n v="136.78237650200268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x v="0"/>
    <s v="2Story"/>
    <s v="N"/>
    <n v="6"/>
    <n v="5"/>
    <n v="2002"/>
    <n v="2002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n v="88.222320247022495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x v="0"/>
    <s v="2Story"/>
    <s v="N"/>
    <n v="6"/>
    <n v="6"/>
    <n v="1975"/>
    <n v="1975"/>
    <s v="N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n v="115.91494845360825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x v="0"/>
    <s v="1Story"/>
    <s v="Y"/>
    <n v="4"/>
    <n v="6"/>
    <n v="1971"/>
    <n v="1971"/>
    <s v="N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n v="112.26851851851852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x v="0"/>
    <s v="1Story"/>
    <s v="Y"/>
    <n v="10"/>
    <n v="5"/>
    <n v="2003"/>
    <n v="2003"/>
    <s v="N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n v="161.47575250836121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x v="4"/>
    <s v="2Story"/>
    <s v="N"/>
    <n v="5"/>
    <n v="5"/>
    <n v="1971"/>
    <n v="1971"/>
    <s v="N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n v="86.021505376344081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x v="0"/>
    <s v="2Story"/>
    <s v="N"/>
    <n v="7"/>
    <n v="5"/>
    <n v="1995"/>
    <n v="1995"/>
    <s v="N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n v="115.07936507936508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x v="4"/>
    <s v="2Story"/>
    <s v="N"/>
    <n v="6"/>
    <n v="6"/>
    <n v="1970"/>
    <n v="1970"/>
    <s v="N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n v="107.39614994934144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x v="0"/>
    <s v="1Story"/>
    <s v="Y"/>
    <n v="5"/>
    <n v="5"/>
    <n v="1967"/>
    <n v="1967"/>
    <s v="N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n v="137.06140350877192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x v="3"/>
    <s v="1Story"/>
    <s v="Y"/>
    <n v="7"/>
    <n v="5"/>
    <n v="2005"/>
    <n v="2006"/>
    <s v="Y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n v="123.79421221864952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x v="0"/>
    <s v="1Story"/>
    <s v="Y"/>
    <n v="6"/>
    <n v="6"/>
    <n v="1959"/>
    <n v="1959"/>
    <s v="N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n v="123.95309882747068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x v="0"/>
    <s v="2Story"/>
    <s v="N"/>
    <n v="8"/>
    <n v="5"/>
    <n v="1995"/>
    <n v="1996"/>
    <s v="Y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n v="144.23765211166787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x v="4"/>
    <s v="2Story"/>
    <s v="N"/>
    <n v="6"/>
    <n v="5"/>
    <n v="1972"/>
    <n v="1972"/>
    <s v="N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n v="95.744680851063833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x v="0"/>
    <s v="1Story"/>
    <s v="Y"/>
    <n v="5"/>
    <n v="6"/>
    <n v="1976"/>
    <n v="1976"/>
    <s v="N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n v="143.40044742729307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x v="0"/>
    <s v="2Story"/>
    <s v="N"/>
    <n v="6"/>
    <n v="5"/>
    <n v="2002"/>
    <n v="2002"/>
    <s v="N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n v="110.45918367346938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x v="3"/>
    <s v="2Story"/>
    <s v="N"/>
    <n v="6"/>
    <n v="3"/>
    <n v="1971"/>
    <n v="1971"/>
    <s v="N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n v="90.678824721377907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x v="0"/>
    <s v="1Story"/>
    <s v="Y"/>
    <n v="7"/>
    <n v="5"/>
    <n v="2004"/>
    <n v="2004"/>
    <s v="N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n v="131.1881188118812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x v="0"/>
    <s v="2Story"/>
    <s v="N"/>
    <n v="7"/>
    <n v="7"/>
    <n v="1993"/>
    <n v="2003"/>
    <s v="Y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n v="111.52522935779817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x v="0"/>
    <s v="1Story"/>
    <s v="Y"/>
    <n v="8"/>
    <n v="5"/>
    <n v="2007"/>
    <n v="2007"/>
    <s v="N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n v="187.72136953955135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x v="0"/>
    <s v="1.5Fin"/>
    <s v="N/A"/>
    <n v="6"/>
    <n v="4"/>
    <n v="1945"/>
    <n v="1950"/>
    <s v="Y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n v="75.991930060524552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x v="0"/>
    <s v="1Story"/>
    <s v="Y"/>
    <n v="8"/>
    <n v="5"/>
    <n v="2008"/>
    <n v="2008"/>
    <s v="N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n v="167.62452107279694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x v="0"/>
    <s v="1Story"/>
    <s v="Y"/>
    <n v="5"/>
    <n v="9"/>
    <n v="1945"/>
    <n v="1997"/>
    <s v="Y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n v="127.59815242494226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x v="0"/>
    <s v="1.5Fin"/>
    <s v="N/A"/>
    <n v="5"/>
    <n v="4"/>
    <n v="1900"/>
    <n v="1950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n v="54.861111111111114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x v="3"/>
    <s v="2Story"/>
    <s v="N"/>
    <n v="6"/>
    <n v="6"/>
    <n v="1980"/>
    <n v="1980"/>
    <s v="N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n v="98.603122432210355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x v="0"/>
    <s v="2Story"/>
    <s v="N"/>
    <n v="7"/>
    <n v="5"/>
    <n v="1994"/>
    <n v="2002"/>
    <s v="Y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n v="97.156398104265406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x v="0"/>
    <s v="1Story"/>
    <s v="Y"/>
    <n v="7"/>
    <n v="5"/>
    <n v="1988"/>
    <n v="1988"/>
    <s v="N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n v="129.00641025641025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x v="1"/>
    <s v="2Story"/>
    <s v="N"/>
    <n v="6"/>
    <n v="8"/>
    <n v="1910"/>
    <n v="1950"/>
    <s v="Y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n v="71.058091286307061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x v="0"/>
    <s v="1Story"/>
    <s v="Y"/>
    <n v="6"/>
    <n v="5"/>
    <n v="1954"/>
    <n v="1954"/>
    <s v="N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n v="101.81818181818181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x v="0"/>
    <s v="2Story"/>
    <s v="N"/>
    <n v="7"/>
    <n v="5"/>
    <n v="2003"/>
    <n v="2003"/>
    <s v="N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n v="107.91366906474821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x v="0"/>
    <s v="1.5Fin"/>
    <s v="N/A"/>
    <n v="6"/>
    <n v="7"/>
    <n v="1958"/>
    <n v="2006"/>
    <s v="Y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n v="129.19776119402985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x v="0"/>
    <s v="1Story"/>
    <s v="Y"/>
    <n v="3"/>
    <n v="2"/>
    <n v="1940"/>
    <n v="1966"/>
    <s v="Y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n v="58.575803981623274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x v="3"/>
    <s v="1Story"/>
    <s v="Y"/>
    <n v="8"/>
    <n v="5"/>
    <n v="2006"/>
    <n v="2007"/>
    <s v="Y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n v="144.61538461538461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x v="0"/>
    <s v="2Story"/>
    <s v="N"/>
    <n v="6"/>
    <n v="5"/>
    <n v="2004"/>
    <n v="2004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n v="105.48780487804878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x v="0"/>
    <s v="SLvl"/>
    <s v="N/A"/>
    <n v="6"/>
    <n v="7"/>
    <n v="1964"/>
    <n v="1991"/>
    <s v="Y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n v="121.35176651305683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x v="0"/>
    <s v="1Story"/>
    <s v="Y"/>
    <n v="5"/>
    <n v="6"/>
    <n v="1957"/>
    <n v="1957"/>
    <s v="N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n v="110.35007610350075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x v="0"/>
    <s v="2Story"/>
    <s v="N"/>
    <n v="7"/>
    <n v="5"/>
    <n v="1999"/>
    <n v="1999"/>
    <s v="N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n v="100.39284155390659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x v="0"/>
    <s v="2Story"/>
    <s v="N"/>
    <n v="6"/>
    <n v="5"/>
    <n v="2003"/>
    <n v="2003"/>
    <s v="N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n v="120.08101851851852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x v="0"/>
    <s v="1Story"/>
    <s v="Y"/>
    <n v="7"/>
    <n v="5"/>
    <n v="2006"/>
    <n v="2006"/>
    <s v="N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n v="137.15710723192021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x v="0"/>
    <s v="2Story"/>
    <s v="N"/>
    <n v="7"/>
    <n v="5"/>
    <n v="2001"/>
    <n v="2001"/>
    <s v="N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n v="129.18526785714286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x v="0"/>
    <s v="1Story"/>
    <s v="Y"/>
    <n v="5"/>
    <n v="5"/>
    <n v="1956"/>
    <n v="1956"/>
    <s v="N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n v="109.97732426303855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x v="0"/>
    <s v="SLvl"/>
    <s v="N/A"/>
    <n v="6"/>
    <n v="5"/>
    <n v="1962"/>
    <n v="1962"/>
    <s v="N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n v="127.35166425470332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x v="0"/>
    <s v="2Story"/>
    <s v="N"/>
    <n v="8"/>
    <n v="5"/>
    <n v="2007"/>
    <n v="2007"/>
    <s v="N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n v="107.22610722610723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x v="0"/>
    <s v="SLvl"/>
    <s v="N/A"/>
    <n v="6"/>
    <n v="7"/>
    <n v="1977"/>
    <n v="1995"/>
    <s v="Y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n v="124.58745874587459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x v="0"/>
    <s v="1.5Fin"/>
    <s v="N/A"/>
    <n v="5"/>
    <n v="7"/>
    <n v="1929"/>
    <n v="2001"/>
    <s v="Y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n v="98.784194528875375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x v="0"/>
    <s v="1Story"/>
    <s v="Y"/>
    <n v="5"/>
    <n v="5"/>
    <n v="1925"/>
    <n v="2004"/>
    <s v="Y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n v="95.549738219895289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x v="0"/>
    <s v="1Story"/>
    <s v="Y"/>
    <n v="6"/>
    <n v="6"/>
    <n v="1981"/>
    <n v="1981"/>
    <s v="N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n v="123.41772151898734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x v="0"/>
    <s v="2Story"/>
    <s v="N"/>
    <n v="6"/>
    <n v="5"/>
    <n v="1997"/>
    <n v="1997"/>
    <s v="N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n v="122.43547319655858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x v="0"/>
    <s v="2.5Fin"/>
    <s v="N/A"/>
    <n v="5"/>
    <n v="8"/>
    <n v="1939"/>
    <n v="1997"/>
    <s v="Y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n v="81.888686131386862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x v="0"/>
    <s v="1Story"/>
    <s v="Y"/>
    <n v="5"/>
    <n v="6"/>
    <n v="1940"/>
    <n v="1955"/>
    <s v="Y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n v="154.88431876606683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x v="0"/>
    <s v="1Story"/>
    <s v="Y"/>
    <n v="6"/>
    <n v="7"/>
    <n v="1976"/>
    <n v="1976"/>
    <s v="N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n v="132.97394429469901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x v="0"/>
    <s v="2Story"/>
    <s v="N"/>
    <n v="8"/>
    <n v="5"/>
    <n v="2006"/>
    <n v="2006"/>
    <s v="N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n v="137.18411552346569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x v="0"/>
    <s v="1Story"/>
    <s v="Y"/>
    <n v="7"/>
    <n v="7"/>
    <n v="1954"/>
    <n v="2005"/>
    <s v="Y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n v="177.18268525311811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x v="0"/>
    <s v="2Story"/>
    <s v="N"/>
    <n v="8"/>
    <n v="7"/>
    <n v="1999"/>
    <n v="2007"/>
    <s v="Y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n v="127.75330396475771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x v="0"/>
    <s v="1Story"/>
    <s v="Y"/>
    <n v="6"/>
    <n v="6"/>
    <n v="1958"/>
    <n v="1988"/>
    <s v="Y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n v="85.171568627450981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x v="0"/>
    <s v="1Story"/>
    <s v="Y"/>
    <n v="5"/>
    <n v="7"/>
    <n v="1982"/>
    <n v="1982"/>
    <s v="N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n v="152.5735294117647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x v="0"/>
    <s v="1.5Fin"/>
    <s v="N/A"/>
    <n v="7"/>
    <n v="7"/>
    <n v="1925"/>
    <n v="2007"/>
    <s v="Y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n v="132.42894056847544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x v="0"/>
    <s v="1Story"/>
    <s v="Y"/>
    <n v="7"/>
    <n v="5"/>
    <n v="2003"/>
    <n v="2003"/>
    <s v="N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n v="128.84615384615384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x v="0"/>
    <s v="1Story"/>
    <s v="Y"/>
    <n v="4"/>
    <n v="5"/>
    <n v="1951"/>
    <n v="1951"/>
    <s v="N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n v="163.19444444444446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x v="0"/>
    <s v="1Story"/>
    <s v="Y"/>
    <n v="9"/>
    <n v="5"/>
    <n v="2006"/>
    <n v="2007"/>
    <s v="Y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n v="195.8029231494578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x v="0"/>
    <s v="2Story"/>
    <s v="N"/>
    <n v="7"/>
    <n v="5"/>
    <n v="1977"/>
    <n v="1977"/>
    <s v="N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n v="94.955489614243319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x v="0"/>
    <s v="2Story"/>
    <s v="N"/>
    <n v="7"/>
    <n v="6"/>
    <n v="1989"/>
    <n v="1989"/>
    <s v="N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n v="115.28758829465187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x v="0"/>
    <s v="1Story"/>
    <s v="Y"/>
    <n v="6"/>
    <n v="5"/>
    <n v="2006"/>
    <n v="2006"/>
    <s v="N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n v="146.59270998415215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x v="4"/>
    <s v="1Story"/>
    <s v="Y"/>
    <n v="7"/>
    <n v="5"/>
    <n v="2007"/>
    <n v="2008"/>
    <s v="Y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n v="157.91476407914763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x v="0"/>
    <s v="1Story"/>
    <s v="Y"/>
    <n v="8"/>
    <n v="5"/>
    <n v="2008"/>
    <n v="2009"/>
    <s v="Y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n v="166.62125340599454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x v="3"/>
    <s v="1Story"/>
    <s v="Y"/>
    <n v="6"/>
    <n v="5"/>
    <n v="1992"/>
    <n v="1992"/>
    <s v="N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n v="113.77777777777777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x v="3"/>
    <s v="2Story"/>
    <s v="N"/>
    <n v="7"/>
    <n v="5"/>
    <n v="2006"/>
    <n v="2007"/>
    <s v="Y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n v="131.76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x v="0"/>
    <s v="1.5Fin"/>
    <s v="N/A"/>
    <n v="6"/>
    <n v="7"/>
    <n v="1962"/>
    <n v="1981"/>
    <s v="Y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n v="91.6955017301038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x v="0"/>
    <s v="1Story"/>
    <s v="Y"/>
    <n v="4"/>
    <n v="4"/>
    <n v="1971"/>
    <n v="1971"/>
    <s v="N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n v="102.56410256410257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x v="0"/>
    <s v="1Story"/>
    <s v="Y"/>
    <n v="5"/>
    <n v="5"/>
    <n v="1967"/>
    <n v="1967"/>
    <s v="N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n v="135.55555555555554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x v="0"/>
    <s v="2Story"/>
    <s v="N"/>
    <n v="6"/>
    <n v="7"/>
    <n v="1915"/>
    <n v="2003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n v="110.01074498567336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x v="0"/>
    <s v="2Story"/>
    <s v="N"/>
    <n v="8"/>
    <n v="5"/>
    <n v="2006"/>
    <n v="2006"/>
    <s v="N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n v="121.5372589890568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x v="1"/>
    <s v="2Story"/>
    <s v="N"/>
    <n v="5"/>
    <n v="6"/>
    <n v="1912"/>
    <n v="2000"/>
    <s v="Y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n v="79.1958041958042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x v="0"/>
    <s v="1.5Fin"/>
    <s v="N/A"/>
    <n v="5"/>
    <n v="4"/>
    <n v="1949"/>
    <n v="2008"/>
    <s v="Y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n v="76.340326340326342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x v="0"/>
    <s v="2Story"/>
    <s v="N"/>
    <n v="7"/>
    <n v="7"/>
    <n v="1977"/>
    <n v="1994"/>
    <s v="Y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n v="103.844454264251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x v="0"/>
    <s v="1Story"/>
    <s v="Y"/>
    <n v="6"/>
    <n v="5"/>
    <n v="1953"/>
    <n v="1953"/>
    <s v="N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n v="101.58150851581509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x v="0"/>
    <s v="SLvl"/>
    <s v="N/A"/>
    <n v="6"/>
    <n v="6"/>
    <n v="1984"/>
    <n v="1984"/>
    <s v="N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n v="142.07377866400799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x v="0"/>
    <s v="1.5Fin"/>
    <s v="N/A"/>
    <n v="5"/>
    <n v="5"/>
    <n v="1950"/>
    <n v="1950"/>
    <s v="N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n v="97.560975609756099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x v="0"/>
    <s v="2Story"/>
    <s v="N"/>
    <n v="7"/>
    <n v="5"/>
    <n v="1997"/>
    <n v="1998"/>
    <s v="Y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n v="122.56410256410257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x v="0"/>
    <s v="2Story"/>
    <s v="N"/>
    <n v="6"/>
    <n v="6"/>
    <n v="1968"/>
    <n v="1968"/>
    <s v="N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n v="100.40160642570281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x v="0"/>
    <s v="1Story"/>
    <s v="Y"/>
    <n v="6"/>
    <n v="8"/>
    <n v="1950"/>
    <n v="2004"/>
    <s v="Y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n v="137.58680555555554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x v="1"/>
    <s v="1Story"/>
    <s v="Y"/>
    <n v="5"/>
    <n v="5"/>
    <n v="1953"/>
    <n v="1953"/>
    <s v="N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n v="117.51497005988024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x v="0"/>
    <s v="2Story"/>
    <s v="N"/>
    <n v="8"/>
    <n v="5"/>
    <n v="1998"/>
    <n v="1999"/>
    <s v="Y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n v="108.89070146818923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x v="0"/>
    <s v="1Story"/>
    <s v="Y"/>
    <n v="7"/>
    <n v="5"/>
    <n v="2001"/>
    <n v="2002"/>
    <s v="Y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n v="133.03049967553537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x v="0"/>
    <s v="1Story"/>
    <s v="Y"/>
    <n v="5"/>
    <n v="7"/>
    <n v="1972"/>
    <n v="1972"/>
    <s v="N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n v="167.67337807606265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x v="0"/>
    <s v="2.5Fin"/>
    <s v="N/A"/>
    <n v="7"/>
    <n v="9"/>
    <n v="1880"/>
    <n v="2002"/>
    <s v="Y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n v="84.454623532779848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x v="0"/>
    <s v="1Story"/>
    <s v="Y"/>
    <n v="8"/>
    <n v="5"/>
    <n v="2004"/>
    <n v="2005"/>
    <s v="Y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n v="152.94999999999999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x v="0"/>
    <s v="2Story"/>
    <s v="N"/>
    <n v="7"/>
    <n v="5"/>
    <n v="1990"/>
    <n v="1991"/>
    <s v="Y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n v="100.31208203299153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x v="0"/>
    <s v="1.5Fin"/>
    <s v="N/A"/>
    <n v="6"/>
    <n v="7"/>
    <n v="1920"/>
    <n v="1950"/>
    <s v="Y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n v="63.655761024182077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x v="0"/>
    <s v="1Story"/>
    <s v="Y"/>
    <n v="4"/>
    <n v="5"/>
    <n v="1940"/>
    <n v="1950"/>
    <s v="Y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n v="95.818815331010455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x v="0"/>
    <s v="1Story"/>
    <s v="Y"/>
    <n v="9"/>
    <n v="5"/>
    <n v="2003"/>
    <n v="2004"/>
    <s v="Y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n v="185.18518518518519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x v="0"/>
    <s v="2Story"/>
    <s v="N"/>
    <n v="6"/>
    <n v="5"/>
    <n v="1993"/>
    <n v="1994"/>
    <s v="Y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n v="110.32644903397735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x v="0"/>
    <s v="1Story"/>
    <s v="Y"/>
    <n v="6"/>
    <n v="6"/>
    <n v="1948"/>
    <n v="2002"/>
    <s v="Y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n v="135.80246913580248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x v="1"/>
    <s v="1.5Fin"/>
    <s v="N/A"/>
    <n v="5"/>
    <n v="7"/>
    <n v="1939"/>
    <n v="1950"/>
    <s v="Y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n v="107.24508050089446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x v="0"/>
    <s v="1Story"/>
    <s v="Y"/>
    <n v="7"/>
    <n v="5"/>
    <n v="1965"/>
    <n v="1965"/>
    <s v="N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n v="184.18467583497053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x v="0"/>
    <s v="2Story"/>
    <s v="N"/>
    <n v="7"/>
    <n v="7"/>
    <n v="1925"/>
    <n v="1990"/>
    <s v="Y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n v="108.47044485070079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x v="0"/>
    <s v="2Story"/>
    <s v="N"/>
    <n v="7"/>
    <n v="5"/>
    <n v="2004"/>
    <n v="2005"/>
    <s v="Y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n v="131.63407821229049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x v="0"/>
    <s v="2Story"/>
    <s v="N"/>
    <n v="7"/>
    <n v="7"/>
    <n v="1980"/>
    <n v="1980"/>
    <s v="N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n v="110.49723756906077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x v="0"/>
    <s v="2Story"/>
    <s v="N"/>
    <n v="8"/>
    <n v="5"/>
    <n v="2006"/>
    <n v="2006"/>
    <s v="N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n v="137.82542113323123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x v="0"/>
    <s v="2Story"/>
    <s v="N"/>
    <n v="7"/>
    <n v="5"/>
    <n v="1993"/>
    <n v="1993"/>
    <s v="N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n v="98.261526832955411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x v="0"/>
    <s v="SLvl"/>
    <s v="N/A"/>
    <n v="7"/>
    <n v="5"/>
    <n v="1980"/>
    <n v="1980"/>
    <s v="N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n v="127.37771739130434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x v="0"/>
    <s v="2Story"/>
    <s v="N"/>
    <n v="9"/>
    <n v="5"/>
    <n v="2006"/>
    <n v="2006"/>
    <s v="N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n v="131.98882896764252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x v="0"/>
    <s v="2Story"/>
    <s v="N"/>
    <n v="8"/>
    <n v="5"/>
    <n v="2004"/>
    <n v="2004"/>
    <s v="N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n v="143.43598055105349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x v="0"/>
    <s v="2Story"/>
    <s v="N"/>
    <n v="7"/>
    <n v="5"/>
    <n v="1986"/>
    <n v="1987"/>
    <s v="Y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n v="110.25641025641026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x v="0"/>
    <s v="1Story"/>
    <s v="Y"/>
    <n v="3"/>
    <n v="8"/>
    <n v="1955"/>
    <n v="2005"/>
    <s v="Y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n v="108.49097162510748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x v="0"/>
    <s v="SLvl"/>
    <s v="N/A"/>
    <n v="7"/>
    <n v="7"/>
    <n v="1967"/>
    <n v="2007"/>
    <s v="Y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n v="81.262592343854934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x v="0"/>
    <s v="1.5Unf"/>
    <s v="N/A"/>
    <n v="5"/>
    <n v="6"/>
    <n v="1941"/>
    <n v="1950"/>
    <s v="Y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n v="108.34371108343711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x v="3"/>
    <s v="1Story"/>
    <s v="Y"/>
    <n v="8"/>
    <n v="5"/>
    <n v="1993"/>
    <n v="1993"/>
    <s v="N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n v="188.48167539267016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x v="0"/>
    <s v="1Story"/>
    <s v="Y"/>
    <n v="6"/>
    <n v="5"/>
    <n v="1960"/>
    <n v="1960"/>
    <s v="N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n v="105.02530730296456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x v="0"/>
    <s v="2.5Unf"/>
    <s v="N/A"/>
    <n v="6"/>
    <n v="6"/>
    <n v="1916"/>
    <n v="1994"/>
    <s v="Y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n v="100.51546391752578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x v="0"/>
    <s v="2Story"/>
    <s v="N"/>
    <n v="5"/>
    <n v="5"/>
    <n v="1920"/>
    <n v="1950"/>
    <s v="Y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n v="65.43624161073825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x v="2"/>
    <s v="1Story"/>
    <s v="Y"/>
    <n v="5"/>
    <n v="4"/>
    <n v="1964"/>
    <n v="1964"/>
    <s v="N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n v="68.865740740740748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x v="0"/>
    <s v="1Story"/>
    <s v="Y"/>
    <n v="5"/>
    <n v="6"/>
    <n v="1958"/>
    <n v="1992"/>
    <s v="Y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n v="131.62878787878788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x v="0"/>
    <s v="1Story"/>
    <s v="Y"/>
    <n v="8"/>
    <n v="5"/>
    <n v="2003"/>
    <n v="2004"/>
    <s v="Y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n v="174.3400859422959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x v="3"/>
    <s v="1Story"/>
    <s v="Y"/>
    <n v="7"/>
    <n v="5"/>
    <n v="2004"/>
    <n v="2004"/>
    <s v="N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n v="152.43004418262151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x v="0"/>
    <s v="2Story"/>
    <s v="N"/>
    <n v="6"/>
    <n v="5"/>
    <n v="1998"/>
    <n v="1998"/>
    <s v="N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n v="117.21611721611721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x v="1"/>
    <s v="1.5Fin"/>
    <s v="N/A"/>
    <n v="5"/>
    <n v="6"/>
    <n v="1965"/>
    <n v="1965"/>
    <s v="N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n v="128.19148936170214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x v="0"/>
    <s v="1Story"/>
    <s v="Y"/>
    <n v="9"/>
    <n v="5"/>
    <n v="2005"/>
    <n v="2006"/>
    <s v="Y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n v="196.37148803329865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x v="0"/>
    <s v="1Story"/>
    <s v="Y"/>
    <n v="7"/>
    <n v="5"/>
    <n v="2002"/>
    <n v="2003"/>
    <s v="Y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n v="139.32291666666666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x v="0"/>
    <s v="1Story"/>
    <s v="Y"/>
    <n v="7"/>
    <n v="7"/>
    <n v="1984"/>
    <n v="1998"/>
    <s v="Y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n v="124.92288710672425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x v="0"/>
    <s v="1Story"/>
    <s v="Y"/>
    <n v="6"/>
    <n v="7"/>
    <n v="1958"/>
    <n v="1998"/>
    <s v="Y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n v="127.57201646090535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x v="0"/>
    <s v="2Story"/>
    <s v="N"/>
    <n v="8"/>
    <n v="5"/>
    <n v="2002"/>
    <n v="2002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n v="106.34171907756813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x v="0"/>
    <s v="1Story"/>
    <s v="Y"/>
    <n v="4"/>
    <n v="4"/>
    <n v="1950"/>
    <n v="1950"/>
    <s v="N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n v="97.502972651605234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x v="2"/>
    <s v="1Story"/>
    <s v="Y"/>
    <n v="3"/>
    <n v="4"/>
    <n v="1949"/>
    <n v="1950"/>
    <s v="Y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n v="84.134615384615387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x v="3"/>
    <s v="1Story"/>
    <s v="Y"/>
    <n v="9"/>
    <n v="5"/>
    <n v="2005"/>
    <n v="2005"/>
    <s v="N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n v="157.95724465558195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x v="3"/>
    <s v="2Story"/>
    <s v="N"/>
    <n v="5"/>
    <n v="3"/>
    <n v="1976"/>
    <n v="1976"/>
    <s v="N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n v="76.438848920863308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x v="0"/>
    <s v="1.5Fin"/>
    <s v="N/A"/>
    <n v="6"/>
    <n v="5"/>
    <n v="1939"/>
    <n v="1950"/>
    <s v="Y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n v="88.902980342422325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x v="0"/>
    <s v="1Story"/>
    <s v="Y"/>
    <n v="6"/>
    <n v="8"/>
    <n v="1960"/>
    <n v="1998"/>
    <s v="Y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n v="158.1419624217119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x v="0"/>
    <s v="1Story"/>
    <s v="Y"/>
    <n v="6"/>
    <n v="5"/>
    <n v="1960"/>
    <n v="1960"/>
    <s v="N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n v="106.56292286874154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x v="4"/>
    <s v="2Story"/>
    <s v="N"/>
    <n v="7"/>
    <n v="5"/>
    <n v="2003"/>
    <n v="2004"/>
    <s v="Y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n v="94.710947109471093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x v="0"/>
    <s v="2Story"/>
    <s v="N"/>
    <n v="9"/>
    <n v="5"/>
    <n v="2005"/>
    <n v="2006"/>
    <s v="Y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n v="160.24706744868035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x v="3"/>
    <s v="1Story"/>
    <s v="Y"/>
    <n v="9"/>
    <n v="5"/>
    <n v="2007"/>
    <n v="2007"/>
    <s v="N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n v="170.17710005350455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x v="0"/>
    <s v="1Story"/>
    <s v="Y"/>
    <n v="7"/>
    <n v="5"/>
    <n v="1986"/>
    <n v="1986"/>
    <s v="N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n v="130.76393668272539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x v="0"/>
    <s v="1.5Fin"/>
    <s v="N/A"/>
    <n v="5"/>
    <n v="6"/>
    <n v="1941"/>
    <n v="1950"/>
    <s v="Y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n v="85.508550855085502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x v="0"/>
    <s v="1Story"/>
    <s v="Y"/>
    <n v="6"/>
    <n v="8"/>
    <n v="1928"/>
    <n v="2003"/>
    <s v="Y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n v="147.08333333333334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x v="0"/>
    <s v="1.5Fin"/>
    <s v="N/A"/>
    <n v="6"/>
    <n v="5"/>
    <n v="1940"/>
    <n v="2000"/>
    <s v="Y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n v="87.774294670846402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x v="0"/>
    <s v="1Story"/>
    <s v="Y"/>
    <n v="6"/>
    <n v="5"/>
    <n v="1995"/>
    <n v="1995"/>
    <s v="N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n v="147.91666666666666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x v="0"/>
    <s v="1Story"/>
    <s v="Y"/>
    <n v="6"/>
    <n v="6"/>
    <n v="1992"/>
    <n v="1992"/>
    <s v="N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n v="148.24335904027421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x v="3"/>
    <s v="1Story"/>
    <s v="Y"/>
    <n v="5"/>
    <n v="5"/>
    <n v="1976"/>
    <n v="1976"/>
    <s v="N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n v="117.33800350262698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x v="0"/>
    <s v="SLvl"/>
    <s v="N/A"/>
    <n v="5"/>
    <n v="4"/>
    <n v="1958"/>
    <n v="1958"/>
    <s v="N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n v="96.15384615384616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x v="0"/>
    <s v="2Story"/>
    <s v="N"/>
    <n v="8"/>
    <n v="5"/>
    <n v="1998"/>
    <n v="1998"/>
    <s v="N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n v="145.53014553014552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x v="0"/>
    <s v="SFoyer"/>
    <s v="N/A"/>
    <n v="6"/>
    <n v="6"/>
    <n v="1978"/>
    <n v="1978"/>
    <s v="N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n v="171.05263157894737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x v="0"/>
    <s v="1.5Fin"/>
    <s v="N/A"/>
    <n v="5"/>
    <n v="5"/>
    <n v="1940"/>
    <n v="1982"/>
    <s v="Y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n v="96.34551495016612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x v="0"/>
    <s v="SFoyer"/>
    <s v="N/A"/>
    <n v="7"/>
    <n v="5"/>
    <n v="2003"/>
    <n v="2003"/>
    <s v="N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n v="103.27783558792925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x v="4"/>
    <s v="2Story"/>
    <s v="N"/>
    <n v="6"/>
    <n v="8"/>
    <n v="1972"/>
    <n v="2007"/>
    <s v="Y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n v="119.55420466058764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x v="0"/>
    <s v="2Story"/>
    <s v="N"/>
    <n v="6"/>
    <n v="5"/>
    <n v="1976"/>
    <n v="1976"/>
    <s v="N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n v="120.71156289707751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x v="0"/>
    <s v="2Story"/>
    <s v="N"/>
    <n v="5"/>
    <n v="7"/>
    <n v="1920"/>
    <n v="1997"/>
    <s v="Y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n v="109.375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x v="0"/>
    <s v="1Story"/>
    <s v="Y"/>
    <n v="6"/>
    <n v="5"/>
    <n v="1963"/>
    <n v="1963"/>
    <s v="N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n v="114.06025824964132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x v="0"/>
    <s v="SLvl"/>
    <s v="N/A"/>
    <n v="6"/>
    <n v="5"/>
    <n v="1962"/>
    <n v="1962"/>
    <s v="N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n v="115.30398322851153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x v="0"/>
    <s v="1Story"/>
    <s v="Y"/>
    <n v="5"/>
    <n v="6"/>
    <n v="1954"/>
    <n v="1954"/>
    <s v="N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n v="104.10094637223975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x v="0"/>
    <s v="1Story"/>
    <s v="Y"/>
    <n v="5"/>
    <n v="7"/>
    <n v="1959"/>
    <n v="2006"/>
    <s v="Y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n v="125.87412587412588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x v="0"/>
    <s v="2Story"/>
    <s v="N"/>
    <n v="6"/>
    <n v="5"/>
    <n v="2000"/>
    <n v="2000"/>
    <s v="N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n v="103.60576923076923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x v="0"/>
    <s v="1.5Fin"/>
    <s v="N/A"/>
    <n v="4"/>
    <n v="4"/>
    <n v="1959"/>
    <n v="1959"/>
    <s v="N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n v="84.654911838790937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x v="3"/>
    <s v="1Story"/>
    <s v="Y"/>
    <n v="6"/>
    <n v="5"/>
    <n v="1984"/>
    <n v="1984"/>
    <s v="N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n v="166.22340425531914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x v="0"/>
    <s v="1Story"/>
    <s v="Y"/>
    <n v="5"/>
    <n v="6"/>
    <n v="1953"/>
    <n v="1953"/>
    <s v="N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n v="93.252463987869604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x v="0"/>
    <s v="2Story"/>
    <s v="N"/>
    <n v="7"/>
    <n v="5"/>
    <n v="2003"/>
    <n v="2004"/>
    <s v="Y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n v="113.84854771784232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x v="0"/>
    <s v="1Story"/>
    <s v="Y"/>
    <n v="1"/>
    <n v="1"/>
    <n v="1922"/>
    <n v="1950"/>
    <s v="Y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n v="67.477876106194685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x v="0"/>
    <s v="SFoyer"/>
    <s v="N/A"/>
    <n v="5"/>
    <n v="5"/>
    <n v="1996"/>
    <n v="1996"/>
    <s v="N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n v="161.92560175054706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x v="0"/>
    <s v="2Story"/>
    <s v="N"/>
    <n v="8"/>
    <n v="5"/>
    <n v="2004"/>
    <n v="2005"/>
    <s v="Y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n v="137.87510137875103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x v="0"/>
    <s v="1Story"/>
    <s v="Y"/>
    <n v="9"/>
    <n v="2"/>
    <n v="2010"/>
    <n v="2010"/>
    <s v="N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n v="212.51724137931035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x v="0"/>
    <s v="2Story"/>
    <s v="N"/>
    <n v="6"/>
    <n v="5"/>
    <n v="2000"/>
    <n v="2000"/>
    <s v="N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n v="99.444444444444443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x v="0"/>
    <s v="1.5Fin"/>
    <s v="N/A"/>
    <n v="5"/>
    <n v="6"/>
    <n v="1924"/>
    <n v="1950"/>
    <s v="Y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n v="75.103489059727977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x v="0"/>
    <s v="1Story"/>
    <s v="Y"/>
    <n v="7"/>
    <n v="5"/>
    <n v="2006"/>
    <n v="2006"/>
    <s v="N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n v="144.31206764027672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x v="0"/>
    <s v="2Story"/>
    <s v="N"/>
    <n v="7"/>
    <n v="5"/>
    <n v="2006"/>
    <n v="2006"/>
    <s v="N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n v="118.80912632164718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x v="0"/>
    <s v="1.5Unf"/>
    <s v="N/A"/>
    <n v="6"/>
    <n v="3"/>
    <n v="1928"/>
    <n v="1950"/>
    <s v="Y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n v="96.938775510204081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x v="0"/>
    <s v="2Story"/>
    <s v="N"/>
    <n v="6"/>
    <n v="5"/>
    <n v="1992"/>
    <n v="1992"/>
    <s v="N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n v="122.88786482334869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x v="3"/>
    <s v="1Story"/>
    <s v="Y"/>
    <n v="8"/>
    <n v="5"/>
    <n v="2004"/>
    <n v="2005"/>
    <s v="Y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n v="151.30023640661938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x v="0"/>
    <s v="1.5Fin"/>
    <s v="N/A"/>
    <n v="5"/>
    <n v="3"/>
    <n v="1910"/>
    <n v="1996"/>
    <s v="Y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n v="68.412162162162161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x v="0"/>
    <s v="SLvl"/>
    <s v="N/A"/>
    <n v="6"/>
    <n v="6"/>
    <n v="1976"/>
    <n v="1976"/>
    <s v="N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n v="111.11111111111111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x v="0"/>
    <s v="1Story"/>
    <s v="Y"/>
    <n v="7"/>
    <n v="5"/>
    <n v="1999"/>
    <n v="2000"/>
    <s v="Y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n v="129.14131169709262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x v="0"/>
    <s v="2Story"/>
    <s v="N"/>
    <n v="10"/>
    <n v="5"/>
    <n v="2007"/>
    <n v="2008"/>
    <s v="Y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n v="182.67581475128645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x v="0"/>
    <s v="1.5Fin"/>
    <s v="N/A"/>
    <n v="5"/>
    <n v="8"/>
    <n v="1900"/>
    <n v="1950"/>
    <s v="Y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n v="87.051938551572789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x v="0"/>
    <s v="2Story"/>
    <s v="N"/>
    <n v="6"/>
    <n v="5"/>
    <n v="2001"/>
    <n v="2002"/>
    <s v="Y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n v="109.63793982661907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x v="0"/>
    <s v="1Story"/>
    <s v="Y"/>
    <n v="5"/>
    <n v="7"/>
    <n v="1959"/>
    <n v="1959"/>
    <s v="N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n v="120.74829931972789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x v="0"/>
    <s v="1Story"/>
    <s v="Y"/>
    <n v="4"/>
    <n v="5"/>
    <n v="1941"/>
    <n v="1950"/>
    <s v="Y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n v="126.90355329949239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x v="0"/>
    <s v="1.5Fin"/>
    <s v="N/A"/>
    <n v="5"/>
    <n v="6"/>
    <n v="1940"/>
    <n v="1950"/>
    <s v="Y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n v="105.41586073500967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x v="0"/>
    <s v="1Story"/>
    <s v="Y"/>
    <n v="5"/>
    <n v="6"/>
    <n v="1956"/>
    <n v="1956"/>
    <s v="N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n v="112.76223776223776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x v="0"/>
    <s v="1Story"/>
    <s v="Y"/>
    <n v="5"/>
    <n v="5"/>
    <n v="1972"/>
    <n v="1972"/>
    <s v="N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n v="137.58389261744966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x v="0"/>
    <s v="2Story"/>
    <s v="N"/>
    <n v="5"/>
    <n v="5"/>
    <n v="1962"/>
    <n v="1962"/>
    <s v="N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n v="93.543046357615893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x v="0"/>
    <s v="1Story"/>
    <s v="Y"/>
    <n v="5"/>
    <n v="2"/>
    <n v="1920"/>
    <n v="1950"/>
    <s v="Y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n v="62.209842154131849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x v="0"/>
    <s v="2Story"/>
    <s v="N"/>
    <n v="7"/>
    <n v="5"/>
    <n v="2006"/>
    <n v="2007"/>
    <s v="Y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n v="155.48387096774192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x v="3"/>
    <s v="1Story"/>
    <s v="Y"/>
    <n v="8"/>
    <n v="5"/>
    <n v="1996"/>
    <n v="1996"/>
    <s v="N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n v="190.60559006211179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x v="0"/>
    <s v="1Story"/>
    <s v="Y"/>
    <n v="7"/>
    <n v="5"/>
    <n v="2005"/>
    <n v="2005"/>
    <s v="N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n v="125.94656488549619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x v="0"/>
    <s v="1Story"/>
    <s v="Y"/>
    <n v="5"/>
    <n v="8"/>
    <n v="1940"/>
    <n v="1997"/>
    <s v="Y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n v="160.71428571428572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x v="0"/>
    <s v="2Story"/>
    <s v="N"/>
    <n v="8"/>
    <n v="5"/>
    <n v="1998"/>
    <n v="1998"/>
    <s v="N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n v="114.00795404330535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x v="0"/>
    <s v="2Story"/>
    <s v="N"/>
    <n v="6"/>
    <n v="5"/>
    <n v="1995"/>
    <n v="1996"/>
    <s v="Y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n v="106.87022900763358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x v="0"/>
    <s v="1Story"/>
    <s v="Y"/>
    <n v="4"/>
    <n v="4"/>
    <n v="1976"/>
    <n v="1993"/>
    <s v="Y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n v="92.592592592592595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x v="0"/>
    <s v="1.5Fin"/>
    <s v="N/A"/>
    <n v="6"/>
    <n v="5"/>
    <n v="1936"/>
    <n v="1950"/>
    <s v="Y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n v="70.1647345942648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x v="0"/>
    <s v="2Story"/>
    <s v="N"/>
    <n v="6"/>
    <n v="7"/>
    <n v="1915"/>
    <n v="1976"/>
    <s v="Y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n v="105.35714285714286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x v="0"/>
    <s v="2Story"/>
    <s v="N"/>
    <n v="7"/>
    <n v="5"/>
    <n v="2006"/>
    <n v="2006"/>
    <s v="N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n v="128.91344383057091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x v="0"/>
    <s v="2Story"/>
    <s v="N"/>
    <n v="8"/>
    <n v="5"/>
    <n v="2007"/>
    <n v="2008"/>
    <s v="Y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n v="163.49855630413859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x v="0"/>
    <s v="1Story"/>
    <s v="Y"/>
    <n v="5"/>
    <n v="3"/>
    <n v="1958"/>
    <n v="1958"/>
    <s v="N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n v="47.021943573667713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x v="1"/>
    <s v="1Story"/>
    <s v="Y"/>
    <n v="5"/>
    <n v="5"/>
    <n v="1955"/>
    <n v="1955"/>
    <s v="N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n v="137.31060606060606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x v="0"/>
    <s v="1Story"/>
    <s v="Y"/>
    <n v="7"/>
    <n v="5"/>
    <n v="2009"/>
    <n v="2009"/>
    <s v="N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n v="150.20297699594045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x v="0"/>
    <s v="1Story"/>
    <s v="Y"/>
    <n v="5"/>
    <n v="6"/>
    <n v="1927"/>
    <n v="1950"/>
    <s v="Y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n v="111.86770428015564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x v="0"/>
    <s v="2Story"/>
    <s v="N"/>
    <n v="7"/>
    <n v="5"/>
    <n v="1993"/>
    <n v="1993"/>
    <s v="N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n v="108.72675250357653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x v="0"/>
    <s v="1Story"/>
    <s v="Y"/>
    <n v="7"/>
    <n v="5"/>
    <n v="2007"/>
    <n v="2007"/>
    <s v="N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n v="135.17462686567166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x v="0"/>
    <s v="2Story"/>
    <s v="N"/>
    <n v="6"/>
    <n v="7"/>
    <n v="1978"/>
    <n v="1978"/>
    <s v="N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n v="106.78571428571429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x v="0"/>
    <s v="2Story"/>
    <s v="N"/>
    <n v="6"/>
    <n v="6"/>
    <n v="1918"/>
    <n v="1950"/>
    <s v="Y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n v="91.082317073170728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x v="0"/>
    <s v="1.5Fin"/>
    <s v="N/A"/>
    <n v="5"/>
    <n v="6"/>
    <n v="1940"/>
    <n v="1950"/>
    <s v="Y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n v="111.11111111111111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x v="0"/>
    <s v="1Story"/>
    <s v="Y"/>
    <n v="5"/>
    <n v="6"/>
    <n v="1968"/>
    <n v="1968"/>
    <s v="N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n v="134.46969696969697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x v="2"/>
    <s v="SFoyer"/>
    <s v="N/A"/>
    <n v="7"/>
    <n v="5"/>
    <n v="1997"/>
    <n v="1998"/>
    <s v="Y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n v="153.4970238095238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x v="0"/>
    <s v="1Story"/>
    <s v="Y"/>
    <n v="6"/>
    <n v="7"/>
    <n v="1977"/>
    <n v="2000"/>
    <s v="Y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n v="134.20724094881399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x v="0"/>
    <s v="1Story"/>
    <s v="Y"/>
    <n v="5"/>
    <n v="5"/>
    <n v="1954"/>
    <n v="1954"/>
    <s v="N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n v="114.37246963562752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x v="0"/>
    <s v="2Story"/>
    <s v="N"/>
    <n v="8"/>
    <n v="5"/>
    <n v="1998"/>
    <n v="1998"/>
    <s v="N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n v="119.77186311787072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x v="0"/>
    <s v="1Story"/>
    <s v="Y"/>
    <n v="6"/>
    <n v="5"/>
    <n v="1956"/>
    <n v="1956"/>
    <s v="N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n v="116.22073578595318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x v="0"/>
    <s v="2Story"/>
    <s v="N"/>
    <n v="7"/>
    <n v="8"/>
    <n v="1946"/>
    <n v="1992"/>
    <s v="Y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n v="97.192224622030238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x v="0"/>
    <s v="SLvl"/>
    <s v="N/A"/>
    <n v="7"/>
    <n v="5"/>
    <n v="1989"/>
    <n v="1989"/>
    <s v="N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n v="167.27493917274938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x v="0"/>
    <s v="1Story"/>
    <s v="Y"/>
    <n v="4"/>
    <n v="6"/>
    <n v="1957"/>
    <n v="1957"/>
    <s v="N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n v="120.18522601984564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x v="0"/>
    <s v="1Story"/>
    <s v="Y"/>
    <n v="7"/>
    <n v="5"/>
    <n v="2007"/>
    <n v="2007"/>
    <s v="N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n v="161.75496688741723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x v="0"/>
    <s v="1Story"/>
    <s v="Y"/>
    <n v="6"/>
    <n v="5"/>
    <n v="1988"/>
    <n v="1988"/>
    <s v="N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n v="123.93767705382436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x v="4"/>
    <s v="2Story"/>
    <s v="N"/>
    <n v="6"/>
    <n v="5"/>
    <n v="1971"/>
    <n v="1971"/>
    <s v="N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n v="86.524822695035468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x v="0"/>
    <s v="1.5Fin"/>
    <s v="N/A"/>
    <n v="6"/>
    <n v="7"/>
    <n v="1920"/>
    <n v="1998"/>
    <s v="Y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n v="66.694490818030047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x v="3"/>
    <s v="2Story"/>
    <s v="N"/>
    <n v="5"/>
    <n v="5"/>
    <n v="1971"/>
    <n v="1971"/>
    <s v="N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n v="89.743589743589737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x v="0"/>
    <s v="2Story"/>
    <s v="N"/>
    <n v="6"/>
    <n v="5"/>
    <n v="1997"/>
    <n v="1998"/>
    <s v="Y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n v="112.84289276807981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x v="4"/>
    <s v="SFoyer"/>
    <s v="N/A"/>
    <n v="4"/>
    <n v="7"/>
    <n v="1972"/>
    <n v="1972"/>
    <s v="N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n v="128.57142857142858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x v="0"/>
    <s v="2Story"/>
    <s v="N"/>
    <n v="7"/>
    <n v="6"/>
    <n v="1996"/>
    <n v="1996"/>
    <s v="N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n v="127.63395544852499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x v="0"/>
    <s v="1.5Fin"/>
    <s v="N/A"/>
    <n v="6"/>
    <n v="8"/>
    <n v="1920"/>
    <n v="1950"/>
    <s v="Y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n v="103.7567084078712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x v="0"/>
    <s v="1.5Unf"/>
    <s v="N/A"/>
    <n v="6"/>
    <n v="7"/>
    <n v="1926"/>
    <n v="2004"/>
    <s v="Y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n v="131.63716814159292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x v="0"/>
    <s v="1Story"/>
    <s v="Y"/>
    <n v="5"/>
    <n v="6"/>
    <n v="1913"/>
    <n v="2002"/>
    <s v="Y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n v="130.18731988472624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x v="0"/>
    <s v="1.5Fin"/>
    <s v="N/A"/>
    <n v="6"/>
    <n v="8"/>
    <n v="1920"/>
    <n v="2000"/>
    <s v="Y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n v="91.973244147157189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x v="0"/>
    <s v="1Story"/>
    <s v="Y"/>
    <n v="10"/>
    <n v="5"/>
    <n v="2008"/>
    <n v="2008"/>
    <s v="N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n v="231.05745212323063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x v="2"/>
    <s v="1Story"/>
    <s v="Y"/>
    <n v="4"/>
    <n v="4"/>
    <n v="1955"/>
    <n v="1955"/>
    <s v="N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n v="81.944444444444443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x v="0"/>
    <s v="1.5Fin"/>
    <s v="N/A"/>
    <n v="5"/>
    <n v="7"/>
    <n v="1930"/>
    <n v="1992"/>
    <s v="Y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n v="103.56007628734902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x v="3"/>
    <s v="1Story"/>
    <s v="Y"/>
    <n v="7"/>
    <n v="5"/>
    <n v="2006"/>
    <n v="2007"/>
    <s v="Y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n v="137.12241653418124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x v="0"/>
    <s v="2Story"/>
    <s v="N"/>
    <n v="7"/>
    <n v="5"/>
    <n v="1994"/>
    <n v="1995"/>
    <s v="Y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n v="110.062893081761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x v="0"/>
    <s v="1Story"/>
    <s v="Y"/>
    <n v="6"/>
    <n v="5"/>
    <n v="1956"/>
    <n v="1956"/>
    <s v="N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n v="75.488454706927172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x v="0"/>
    <s v="1Story"/>
    <s v="Y"/>
    <n v="6"/>
    <n v="6"/>
    <n v="1966"/>
    <n v="2002"/>
    <s v="Y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n v="100.63559322033899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x v="0"/>
    <s v="2Story"/>
    <s v="N"/>
    <n v="7"/>
    <n v="5"/>
    <n v="1998"/>
    <n v="1999"/>
    <s v="Y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n v="105.9915164369035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x v="0"/>
    <s v="1.5Fin"/>
    <s v="N/A"/>
    <n v="6"/>
    <n v="6"/>
    <n v="1937"/>
    <n v="1950"/>
    <s v="Y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n v="86.845930232558146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x v="0"/>
    <s v="1.5Fin"/>
    <s v="N/A"/>
    <n v="3"/>
    <n v="7"/>
    <n v="1948"/>
    <n v="2002"/>
    <s v="Y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n v="101.43702451394759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x v="0"/>
    <s v="1Story"/>
    <s v="Y"/>
    <n v="6"/>
    <n v="8"/>
    <n v="1930"/>
    <n v="2005"/>
    <s v="Y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n v="135.30135301353013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x v="0"/>
    <s v="1Story"/>
    <s v="Y"/>
    <n v="7"/>
    <n v="5"/>
    <n v="1975"/>
    <n v="1975"/>
    <s v="N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n v="182.64840182648402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x v="0"/>
    <s v="2Story"/>
    <s v="N"/>
    <n v="6"/>
    <n v="5"/>
    <n v="1996"/>
    <n v="1997"/>
    <s v="Y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n v="116.17312072892939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x v="0"/>
    <s v="2Story"/>
    <s v="N"/>
    <n v="8"/>
    <n v="5"/>
    <n v="2008"/>
    <n v="2008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n v="132.0754716981132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x v="2"/>
    <s v="1Story"/>
    <s v="Y"/>
    <n v="5"/>
    <n v="5"/>
    <n v="1976"/>
    <n v="1976"/>
    <s v="N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n v="108.79629629629629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x v="0"/>
    <s v="1Story"/>
    <s v="Y"/>
    <n v="7"/>
    <n v="6"/>
    <n v="1973"/>
    <n v="1973"/>
    <s v="N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n v="141.30434782608697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x v="0"/>
    <s v="2Story"/>
    <s v="N"/>
    <n v="5"/>
    <n v="5"/>
    <n v="1916"/>
    <n v="1950"/>
    <s v="Y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n v="72.916666666666671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x v="0"/>
    <s v="1Story"/>
    <s v="Y"/>
    <n v="4"/>
    <n v="6"/>
    <n v="1954"/>
    <n v="1994"/>
    <s v="Y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n v="153.9386650631389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x v="0"/>
    <s v="2Story"/>
    <s v="N"/>
    <n v="8"/>
    <n v="7"/>
    <n v="1925"/>
    <n v="1996"/>
    <s v="Y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n v="96.638655462184872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x v="0"/>
    <s v="1.5Fin"/>
    <s v="N/A"/>
    <n v="5"/>
    <n v="4"/>
    <n v="1950"/>
    <n v="1950"/>
    <s v="N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n v="91.4380714879468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x v="0"/>
    <s v="2Story"/>
    <s v="N"/>
    <n v="8"/>
    <n v="5"/>
    <n v="2009"/>
    <n v="2009"/>
    <s v="N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n v="136.14211886304909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x v="0"/>
    <s v="2Story"/>
    <s v="N"/>
    <n v="7"/>
    <n v="9"/>
    <n v="1936"/>
    <n v="2007"/>
    <s v="Y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n v="136.56387665198238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x v="0"/>
    <s v="1Story"/>
    <s v="Y"/>
    <n v="5"/>
    <n v="5"/>
    <n v="1965"/>
    <n v="1965"/>
    <s v="N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n v="72.202546296296291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x v="0"/>
    <s v="2Story"/>
    <s v="N"/>
    <n v="6"/>
    <n v="7"/>
    <n v="1934"/>
    <n v="1995"/>
    <s v="Y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n v="113.67469879518072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x v="0"/>
    <s v="1Story"/>
    <s v="Y"/>
    <n v="5"/>
    <n v="5"/>
    <n v="1978"/>
    <n v="1978"/>
    <s v="N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n v="119.23076923076923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x v="3"/>
    <s v="1Story"/>
    <s v="Y"/>
    <n v="7"/>
    <n v="5"/>
    <n v="2004"/>
    <n v="2004"/>
    <s v="N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n v="126.4073550212164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x v="0"/>
    <s v="1Story"/>
    <s v="Y"/>
    <n v="7"/>
    <n v="5"/>
    <n v="1970"/>
    <n v="1970"/>
    <s v="N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n v="130.77525450274081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x v="0"/>
    <s v="2Story"/>
    <s v="N"/>
    <n v="5"/>
    <n v="7"/>
    <n v="1942"/>
    <n v="1995"/>
    <s v="Y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n v="89.111922141119223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x v="0"/>
    <s v="1Story"/>
    <s v="Y"/>
    <n v="8"/>
    <n v="5"/>
    <n v="2006"/>
    <n v="2006"/>
    <s v="N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n v="152.99877600979192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x v="0"/>
    <s v="2Story"/>
    <s v="N"/>
    <n v="6"/>
    <n v="5"/>
    <n v="1993"/>
    <n v="1993"/>
    <s v="N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n v="109.35672514619883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x v="3"/>
    <s v="1Story"/>
    <s v="Y"/>
    <n v="8"/>
    <n v="5"/>
    <n v="1985"/>
    <n v="1985"/>
    <s v="N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n v="141.14513981358189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x v="0"/>
    <s v="2Story"/>
    <s v="N"/>
    <n v="7"/>
    <n v="6"/>
    <n v="1977"/>
    <n v="1977"/>
    <s v="N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n v="96.495683087861863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x v="3"/>
    <s v="SLvl"/>
    <s v="N/A"/>
    <n v="6"/>
    <n v="5"/>
    <n v="2005"/>
    <n v="2005"/>
    <s v="N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n v="138.0597014925373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x v="0"/>
    <s v="1Story"/>
    <s v="Y"/>
    <n v="8"/>
    <n v="5"/>
    <n v="2006"/>
    <n v="2007"/>
    <s v="Y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n v="222.67206477732793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x v="3"/>
    <s v="1Story"/>
    <s v="Y"/>
    <n v="8"/>
    <n v="5"/>
    <n v="2000"/>
    <n v="2000"/>
    <s v="N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n v="151.93704600484261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x v="0"/>
    <s v="1Story"/>
    <s v="Y"/>
    <n v="5"/>
    <n v="6"/>
    <n v="1963"/>
    <n v="1963"/>
    <s v="N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n v="136.5979381443299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x v="0"/>
    <s v="1Story"/>
    <s v="Y"/>
    <n v="6"/>
    <n v="5"/>
    <n v="1997"/>
    <n v="1998"/>
    <s v="Y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n v="139.91962491627595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x v="0"/>
    <s v="2Story"/>
    <s v="N"/>
    <n v="9"/>
    <n v="5"/>
    <n v="2006"/>
    <n v="2006"/>
    <s v="N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n v="143.77601210745365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x v="0"/>
    <s v="1Story"/>
    <s v="Y"/>
    <n v="8"/>
    <n v="5"/>
    <n v="2007"/>
    <n v="2008"/>
    <s v="Y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n v="172.8754365541327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x v="0"/>
    <s v="1Story"/>
    <s v="Y"/>
    <n v="4"/>
    <n v="7"/>
    <n v="1937"/>
    <n v="2000"/>
    <s v="Y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n v="79.107869142351902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x v="0"/>
    <s v="1Story"/>
    <s v="Y"/>
    <n v="9"/>
    <n v="5"/>
    <n v="2004"/>
    <n v="2005"/>
    <s v="Y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n v="176.21621621621622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x v="0"/>
    <s v="1Story"/>
    <s v="Y"/>
    <n v="9"/>
    <n v="5"/>
    <n v="2003"/>
    <n v="2004"/>
    <s v="Y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n v="208.70535714285714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x v="0"/>
    <s v="2Story"/>
    <s v="N"/>
    <n v="7"/>
    <n v="8"/>
    <n v="1915"/>
    <n v="2005"/>
    <s v="Y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n v="84.884994523548741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x v="4"/>
    <s v="1Story"/>
    <s v="Y"/>
    <n v="6"/>
    <n v="5"/>
    <n v="1998"/>
    <n v="1998"/>
    <s v="N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n v="134.86842105263159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x v="0"/>
    <s v="1Story"/>
    <s v="Y"/>
    <n v="5"/>
    <n v="7"/>
    <n v="1962"/>
    <n v="2001"/>
    <s v="Y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n v="132.63263263263264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x v="0"/>
    <s v="1Story"/>
    <s v="Y"/>
    <n v="5"/>
    <n v="7"/>
    <n v="1950"/>
    <n v="2007"/>
    <s v="Y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n v="132.0754716981132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x v="0"/>
    <s v="1Story"/>
    <s v="Y"/>
    <n v="5"/>
    <n v="7"/>
    <n v="1965"/>
    <n v="1965"/>
    <s v="N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n v="145.38676607642125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x v="0"/>
    <s v="1Story"/>
    <s v="Y"/>
    <n v="5"/>
    <n v="6"/>
    <n v="1971"/>
    <n v="1971"/>
    <s v="N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n v="117.9245283018868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x v="1"/>
    <s v="1.5Fin"/>
    <s v="N/A"/>
    <n v="5"/>
    <n v="4"/>
    <n v="1900"/>
    <n v="1970"/>
    <s v="Y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n v="66.28003314001657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x v="4"/>
    <s v="SFoyer"/>
    <s v="N/A"/>
    <n v="4"/>
    <n v="8"/>
    <n v="1970"/>
    <n v="2002"/>
    <s v="Y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n v="136.50793650793651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x v="3"/>
    <s v="2Story"/>
    <s v="N"/>
    <n v="5"/>
    <n v="6"/>
    <n v="1976"/>
    <n v="1976"/>
    <s v="N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n v="88.190184049079761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x v="0"/>
    <s v="1.5Fin"/>
    <s v="N/A"/>
    <n v="6"/>
    <n v="7"/>
    <n v="1941"/>
    <n v="1950"/>
    <s v="Y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n v="84.283903675538653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x v="0"/>
    <s v="2Story"/>
    <s v="N"/>
    <n v="6"/>
    <n v="5"/>
    <n v="2006"/>
    <n v="2006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n v="118.67101648351648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x v="0"/>
    <s v="1Story"/>
    <s v="Y"/>
    <n v="5"/>
    <n v="6"/>
    <n v="1960"/>
    <n v="1960"/>
    <s v="N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n v="122.14342001576044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x v="0"/>
    <s v="1Story"/>
    <s v="Y"/>
    <n v="5"/>
    <n v="8"/>
    <n v="1938"/>
    <n v="1996"/>
    <s v="Y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n v="103.04740406320542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x v="0"/>
    <s v="1Story"/>
    <s v="Y"/>
    <n v="4"/>
    <n v="5"/>
    <n v="1920"/>
    <n v="1950"/>
    <s v="Y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n v="48.472222222222221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x v="0"/>
    <s v="1Story"/>
    <s v="Y"/>
    <n v="8"/>
    <n v="5"/>
    <n v="1992"/>
    <n v="1993"/>
    <s v="Y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n v="133.20941759603468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x v="0"/>
    <s v="1.5Fin"/>
    <s v="N/A"/>
    <n v="7"/>
    <n v="6"/>
    <n v="1925"/>
    <n v="1950"/>
    <s v="Y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n v="101.09890109890109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x v="0"/>
    <s v="1Story"/>
    <s v="Y"/>
    <n v="5"/>
    <n v="7"/>
    <n v="1967"/>
    <n v="2004"/>
    <s v="Y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n v="144.60511679644048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x v="0"/>
    <s v="1Story"/>
    <s v="Y"/>
    <n v="5"/>
    <n v="7"/>
    <n v="1958"/>
    <n v="1985"/>
    <s v="Y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n v="131.57894736842104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x v="4"/>
    <s v="2Story"/>
    <s v="N"/>
    <n v="6"/>
    <n v="5"/>
    <n v="1973"/>
    <n v="1973"/>
    <s v="N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n v="92.775041050903127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x v="0"/>
    <s v="2Story"/>
    <s v="N"/>
    <n v="7"/>
    <n v="5"/>
    <n v="2005"/>
    <n v="2005"/>
    <s v="N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n v="128.22398190045249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x v="0"/>
    <s v="1Story"/>
    <s v="Y"/>
    <n v="5"/>
    <n v="7"/>
    <n v="1965"/>
    <n v="1965"/>
    <s v="N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n v="115.32125205930807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x v="0"/>
    <s v="1Story"/>
    <s v="Y"/>
    <n v="7"/>
    <n v="8"/>
    <n v="1959"/>
    <n v="1997"/>
    <s v="Y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n v="160.46640755136036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x v="3"/>
    <s v="2Story"/>
    <s v="N"/>
    <n v="6"/>
    <n v="5"/>
    <n v="1974"/>
    <n v="1974"/>
    <s v="N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n v="111.19515885022693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x v="2"/>
    <s v="2Story"/>
    <s v="N"/>
    <n v="5"/>
    <n v="5"/>
    <n v="1952"/>
    <n v="1952"/>
    <s v="N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n v="63.520408163265309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x v="0"/>
    <s v="2Story"/>
    <s v="N"/>
    <n v="8"/>
    <n v="5"/>
    <n v="1993"/>
    <n v="1994"/>
    <s v="Y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n v="112.50654107796964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x v="0"/>
    <s v="1Story"/>
    <s v="Y"/>
    <n v="6"/>
    <n v="5"/>
    <n v="2009"/>
    <n v="2009"/>
    <s v="N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n v="171.01806239737274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x v="0"/>
    <s v="2Story"/>
    <s v="N"/>
    <n v="7"/>
    <n v="9"/>
    <n v="1928"/>
    <n v="2005"/>
    <s v="Y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n v="116.83599419448475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x v="0"/>
    <s v="1Story"/>
    <s v="Y"/>
    <n v="5"/>
    <n v="6"/>
    <n v="1959"/>
    <n v="1959"/>
    <s v="N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n v="119.59654178674351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x v="0"/>
    <s v="1Story"/>
    <s v="Y"/>
    <n v="5"/>
    <n v="7"/>
    <n v="1951"/>
    <n v="2000"/>
    <s v="Y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n v="120.98312545854732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x v="3"/>
    <s v="1Story"/>
    <s v="Y"/>
    <n v="7"/>
    <n v="5"/>
    <n v="2005"/>
    <n v="2006"/>
    <s v="Y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n v="148.1469298245614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x v="0"/>
    <s v="1Story"/>
    <s v="Y"/>
    <n v="5"/>
    <n v="5"/>
    <n v="1958"/>
    <n v="1958"/>
    <s v="N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n v="150.34722222222223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x v="0"/>
    <s v="1Story"/>
    <s v="Y"/>
    <n v="6"/>
    <n v="5"/>
    <n v="1983"/>
    <n v="1983"/>
    <s v="N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n v="124.07407407407408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x v="0"/>
    <s v="1.5Unf"/>
    <s v="N/A"/>
    <n v="5"/>
    <n v="5"/>
    <n v="1926"/>
    <n v="1950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n v="122.30671736375159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x v="0"/>
    <s v="1Story"/>
    <s v="Y"/>
    <n v="10"/>
    <n v="5"/>
    <n v="2009"/>
    <n v="2009"/>
    <s v="N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n v="199.43613861386137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x v="0"/>
    <s v="SLvl"/>
    <s v="N/A"/>
    <n v="6"/>
    <n v="6"/>
    <n v="1972"/>
    <n v="1972"/>
    <s v="N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n v="74.563473336479476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x v="0"/>
    <s v="2Story"/>
    <s v="N"/>
    <n v="7"/>
    <n v="5"/>
    <n v="1996"/>
    <n v="1997"/>
    <s v="Y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n v="113.05460750853243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x v="0"/>
    <s v="2Story"/>
    <s v="N"/>
    <n v="6"/>
    <n v="5"/>
    <n v="1998"/>
    <n v="1998"/>
    <s v="N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n v="117.48329621380846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x v="0"/>
    <s v="2Story"/>
    <s v="N"/>
    <n v="7"/>
    <n v="9"/>
    <n v="1926"/>
    <n v="2004"/>
    <s v="Y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n v="112.5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x v="1"/>
    <s v="2Story"/>
    <s v="N"/>
    <n v="4"/>
    <n v="7"/>
    <n v="1900"/>
    <n v="2000"/>
    <s v="Y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n v="82.109737248840801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x v="0"/>
    <s v="1Story"/>
    <s v="Y"/>
    <n v="6"/>
    <n v="6"/>
    <n v="1957"/>
    <n v="1957"/>
    <s v="N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n v="120.57877813504822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x v="0"/>
    <s v="1.5Fin"/>
    <s v="N/A"/>
    <n v="6"/>
    <n v="7"/>
    <n v="1947"/>
    <n v="1950"/>
    <s v="Y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n v="95.552884615384613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x v="0"/>
    <s v="2Story"/>
    <s v="N"/>
    <n v="10"/>
    <n v="5"/>
    <n v="2007"/>
    <n v="2008"/>
    <s v="Y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n v="39.51026518391788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x v="0"/>
    <s v="2Story"/>
    <s v="N"/>
    <n v="7"/>
    <n v="5"/>
    <n v="1996"/>
    <n v="1997"/>
    <s v="Y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n v="131.67222685571309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x v="0"/>
    <s v="1Story"/>
    <s v="Y"/>
    <n v="7"/>
    <n v="5"/>
    <n v="2005"/>
    <n v="2005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n v="139.02053712480253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x v="0"/>
    <s v="1Story"/>
    <s v="Y"/>
    <n v="5"/>
    <n v="7"/>
    <n v="1956"/>
    <n v="2000"/>
    <s v="Y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n v="142.24137931034483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x v="0"/>
    <s v="2Story"/>
    <s v="N"/>
    <n v="9"/>
    <n v="5"/>
    <n v="2008"/>
    <n v="2008"/>
    <s v="N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n v="164.48986361960928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x v="0"/>
    <s v="1Story"/>
    <s v="Y"/>
    <n v="4"/>
    <n v="7"/>
    <n v="1920"/>
    <n v="2002"/>
    <s v="Y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n v="142.14876033057851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x v="0"/>
    <s v="1Story"/>
    <s v="Y"/>
    <n v="6"/>
    <n v="3"/>
    <n v="1957"/>
    <n v="1975"/>
    <s v="Y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n v="79.770974155069581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x v="0"/>
    <s v="SLvl"/>
    <s v="N/A"/>
    <n v="6"/>
    <n v="5"/>
    <n v="1988"/>
    <n v="1989"/>
    <s v="Y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n v="115.97084161696488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x v="0"/>
    <s v="2Story"/>
    <s v="N"/>
    <n v="6"/>
    <n v="8"/>
    <n v="1920"/>
    <n v="1999"/>
    <s v="Y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n v="93.979441997063148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x v="0"/>
    <s v="1Story"/>
    <s v="Y"/>
    <n v="5"/>
    <n v="7"/>
    <n v="1955"/>
    <n v="2007"/>
    <s v="Y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n v="129.98790810157195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x v="0"/>
    <s v="1Story"/>
    <s v="Y"/>
    <n v="1"/>
    <n v="3"/>
    <n v="1946"/>
    <n v="1950"/>
    <s v="Y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n v="117.66467065868264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x v="0"/>
    <s v="2Story"/>
    <s v="N"/>
    <n v="8"/>
    <n v="5"/>
    <n v="2004"/>
    <n v="2004"/>
    <s v="N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n v="125.88401697312588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x v="1"/>
    <s v="2Story"/>
    <s v="N"/>
    <n v="5"/>
    <n v="7"/>
    <n v="1910"/>
    <n v="1991"/>
    <s v="Y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n v="79.806978470675574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x v="0"/>
    <s v="2Story"/>
    <s v="N"/>
    <n v="7"/>
    <n v="5"/>
    <n v="1998"/>
    <n v="1999"/>
    <s v="Y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n v="109.04872389791183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x v="0"/>
    <s v="1Story"/>
    <s v="Y"/>
    <n v="4"/>
    <n v="5"/>
    <n v="1972"/>
    <n v="1972"/>
    <s v="N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n v="128.76157407407408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x v="0"/>
    <s v="1Story"/>
    <s v="Y"/>
    <n v="5"/>
    <n v="5"/>
    <n v="1968"/>
    <n v="1968"/>
    <s v="N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n v="136.3244176013805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x v="0"/>
    <s v="1Story"/>
    <s v="Y"/>
    <n v="8"/>
    <n v="5"/>
    <n v="2001"/>
    <n v="2002"/>
    <s v="Y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n v="169.89381636477202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x v="0"/>
    <s v="1Story"/>
    <s v="Y"/>
    <n v="9"/>
    <n v="5"/>
    <n v="2006"/>
    <n v="2006"/>
    <s v="N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n v="171.38193688792165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x v="0"/>
    <s v="2Story"/>
    <s v="N"/>
    <n v="8"/>
    <n v="5"/>
    <n v="2000"/>
    <n v="2000"/>
    <s v="N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n v="108.53391684901531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x v="0"/>
    <s v="1Story"/>
    <s v="Y"/>
    <n v="7"/>
    <n v="5"/>
    <n v="1998"/>
    <n v="1999"/>
    <s v="Y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n v="126.93452380952381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x v="3"/>
    <s v="SFoyer"/>
    <s v="N/A"/>
    <n v="7"/>
    <n v="5"/>
    <n v="1998"/>
    <n v="1998"/>
    <s v="N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n v="173.40286831812256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x v="0"/>
    <s v="2Story"/>
    <s v="N"/>
    <n v="7"/>
    <n v="5"/>
    <n v="2006"/>
    <n v="2006"/>
    <s v="N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n v="120.09692513368984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x v="0"/>
    <s v="1.5Fin"/>
    <s v="N/A"/>
    <n v="7"/>
    <n v="5"/>
    <n v="1988"/>
    <n v="1988"/>
    <s v="N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n v="104.90151168117269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x v="0"/>
    <s v="1.5Fin"/>
    <s v="N/A"/>
    <n v="6"/>
    <n v="7"/>
    <n v="1923"/>
    <n v="1950"/>
    <s v="Y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n v="128.44036697247705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x v="0"/>
    <s v="SFoyer"/>
    <s v="N/A"/>
    <n v="5"/>
    <n v="7"/>
    <n v="1970"/>
    <n v="1970"/>
    <s v="N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n v="168.61979166666666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x v="0"/>
    <s v="1Story"/>
    <s v="Y"/>
    <n v="5"/>
    <n v="7"/>
    <n v="1955"/>
    <n v="1995"/>
    <s v="Y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n v="151.5151515151515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x v="0"/>
    <s v="2Story"/>
    <s v="N"/>
    <n v="7"/>
    <n v="5"/>
    <n v="2003"/>
    <n v="2004"/>
    <s v="Y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n v="125.59694364851958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x v="3"/>
    <s v="1Story"/>
    <s v="Y"/>
    <n v="6"/>
    <n v="6"/>
    <n v="1977"/>
    <n v="1977"/>
    <s v="N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n v="130.96351730589336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x v="0"/>
    <s v="1Story"/>
    <s v="Y"/>
    <n v="5"/>
    <n v="6"/>
    <n v="1957"/>
    <n v="1957"/>
    <s v="N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n v="121.22844827586206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x v="0"/>
    <s v="1Story"/>
    <s v="Y"/>
    <n v="8"/>
    <n v="5"/>
    <n v="2006"/>
    <n v="2006"/>
    <s v="N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n v="148.80605707629587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x v="0"/>
    <s v="1Story"/>
    <s v="Y"/>
    <n v="4"/>
    <n v="5"/>
    <n v="1949"/>
    <n v="2003"/>
    <s v="Y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n v="95.914742451154524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x v="0"/>
    <s v="2Story"/>
    <s v="N"/>
    <n v="7"/>
    <n v="5"/>
    <n v="2003"/>
    <n v="2004"/>
    <s v="Y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n v="138.80742913000978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x v="0"/>
    <s v="1.5Unf"/>
    <s v="N/A"/>
    <n v="5"/>
    <n v="6"/>
    <n v="1922"/>
    <n v="1950"/>
    <s v="Y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n v="107.82442748091603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x v="0"/>
    <s v="1Story"/>
    <s v="Y"/>
    <n v="5"/>
    <n v="5"/>
    <n v="1957"/>
    <n v="1957"/>
    <s v="N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n v="129.12087912087912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x v="0"/>
    <s v="1.5Fin"/>
    <s v="N/A"/>
    <n v="4"/>
    <n v="6"/>
    <n v="1920"/>
    <n v="1950"/>
    <s v="Y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n v="80.838323353293418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x v="0"/>
    <s v="2Story"/>
    <s v="N"/>
    <n v="7"/>
    <n v="5"/>
    <n v="1996"/>
    <n v="1997"/>
    <s v="Y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n v="121.02351313969571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x v="3"/>
    <s v="1Story"/>
    <s v="Y"/>
    <n v="7"/>
    <n v="5"/>
    <n v="2003"/>
    <n v="2004"/>
    <s v="Y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n v="150.28901734104045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x v="0"/>
    <s v="1Story"/>
    <s v="Y"/>
    <n v="5"/>
    <n v="6"/>
    <n v="1957"/>
    <n v="1996"/>
    <s v="Y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n v="87.284482758620683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x v="0"/>
    <s v="1Story"/>
    <s v="Y"/>
    <n v="5"/>
    <n v="5"/>
    <n v="1974"/>
    <n v="1975"/>
    <s v="Y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n v="122.39020878329734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x v="0"/>
    <s v="1Story"/>
    <s v="Y"/>
    <n v="5"/>
    <n v="6"/>
    <n v="1940"/>
    <n v="1969"/>
    <s v="Y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n v="108.43373493975903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x v="0"/>
    <s v="1.5Fin"/>
    <s v="N/A"/>
    <n v="6"/>
    <n v="7"/>
    <n v="1918"/>
    <n v="1950"/>
    <s v="Y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n v="110.51373954599761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x v="0"/>
    <s v="2Story"/>
    <s v="N"/>
    <n v="7"/>
    <n v="5"/>
    <n v="1992"/>
    <n v="2000"/>
    <s v="Y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n v="116.77559912854031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x v="0"/>
    <s v="2Story"/>
    <s v="N"/>
    <n v="6"/>
    <n v="4"/>
    <n v="1915"/>
    <n v="1950"/>
    <s v="Y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n v="77.717061323618694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x v="0"/>
    <s v="2Story"/>
    <s v="N"/>
    <n v="9"/>
    <n v="5"/>
    <n v="2005"/>
    <n v="2007"/>
    <s v="Y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n v="129.79233226837061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x v="0"/>
    <s v="1Story"/>
    <s v="Y"/>
    <n v="7"/>
    <n v="5"/>
    <n v="2004"/>
    <n v="2004"/>
    <s v="N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n v="139.41368078175896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x v="0"/>
    <s v="1.5Fin"/>
    <s v="N/A"/>
    <n v="8"/>
    <n v="8"/>
    <n v="1983"/>
    <n v="2009"/>
    <s v="Y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n v="148.49906191369607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x v="2"/>
    <s v="SFoyer"/>
    <s v="N/A"/>
    <n v="5"/>
    <n v="5"/>
    <n v="1979"/>
    <n v="1979"/>
    <s v="N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n v="144.17815482502652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x v="2"/>
    <s v="1Story"/>
    <s v="Y"/>
    <n v="5"/>
    <n v="5"/>
    <n v="1965"/>
    <n v="1965"/>
    <s v="N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n v="82.523148148148152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x v="0"/>
    <s v="1Story"/>
    <s v="Y"/>
    <n v="6"/>
    <n v="6"/>
    <n v="1959"/>
    <n v="1959"/>
    <s v="N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n v="138.88888888888889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x v="0"/>
    <s v="2Story"/>
    <s v="N"/>
    <n v="7"/>
    <n v="5"/>
    <n v="2009"/>
    <n v="2009"/>
    <s v="N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n v="132.68321513002365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x v="0"/>
    <s v="SLvl"/>
    <s v="N/A"/>
    <n v="7"/>
    <n v="5"/>
    <n v="2000"/>
    <n v="2000"/>
    <s v="N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n v="118.88111888111888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x v="0"/>
    <s v="SLvl"/>
    <s v="N/A"/>
    <n v="5"/>
    <n v="7"/>
    <n v="1971"/>
    <n v="2005"/>
    <s v="Y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n v="125.33814247069432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x v="0"/>
    <s v="1.5Fin"/>
    <s v="N/A"/>
    <n v="5"/>
    <n v="5"/>
    <n v="1947"/>
    <n v="1950"/>
    <s v="Y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n v="97.450657894736835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x v="0"/>
    <s v="1.5Fin"/>
    <s v="N/A"/>
    <n v="7"/>
    <n v="7"/>
    <n v="1928"/>
    <n v="1950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n v="98.171970209884904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x v="0"/>
    <s v="SLvl"/>
    <s v="N/A"/>
    <n v="5"/>
    <n v="6"/>
    <n v="1966"/>
    <n v="1966"/>
    <s v="N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n v="124.62121212121212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x v="3"/>
    <s v="2Story"/>
    <s v="N"/>
    <n v="7"/>
    <n v="5"/>
    <n v="2007"/>
    <n v="2007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n v="104.88505747126437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x v="0"/>
    <s v="1.5Fin"/>
    <s v="N/A"/>
    <n v="5"/>
    <n v="5"/>
    <n v="1954"/>
    <n v="1954"/>
    <s v="N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n v="73.259052924791092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x v="0"/>
    <s v="1Story"/>
    <s v="Y"/>
    <n v="6"/>
    <n v="6"/>
    <n v="1960"/>
    <n v="1987"/>
    <s v="Y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n v="127.29181245626312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x v="0"/>
    <s v="1Story"/>
    <s v="Y"/>
    <n v="8"/>
    <n v="5"/>
    <n v="2008"/>
    <n v="2009"/>
    <s v="Y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n v="124.04162585700294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x v="2"/>
    <s v="SFoyer"/>
    <s v="N/A"/>
    <n v="6"/>
    <n v="5"/>
    <n v="1990"/>
    <n v="1990"/>
    <s v="N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n v="145.22058823529412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x v="0"/>
    <s v="2.5Unf"/>
    <s v="N/A"/>
    <n v="10"/>
    <n v="9"/>
    <n v="1893"/>
    <n v="2000"/>
    <s v="Y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n v="117.11711711711712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x v="0"/>
    <s v="1.5Fin"/>
    <s v="N/A"/>
    <n v="4"/>
    <n v="7"/>
    <n v="1935"/>
    <n v="1995"/>
    <s v="Y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n v="84.551811824539101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x v="0"/>
    <s v="1Story"/>
    <s v="Y"/>
    <n v="8"/>
    <n v="5"/>
    <n v="2005"/>
    <n v="2006"/>
    <s v="Y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n v="182.39644970414201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x v="0"/>
    <s v="1Story"/>
    <s v="Y"/>
    <n v="6"/>
    <n v="7"/>
    <n v="1918"/>
    <n v="2000"/>
    <s v="Y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n v="155.13126491646779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x v="0"/>
    <s v="SFoyer"/>
    <s v="N/A"/>
    <n v="5"/>
    <n v="6"/>
    <n v="1982"/>
    <n v="1982"/>
    <s v="N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n v="159.30232558139534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x v="0"/>
    <s v="1Story"/>
    <s v="Y"/>
    <n v="5"/>
    <n v="8"/>
    <n v="1968"/>
    <n v="2003"/>
    <s v="Y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n v="97.080787508486083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x v="0"/>
    <s v="1Story"/>
    <s v="Y"/>
    <n v="5"/>
    <n v="6"/>
    <n v="1930"/>
    <n v="1960"/>
    <s v="Y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n v="85.026737967914443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x v="0"/>
    <s v="2Story"/>
    <s v="N"/>
    <n v="7"/>
    <n v="5"/>
    <n v="2004"/>
    <n v="2004"/>
    <s v="N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n v="117.5094816687737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x v="0"/>
    <s v="2Story"/>
    <s v="N"/>
    <n v="10"/>
    <n v="5"/>
    <n v="2008"/>
    <n v="2008"/>
    <s v="N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n v="196.84233449477352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x v="0"/>
    <s v="1Story"/>
    <s v="Y"/>
    <n v="5"/>
    <n v="8"/>
    <n v="1982"/>
    <n v="2003"/>
    <s v="Y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n v="169.11764705882354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x v="3"/>
    <s v="1Story"/>
    <s v="Y"/>
    <n v="6"/>
    <n v="5"/>
    <n v="2003"/>
    <n v="2003"/>
    <s v="N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n v="165.09433962264151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x v="0"/>
    <s v="1Story"/>
    <s v="Y"/>
    <n v="5"/>
    <n v="6"/>
    <n v="1975"/>
    <n v="1975"/>
    <s v="N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n v="119.04761904761905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x v="0"/>
    <s v="1Story"/>
    <s v="Y"/>
    <n v="8"/>
    <n v="5"/>
    <n v="2005"/>
    <n v="2006"/>
    <s v="Y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n v="174.6987951807229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x v="0"/>
    <s v="2Story"/>
    <s v="N"/>
    <n v="6"/>
    <n v="7"/>
    <n v="1910"/>
    <n v="1993"/>
    <s v="Y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n v="83.701754385964918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x v="3"/>
    <s v="1Story"/>
    <s v="Y"/>
    <n v="7"/>
    <n v="5"/>
    <n v="2006"/>
    <n v="2007"/>
    <s v="Y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n v="138.51711840228245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x v="0"/>
    <s v="1Story"/>
    <s v="Y"/>
    <n v="5"/>
    <n v="6"/>
    <n v="1977"/>
    <n v="1977"/>
    <s v="N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n v="132.05828779599273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x v="4"/>
    <s v="2Story"/>
    <s v="N"/>
    <n v="6"/>
    <n v="6"/>
    <n v="1980"/>
    <n v="1980"/>
    <s v="N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n v="97.043701799485859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x v="0"/>
    <s v="2Story"/>
    <s v="N"/>
    <n v="8"/>
    <n v="5"/>
    <n v="2005"/>
    <n v="2005"/>
    <s v="N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n v="144.4327731092437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x v="0"/>
    <s v="1.5Fin"/>
    <s v="N/A"/>
    <n v="6"/>
    <n v="6"/>
    <n v="1937"/>
    <n v="1950"/>
    <s v="Y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n v="102.54545454545455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x v="0"/>
    <s v="2Story"/>
    <s v="N"/>
    <n v="8"/>
    <n v="5"/>
    <n v="1992"/>
    <n v="1992"/>
    <s v="N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n v="114.88250652741515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x v="3"/>
    <s v="2Story"/>
    <s v="N"/>
    <n v="7"/>
    <n v="5"/>
    <n v="2004"/>
    <n v="2005"/>
    <s v="Y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n v="125.83333333333333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x v="0"/>
    <s v="1Story"/>
    <s v="Y"/>
    <n v="7"/>
    <n v="5"/>
    <n v="2002"/>
    <n v="2002"/>
    <s v="N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n v="147.92503346720216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x v="0"/>
    <s v="2Story"/>
    <s v="N"/>
    <n v="7"/>
    <n v="6"/>
    <n v="1965"/>
    <n v="1990"/>
    <s v="Y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n v="103.22255790533737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x v="0"/>
    <s v="1Story"/>
    <s v="Y"/>
    <n v="5"/>
    <n v="5"/>
    <n v="1996"/>
    <n v="1996"/>
    <s v="N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n v="146.15384615384616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x v="0"/>
    <s v="2Story"/>
    <s v="N"/>
    <n v="5"/>
    <n v="8"/>
    <n v="1948"/>
    <n v="2002"/>
    <s v="Y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n v="112.05179282868527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x v="0"/>
    <s v="2Story"/>
    <s v="N"/>
    <n v="8"/>
    <n v="6"/>
    <n v="1934"/>
    <n v="1998"/>
    <s v="Y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n v="112.42955541640576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x v="0"/>
    <s v="1Story"/>
    <s v="Y"/>
    <n v="4"/>
    <n v="5"/>
    <n v="1961"/>
    <n v="1961"/>
    <s v="N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n v="115.16034985422741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x v="0"/>
    <s v="2Story"/>
    <s v="N"/>
    <n v="9"/>
    <n v="5"/>
    <n v="2000"/>
    <n v="2000"/>
    <s v="N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n v="145.37854156990247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x v="0"/>
    <s v="SLvl"/>
    <s v="N/A"/>
    <n v="6"/>
    <n v="6"/>
    <n v="1978"/>
    <n v="1978"/>
    <s v="N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n v="143.41085271317829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x v="0"/>
    <s v="2Story"/>
    <s v="N"/>
    <n v="8"/>
    <n v="5"/>
    <n v="2001"/>
    <n v="2001"/>
    <s v="N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n v="139.69017094017093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x v="0"/>
    <s v="1Story"/>
    <s v="Y"/>
    <n v="5"/>
    <n v="5"/>
    <n v="2007"/>
    <n v="2007"/>
    <s v="N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n v="131.25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x v="3"/>
    <s v="SFoyer"/>
    <s v="N/A"/>
    <n v="4"/>
    <n v="6"/>
    <n v="1972"/>
    <n v="1972"/>
    <s v="N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n v="119.84126984126983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x v="0"/>
    <s v="SFoyer"/>
    <s v="N/A"/>
    <n v="6"/>
    <n v="7"/>
    <n v="1963"/>
    <n v="1963"/>
    <s v="N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n v="130.45540796963948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x v="0"/>
    <s v="2Story"/>
    <s v="N"/>
    <n v="6"/>
    <n v="5"/>
    <n v="2002"/>
    <n v="2003"/>
    <s v="Y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n v="121.40490390987409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x v="0"/>
    <s v="1.5Unf"/>
    <s v="N/A"/>
    <n v="6"/>
    <n v="6"/>
    <n v="1954"/>
    <n v="1954"/>
    <s v="N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n v="126.80288461538461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x v="0"/>
    <s v="1Story"/>
    <s v="Y"/>
    <n v="9"/>
    <n v="5"/>
    <n v="2007"/>
    <n v="2007"/>
    <s v="N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n v="172.2171772428884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x v="0"/>
    <s v="2Story"/>
    <s v="N"/>
    <n v="8"/>
    <n v="5"/>
    <n v="2003"/>
    <n v="2003"/>
    <s v="N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n v="134.83642793987622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x v="0"/>
    <s v="1Story"/>
    <s v="Y"/>
    <n v="3"/>
    <n v="3"/>
    <n v="1914"/>
    <n v="1950"/>
    <s v="Y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n v="77.546296296296291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x v="0"/>
    <s v="2Story"/>
    <s v="N"/>
    <n v="6"/>
    <n v="7"/>
    <n v="1974"/>
    <n v="1997"/>
    <s v="Y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n v="91.813312930374906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x v="0"/>
    <s v="1Story"/>
    <s v="Y"/>
    <n v="5"/>
    <n v="6"/>
    <n v="1977"/>
    <n v="1977"/>
    <s v="N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n v="137.75510204081633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x v="3"/>
    <s v="2Story"/>
    <s v="N"/>
    <n v="6"/>
    <n v="5"/>
    <n v="2000"/>
    <n v="2000"/>
    <s v="N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n v="111.44179894179894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x v="0"/>
    <s v="2Story"/>
    <s v="N"/>
    <n v="6"/>
    <n v="5"/>
    <n v="1972"/>
    <n v="1972"/>
    <s v="N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n v="92.262569832402235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x v="0"/>
    <s v="1Story"/>
    <s v="Y"/>
    <n v="6"/>
    <n v="6"/>
    <n v="1962"/>
    <n v="1962"/>
    <s v="N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n v="143.36917562724014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x v="0"/>
    <s v="1Story"/>
    <s v="Y"/>
    <n v="5"/>
    <n v="5"/>
    <n v="1960"/>
    <n v="1978"/>
    <s v="Y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n v="98.382559774964832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x v="0"/>
    <s v="SLvl"/>
    <s v="N/A"/>
    <n v="6"/>
    <n v="6"/>
    <n v="1955"/>
    <n v="1972"/>
    <s v="Y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n v="100.65789473684211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x v="0"/>
    <s v="2Story"/>
    <s v="N"/>
    <n v="5"/>
    <n v="5"/>
    <n v="1969"/>
    <n v="1969"/>
    <s v="N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n v="64.90384615384616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x v="0"/>
    <s v="SLvl"/>
    <s v="N/A"/>
    <n v="6"/>
    <n v="5"/>
    <n v="1964"/>
    <n v="1964"/>
    <s v="N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n v="124.81481481481481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x v="0"/>
    <s v="2Story"/>
    <s v="N"/>
    <n v="5"/>
    <n v="6"/>
    <n v="1880"/>
    <n v="1991"/>
    <s v="Y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n v="70.857142857142861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x v="4"/>
    <s v="1Story"/>
    <s v="Y"/>
    <n v="8"/>
    <n v="5"/>
    <n v="2006"/>
    <n v="2006"/>
    <s v="N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n v="134.8133848133848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x v="0"/>
    <s v="1Story"/>
    <s v="Y"/>
    <n v="7"/>
    <n v="5"/>
    <n v="1977"/>
    <n v="1977"/>
    <s v="N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n v="58.469170800850463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x v="0"/>
    <s v="1Story"/>
    <s v="Y"/>
    <n v="5"/>
    <n v="7"/>
    <n v="1954"/>
    <n v="2005"/>
    <s v="Y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n v="132.00757575757575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x v="2"/>
    <s v="SFoyer"/>
    <s v="N/A"/>
    <n v="6"/>
    <n v="5"/>
    <n v="1980"/>
    <n v="1980"/>
    <s v="N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n v="136.36363636363637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x v="1"/>
    <s v="2.5Fin"/>
    <s v="N/A"/>
    <n v="6"/>
    <n v="7"/>
    <n v="1914"/>
    <n v="1995"/>
    <s v="Y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n v="58.910162002945505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x v="0"/>
    <s v="1Story"/>
    <s v="Y"/>
    <n v="2"/>
    <n v="3"/>
    <n v="1936"/>
    <n v="1950"/>
    <s v="Y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n v="75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x v="1"/>
    <s v="1.5Fin"/>
    <s v="N/A"/>
    <n v="5"/>
    <n v="4"/>
    <n v="1954"/>
    <n v="1954"/>
    <s v="N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n v="67.051189617880311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x v="0"/>
    <s v="1Story"/>
    <s v="Y"/>
    <n v="5"/>
    <n v="7"/>
    <n v="1910"/>
    <n v="1950"/>
    <s v="Y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n v="106.78391959798995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x v="3"/>
    <s v="1Story"/>
    <s v="Y"/>
    <n v="8"/>
    <n v="5"/>
    <n v="2006"/>
    <n v="2006"/>
    <s v="N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n v="168.8328015315890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x v="3"/>
    <s v="1Story"/>
    <s v="Y"/>
    <n v="8"/>
    <n v="5"/>
    <n v="2003"/>
    <n v="2004"/>
    <s v="Y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n v="180.50065876152831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x v="0"/>
    <s v="2Story"/>
    <s v="N"/>
    <n v="7"/>
    <n v="5"/>
    <n v="2001"/>
    <n v="2001"/>
    <s v="N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n v="117.15914981855884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x v="0"/>
    <s v="SLvl"/>
    <s v="N/A"/>
    <n v="8"/>
    <n v="7"/>
    <n v="1972"/>
    <n v="1995"/>
    <s v="Y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n v="127.58875739644971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x v="0"/>
    <s v="2Story"/>
    <s v="N"/>
    <n v="5"/>
    <n v="5"/>
    <n v="1969"/>
    <n v="1969"/>
    <s v="N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n v="93.827160493827165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x v="0"/>
    <s v="1Story"/>
    <s v="Y"/>
    <n v="9"/>
    <n v="5"/>
    <n v="2009"/>
    <n v="2009"/>
    <s v="N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n v="210.0101925254813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x v="0"/>
    <s v="1Story"/>
    <s v="Y"/>
    <n v="6"/>
    <n v="5"/>
    <n v="1971"/>
    <n v="1971"/>
    <s v="N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n v="146.02446483180429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x v="0"/>
    <s v="1Story"/>
    <s v="Y"/>
    <n v="5"/>
    <n v="5"/>
    <n v="1950"/>
    <n v="1950"/>
    <s v="N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n v="93.797709923664115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x v="0"/>
    <s v="1Story"/>
    <s v="Y"/>
    <n v="6"/>
    <n v="5"/>
    <n v="1953"/>
    <n v="1953"/>
    <s v="N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n v="141.68190127970749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x v="0"/>
    <s v="2Story"/>
    <s v="N"/>
    <n v="6"/>
    <n v="5"/>
    <n v="1966"/>
    <n v="1966"/>
    <s v="N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n v="84.284937466014142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x v="4"/>
    <s v="SFoyer"/>
    <s v="N/A"/>
    <n v="4"/>
    <n v="6"/>
    <n v="1970"/>
    <n v="1970"/>
    <s v="N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n v="134.12698412698413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x v="0"/>
    <s v="2Story"/>
    <s v="N"/>
    <n v="7"/>
    <n v="6"/>
    <n v="2007"/>
    <n v="2007"/>
    <s v="N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n v="123.69369369369369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x v="0"/>
    <s v="2Story"/>
    <s v="N"/>
    <n v="4"/>
    <n v="5"/>
    <n v="1940"/>
    <n v="1950"/>
    <s v="Y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n v="71.523178807947019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x v="0"/>
    <s v="2Story"/>
    <s v="N"/>
    <n v="7"/>
    <n v="5"/>
    <n v="1996"/>
    <n v="1996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n v="111.3053613053613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x v="0"/>
    <s v="1.5Fin"/>
    <s v="N/A"/>
    <n v="6"/>
    <n v="7"/>
    <n v="1906"/>
    <n v="1995"/>
    <s v="Y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n v="91.899251191286595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x v="0"/>
    <s v="1Story"/>
    <s v="Y"/>
    <n v="8"/>
    <n v="6"/>
    <n v="1995"/>
    <n v="1995"/>
    <s v="N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n v="165.6412683388547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x v="4"/>
    <s v="2Story"/>
    <s v="N"/>
    <n v="6"/>
    <n v="5"/>
    <n v="1971"/>
    <n v="1971"/>
    <s v="N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n v="80.586080586080584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x v="0"/>
    <s v="1Story"/>
    <s v="Y"/>
    <n v="5"/>
    <n v="7"/>
    <n v="1959"/>
    <n v="2006"/>
    <s v="Y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n v="138.17663817663816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x v="0"/>
    <s v="2Story"/>
    <s v="N"/>
    <n v="7"/>
    <n v="6"/>
    <n v="1931"/>
    <n v="2000"/>
    <s v="Y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n v="99.201065246338217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x v="0"/>
    <s v="1.5Fin"/>
    <s v="N/A"/>
    <n v="6"/>
    <n v="5"/>
    <n v="1948"/>
    <n v="1950"/>
    <s v="Y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n v="66.872427983539097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x v="0"/>
    <s v="1Story"/>
    <s v="Y"/>
    <n v="5"/>
    <n v="7"/>
    <n v="1964"/>
    <n v="1999"/>
    <s v="Y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n v="112.38223418573351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x v="0"/>
    <s v="2Story"/>
    <s v="N"/>
    <n v="7"/>
    <n v="7"/>
    <n v="1976"/>
    <n v="1976"/>
    <s v="N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n v="102.27390180878552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x v="0"/>
    <s v="2Story"/>
    <s v="N"/>
    <n v="8"/>
    <n v="7"/>
    <n v="1994"/>
    <n v="2005"/>
    <s v="Y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n v="164.21568627450981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x v="0"/>
    <s v="1Story"/>
    <s v="Y"/>
    <n v="6"/>
    <n v="3"/>
    <n v="1968"/>
    <n v="1968"/>
    <s v="N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n v="79.022988505747122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x v="0"/>
    <s v="SFoyer"/>
    <s v="N/A"/>
    <n v="4"/>
    <n v="5"/>
    <n v="1972"/>
    <n v="1972"/>
    <s v="N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n v="116.42675698560542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x v="0"/>
    <s v="1Story"/>
    <s v="Y"/>
    <n v="8"/>
    <n v="5"/>
    <n v="2005"/>
    <n v="2006"/>
    <s v="Y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n v="201.71673819742489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x v="0"/>
    <s v="2Story"/>
    <s v="N"/>
    <n v="8"/>
    <n v="5"/>
    <n v="2000"/>
    <n v="2000"/>
    <s v="N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n v="119.05991735537189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x v="0"/>
    <s v="2Story"/>
    <s v="N"/>
    <n v="6"/>
    <n v="5"/>
    <n v="1965"/>
    <n v="1979"/>
    <s v="Y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n v="54.201680672268907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x v="0"/>
    <s v="1Story"/>
    <s v="Y"/>
    <n v="6"/>
    <n v="5"/>
    <n v="1994"/>
    <n v="1998"/>
    <s v="Y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n v="115.2471709350804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x v="0"/>
    <s v="1Story"/>
    <s v="Y"/>
    <n v="5"/>
    <n v="6"/>
    <n v="1956"/>
    <n v="1987"/>
    <s v="Y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n v="116.91022964509395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x v="0"/>
    <s v="1Story"/>
    <s v="Y"/>
    <n v="4"/>
    <n v="5"/>
    <n v="1922"/>
    <n v="1950"/>
    <s v="Y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n v="116.52542372881356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x v="0"/>
    <s v="2Story"/>
    <s v="N"/>
    <n v="6"/>
    <n v="5"/>
    <n v="2005"/>
    <n v="2005"/>
    <s v="N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n v="117.54742547425474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x v="0"/>
    <s v="2Story"/>
    <s v="N"/>
    <n v="6"/>
    <n v="6"/>
    <n v="1925"/>
    <n v="1950"/>
    <s v="Y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n v="75.675675675675677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x v="0"/>
    <s v="1Story"/>
    <s v="Y"/>
    <n v="6"/>
    <n v="6"/>
    <n v="1977"/>
    <n v="1977"/>
    <s v="N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n v="136.58940397350995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x v="0"/>
    <s v="1Story"/>
    <s v="Y"/>
    <n v="6"/>
    <n v="7"/>
    <n v="1957"/>
    <n v="2004"/>
    <s v="Y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n v="140.02175095160413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x v="0"/>
    <s v="1Story"/>
    <s v="Y"/>
    <n v="6"/>
    <n v="6"/>
    <n v="1965"/>
    <n v="1965"/>
    <s v="N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n v="123.2394366197183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x v="4"/>
    <s v="2Story"/>
    <s v="N"/>
    <n v="6"/>
    <n v="6"/>
    <n v="1978"/>
    <n v="1978"/>
    <s v="N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n v="103.05343511450381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x v="0"/>
    <s v="2Story"/>
    <s v="N"/>
    <n v="4"/>
    <n v="2"/>
    <n v="1900"/>
    <n v="1950"/>
    <s v="Y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n v="49.041713641488165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x v="0"/>
    <s v="1Story"/>
    <s v="Y"/>
    <n v="5"/>
    <n v="8"/>
    <n v="1924"/>
    <n v="2006"/>
    <s v="Y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n v="138.25757575757575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x v="0"/>
    <s v="1Story"/>
    <s v="Y"/>
    <n v="8"/>
    <n v="5"/>
    <n v="2008"/>
    <n v="2008"/>
    <s v="N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n v="182.06256109481916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x v="0"/>
    <s v="1Story"/>
    <s v="Y"/>
    <n v="5"/>
    <n v="5"/>
    <n v="1961"/>
    <n v="1961"/>
    <s v="N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n v="130.06072874493927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x v="3"/>
    <s v="1Story"/>
    <s v="Y"/>
    <n v="6"/>
    <n v="5"/>
    <n v="1980"/>
    <n v="1980"/>
    <s v="N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n v="154.92957746478874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x v="0"/>
    <s v="1.5Fin"/>
    <s v="N/A"/>
    <n v="5"/>
    <n v="5"/>
    <n v="1932"/>
    <n v="2000"/>
    <s v="Y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n v="104.89078947368421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x v="0"/>
    <s v="1Story"/>
    <s v="Y"/>
    <n v="6"/>
    <n v="5"/>
    <n v="1996"/>
    <n v="1997"/>
    <s v="Y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n v="134.00464756003097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x v="0"/>
    <s v="1Story"/>
    <s v="Y"/>
    <n v="9"/>
    <n v="5"/>
    <n v="2002"/>
    <n v="2002"/>
    <s v="N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n v="170.86330935251797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x v="0"/>
    <s v="2Story"/>
    <s v="N"/>
    <n v="7"/>
    <n v="5"/>
    <n v="1998"/>
    <n v="1998"/>
    <s v="N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n v="120.17400761283307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x v="3"/>
    <s v="2Story"/>
    <s v="N"/>
    <n v="7"/>
    <n v="5"/>
    <n v="1984"/>
    <n v="1984"/>
    <s v="N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n v="99.282296650717697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x v="0"/>
    <s v="2Story"/>
    <s v="N"/>
    <n v="7"/>
    <n v="6"/>
    <n v="2007"/>
    <n v="2007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n v="129.40090857467348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x v="3"/>
    <s v="2Story"/>
    <s v="N"/>
    <n v="7"/>
    <n v="5"/>
    <n v="2004"/>
    <n v="2004"/>
    <s v="N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n v="135.02722323049002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x v="0"/>
    <s v="1Story"/>
    <s v="Y"/>
    <n v="8"/>
    <n v="6"/>
    <n v="2007"/>
    <n v="2007"/>
    <s v="N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n v="276.25088090204372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x v="3"/>
    <s v="1Story"/>
    <s v="Y"/>
    <n v="6"/>
    <n v="5"/>
    <n v="2005"/>
    <n v="2006"/>
    <s v="Y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n v="142.95154185022025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x v="3"/>
    <s v="1Story"/>
    <s v="Y"/>
    <n v="6"/>
    <n v="5"/>
    <n v="2004"/>
    <n v="2004"/>
    <s v="N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n v="166.27358490566039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x v="0"/>
    <s v="2Story"/>
    <s v="N"/>
    <n v="10"/>
    <n v="6"/>
    <n v="1994"/>
    <n v="1995"/>
    <s v="Y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n v="174.93049119555144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x v="0"/>
    <s v="2Story"/>
    <s v="N"/>
    <n v="7"/>
    <n v="5"/>
    <n v="1989"/>
    <n v="1990"/>
    <s v="Y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n v="132.98928146089719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x v="0"/>
    <s v="1Story"/>
    <s v="Y"/>
    <n v="5"/>
    <n v="6"/>
    <n v="1921"/>
    <n v="1968"/>
    <s v="Y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n v="101.09972041006523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x v="0"/>
    <s v="1.5Fin"/>
    <s v="N/A"/>
    <n v="5"/>
    <n v="6"/>
    <n v="1936"/>
    <n v="1950"/>
    <s v="Y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n v="91.942820012995455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x v="0"/>
    <s v="1Story"/>
    <s v="Y"/>
    <n v="6"/>
    <n v="6"/>
    <n v="1987"/>
    <n v="1987"/>
    <s v="N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n v="154.79331574318383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x v="0"/>
    <s v="1Story"/>
    <s v="Y"/>
    <n v="5"/>
    <n v="7"/>
    <n v="1921"/>
    <n v="1950"/>
    <s v="Y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n v="144.48051948051949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x v="0"/>
    <s v="1Story"/>
    <s v="Y"/>
    <n v="5"/>
    <n v="7"/>
    <n v="1952"/>
    <n v="1952"/>
    <s v="N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n v="107.57839721254355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x v="0"/>
    <s v="1Story"/>
    <s v="Y"/>
    <n v="5"/>
    <n v="8"/>
    <n v="1965"/>
    <n v="2009"/>
    <s v="Y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n v="154.92170022371366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x v="3"/>
    <s v="1Story"/>
    <s v="Y"/>
    <n v="7"/>
    <n v="5"/>
    <n v="2004"/>
    <n v="2004"/>
    <s v="N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n v="140.90582314881379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x v="0"/>
    <s v="1Story"/>
    <s v="Y"/>
    <n v="8"/>
    <n v="5"/>
    <n v="2002"/>
    <n v="2002"/>
    <s v="N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n v="173.61111111111111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x v="0"/>
    <s v="1Story"/>
    <s v="Y"/>
    <n v="7"/>
    <n v="5"/>
    <n v="1969"/>
    <n v="1969"/>
    <s v="N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n v="120.27491408934708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x v="0"/>
    <s v="2Story"/>
    <s v="N"/>
    <n v="8"/>
    <n v="5"/>
    <n v="2006"/>
    <n v="2006"/>
    <s v="N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n v="140.49650621118013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x v="1"/>
    <s v="2Story"/>
    <s v="N"/>
    <n v="5"/>
    <n v="9"/>
    <n v="1900"/>
    <n v="1996"/>
    <s v="Y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n v="77.262693156732894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x v="0"/>
    <s v="1Story"/>
    <s v="Y"/>
    <n v="7"/>
    <n v="5"/>
    <n v="2004"/>
    <n v="2005"/>
    <s v="Y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n v="143.5309973045822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x v="1"/>
    <s v="2Story"/>
    <s v="N"/>
    <n v="4"/>
    <n v="5"/>
    <n v="1930"/>
    <n v="1950"/>
    <s v="Y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n v="50.366300366300365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x v="0"/>
    <s v="1Story"/>
    <s v="Y"/>
    <n v="7"/>
    <n v="5"/>
    <n v="1971"/>
    <n v="2002"/>
    <s v="Y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n v="165.57017543859649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x v="3"/>
    <s v="1Story"/>
    <s v="Y"/>
    <n v="8"/>
    <n v="5"/>
    <n v="2006"/>
    <n v="2006"/>
    <s v="N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n v="191.8429003021148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x v="0"/>
    <s v="2Story"/>
    <s v="N"/>
    <n v="7"/>
    <n v="5"/>
    <n v="2007"/>
    <n v="2007"/>
    <s v="N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n v="123.31043956043956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x v="0"/>
    <s v="1Story"/>
    <s v="Y"/>
    <n v="5"/>
    <n v="7"/>
    <n v="1966"/>
    <n v="1966"/>
    <s v="N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n v="121.57079646017699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x v="0"/>
    <s v="1Story"/>
    <s v="Y"/>
    <n v="3"/>
    <n v="6"/>
    <n v="1935"/>
    <n v="2003"/>
    <s v="Y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n v="71.330589849108364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x v="0"/>
    <s v="1.5Fin"/>
    <s v="N/A"/>
    <n v="4"/>
    <n v="7"/>
    <n v="1900"/>
    <n v="1950"/>
    <s v="Y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n v="87.246179966044139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x v="3"/>
    <s v="1Story"/>
    <s v="Y"/>
    <n v="8"/>
    <n v="5"/>
    <n v="1988"/>
    <n v="1989"/>
    <s v="Y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n v="153.90879478827361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x v="1"/>
    <s v="1Story"/>
    <s v="Y"/>
    <n v="4"/>
    <n v="5"/>
    <n v="1970"/>
    <n v="1970"/>
    <s v="N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n v="134.375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x v="0"/>
    <s v="2Story"/>
    <s v="N"/>
    <n v="6"/>
    <n v="8"/>
    <n v="1976"/>
    <n v="2005"/>
    <s v="Y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n v="88.235294117647058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x v="0"/>
    <s v="1Story"/>
    <s v="Y"/>
    <n v="6"/>
    <n v="5"/>
    <n v="1974"/>
    <n v="1974"/>
    <s v="N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n v="122.22222222222223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x v="0"/>
    <s v="2Story"/>
    <s v="N"/>
    <n v="7"/>
    <n v="8"/>
    <n v="1890"/>
    <n v="1998"/>
    <s v="Y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n v="62.451057165231013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x v="0"/>
    <s v="1Story"/>
    <s v="Y"/>
    <n v="5"/>
    <n v="6"/>
    <n v="1973"/>
    <n v="2000"/>
    <s v="Y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n v="133.276740237691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x v="0"/>
    <s v="2Story"/>
    <s v="N"/>
    <n v="7"/>
    <n v="5"/>
    <n v="1993"/>
    <n v="1994"/>
    <s v="Y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n v="141.02564102564102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x v="0"/>
    <s v="1Story"/>
    <s v="Y"/>
    <n v="5"/>
    <n v="6"/>
    <n v="1969"/>
    <n v="1969"/>
    <s v="N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n v="132.33779608650875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x v="0"/>
    <s v="1Story"/>
    <s v="Y"/>
    <n v="8"/>
    <n v="5"/>
    <n v="1985"/>
    <n v="1985"/>
    <s v="N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n v="157.86452353616534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x v="3"/>
    <s v="1Story"/>
    <s v="Y"/>
    <n v="6"/>
    <n v="5"/>
    <n v="2004"/>
    <n v="2004"/>
    <s v="N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n v="168.6320754716981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x v="0"/>
    <s v="1Story"/>
    <s v="Y"/>
    <n v="4"/>
    <n v="7"/>
    <n v="1970"/>
    <n v="1970"/>
    <s v="N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n v="144.09722222222223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x v="0"/>
    <s v="1.5Fin"/>
    <s v="N/A"/>
    <n v="4"/>
    <n v="6"/>
    <n v="1954"/>
    <n v="1972"/>
    <s v="Y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n v="91.836734693877546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x v="0"/>
    <s v="1Story"/>
    <s v="Y"/>
    <n v="9"/>
    <n v="5"/>
    <n v="2007"/>
    <n v="2008"/>
    <s v="Y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n v="188.45700824499411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x v="0"/>
    <s v="1Story"/>
    <s v="Y"/>
    <n v="4"/>
    <n v="6"/>
    <n v="1970"/>
    <n v="1970"/>
    <s v="N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n v="139.46759259259258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x v="0"/>
    <s v="1Story"/>
    <s v="Y"/>
    <n v="6"/>
    <n v="9"/>
    <n v="1988"/>
    <n v="2007"/>
    <s v="Y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n v="132.14285714285714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x v="0"/>
    <s v="1Story"/>
    <s v="Y"/>
    <n v="7"/>
    <n v="5"/>
    <n v="2007"/>
    <n v="2007"/>
    <s v="N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n v="157.87337662337663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x v="2"/>
    <s v="1Story"/>
    <s v="Y"/>
    <n v="5"/>
    <n v="5"/>
    <n v="1958"/>
    <n v="1958"/>
    <s v="N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n v="61.936936936936938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x v="0"/>
    <s v="1.5Fin"/>
    <s v="N/A"/>
    <n v="4"/>
    <n v="5"/>
    <n v="1925"/>
    <n v="1950"/>
    <s v="Y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n v="85.264900662251662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x v="3"/>
    <s v="1Story"/>
    <s v="Y"/>
    <n v="8"/>
    <n v="5"/>
    <n v="1995"/>
    <n v="1996"/>
    <s v="Y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n v="146.3490099009901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x v="0"/>
    <s v="SLvl"/>
    <s v="N/A"/>
    <n v="7"/>
    <n v="5"/>
    <n v="2003"/>
    <n v="2003"/>
    <s v="N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n v="163.61256544502618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x v="0"/>
    <s v="2Story"/>
    <s v="N"/>
    <n v="7"/>
    <n v="5"/>
    <n v="1998"/>
    <n v="1999"/>
    <s v="Y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n v="109.55194485475135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x v="0"/>
    <s v="1Story"/>
    <s v="Y"/>
    <n v="5"/>
    <n v="6"/>
    <n v="1961"/>
    <n v="1983"/>
    <s v="Y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n v="114.86013986013987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x v="0"/>
    <s v="1Story"/>
    <s v="Y"/>
    <n v="5"/>
    <n v="5"/>
    <n v="1968"/>
    <n v="1968"/>
    <s v="N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n v="113.92405063291139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x v="0"/>
    <s v="2.5Unf"/>
    <s v="N/A"/>
    <n v="7"/>
    <n v="7"/>
    <n v="1914"/>
    <n v="1970"/>
    <s v="Y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n v="92.194570135746602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x v="2"/>
    <s v="1Story"/>
    <s v="Y"/>
    <n v="3"/>
    <n v="4"/>
    <n v="1950"/>
    <n v="1950"/>
    <s v="N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n v="89.90384615384616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x v="0"/>
    <s v="2Story"/>
    <s v="N"/>
    <n v="8"/>
    <n v="5"/>
    <n v="2005"/>
    <n v="2005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n v="133.20377568017767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x v="2"/>
    <s v="1Story"/>
    <s v="Y"/>
    <n v="5"/>
    <n v="5"/>
    <n v="1987"/>
    <n v="1988"/>
    <s v="Y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n v="149.16666666666666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x v="0"/>
    <s v="2Story"/>
    <s v="N"/>
    <n v="7"/>
    <n v="5"/>
    <n v="2004"/>
    <n v="2004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n v="109.95370370370371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x v="0"/>
    <s v="2Story"/>
    <s v="N"/>
    <n v="5"/>
    <n v="7"/>
    <n v="1910"/>
    <n v="2002"/>
    <s v="Y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n v="92.178770949720672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x v="0"/>
    <s v="1Story"/>
    <s v="Y"/>
    <n v="6"/>
    <n v="8"/>
    <n v="1961"/>
    <n v="1996"/>
    <s v="Y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n v="155.7017543859649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x v="0"/>
    <s v="1Story"/>
    <s v="Y"/>
    <n v="7"/>
    <n v="5"/>
    <n v="2000"/>
    <n v="2001"/>
    <s v="Y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n v="132.69088213491474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x v="0"/>
    <s v="SLvl"/>
    <s v="N/A"/>
    <n v="5"/>
    <n v="6"/>
    <n v="1963"/>
    <n v="1999"/>
    <s v="Y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n v="119.53551912568307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x v="3"/>
    <s v="1Story"/>
    <s v="Y"/>
    <n v="8"/>
    <n v="5"/>
    <n v="1993"/>
    <n v="1993"/>
    <s v="N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n v="134.62976813762154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x v="0"/>
    <s v="2Story"/>
    <s v="N"/>
    <n v="8"/>
    <n v="9"/>
    <n v="1976"/>
    <n v="1996"/>
    <s v="Y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n v="110.42357274401473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x v="0"/>
    <s v="2Story"/>
    <s v="N"/>
    <n v="7"/>
    <n v="5"/>
    <n v="2000"/>
    <n v="2000"/>
    <s v="N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n v="104.60992907801419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x v="0"/>
    <s v="2Story"/>
    <s v="N"/>
    <n v="7"/>
    <n v="7"/>
    <n v="1880"/>
    <n v="2003"/>
    <s v="Y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n v="100.74962121212121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x v="0"/>
    <s v="1Story"/>
    <s v="Y"/>
    <n v="7"/>
    <n v="5"/>
    <n v="1996"/>
    <n v="1996"/>
    <s v="N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n v="151.3953488372093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x v="0"/>
    <s v="1.5Fin"/>
    <s v="N/A"/>
    <n v="4"/>
    <n v="3"/>
    <n v="1945"/>
    <n v="1950"/>
    <s v="Y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n v="64.094179202092874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x v="0"/>
    <s v="1.5Fin"/>
    <s v="N/A"/>
    <n v="4"/>
    <n v="7"/>
    <n v="1910"/>
    <n v="2004"/>
    <s v="Y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n v="84.649122807017548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x v="0"/>
    <s v="2Story"/>
    <s v="N"/>
    <n v="7"/>
    <n v="5"/>
    <n v="2003"/>
    <n v="2003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n v="122.72727272727273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x v="0"/>
    <s v="1Story"/>
    <s v="Y"/>
    <n v="6"/>
    <n v="5"/>
    <n v="1997"/>
    <n v="1997"/>
    <s v="N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n v="145.24765729585008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x v="0"/>
    <s v="2Story"/>
    <s v="N"/>
    <n v="8"/>
    <n v="5"/>
    <n v="2005"/>
    <n v="2005"/>
    <s v="N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n v="131.3155386081983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x v="0"/>
    <s v="1Story"/>
    <s v="Y"/>
    <n v="6"/>
    <n v="8"/>
    <n v="1969"/>
    <n v="2005"/>
    <s v="Y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n v="152.046783625731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x v="3"/>
    <s v="2Story"/>
    <s v="N"/>
    <n v="6"/>
    <n v="5"/>
    <n v="1999"/>
    <n v="1999"/>
    <s v="N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n v="117.26716519374575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x v="0"/>
    <s v="2Story"/>
    <s v="N"/>
    <n v="8"/>
    <n v="5"/>
    <n v="2007"/>
    <n v="2007"/>
    <s v="N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n v="119.90950226244344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x v="0"/>
    <s v="2Story"/>
    <s v="N"/>
    <n v="6"/>
    <n v="5"/>
    <n v="1978"/>
    <n v="1978"/>
    <s v="N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n v="114.64646464646465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x v="4"/>
    <s v="2Story"/>
    <s v="N"/>
    <n v="7"/>
    <n v="5"/>
    <n v="1999"/>
    <n v="1999"/>
    <s v="N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n v="119.5203197868088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x v="0"/>
    <s v="2Story"/>
    <s v="N"/>
    <n v="8"/>
    <n v="5"/>
    <n v="1995"/>
    <n v="1995"/>
    <s v="N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n v="114.57921770051362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x v="0"/>
    <s v="1Story"/>
    <s v="Y"/>
    <n v="6"/>
    <n v="6"/>
    <n v="1959"/>
    <n v="1959"/>
    <s v="N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n v="147.56944444444446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x v="0"/>
    <s v="1Story"/>
    <s v="Y"/>
    <n v="5"/>
    <n v="5"/>
    <n v="1924"/>
    <n v="1950"/>
    <s v="Y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n v="76.86395080707149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x v="0"/>
    <s v="2Story"/>
    <s v="N"/>
    <n v="7"/>
    <n v="5"/>
    <n v="2009"/>
    <n v="2009"/>
    <s v="N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n v="139.10795087265674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x v="0"/>
    <s v="2Story"/>
    <s v="N"/>
    <n v="8"/>
    <n v="5"/>
    <n v="1999"/>
    <n v="1999"/>
    <s v="N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n v="142.49471458773783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x v="3"/>
    <s v="1Story"/>
    <s v="Y"/>
    <n v="8"/>
    <n v="5"/>
    <n v="1995"/>
    <n v="1996"/>
    <s v="Y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n v="180.72289156626505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x v="0"/>
    <s v="1Story"/>
    <s v="Y"/>
    <n v="9"/>
    <n v="5"/>
    <n v="2008"/>
    <n v="2008"/>
    <s v="N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n v="175.38645418326692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x v="0"/>
    <s v="2Story"/>
    <s v="N"/>
    <n v="7"/>
    <n v="5"/>
    <n v="1988"/>
    <n v="1988"/>
    <s v="N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n v="114.6441073512252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x v="0"/>
    <s v="1.5Fin"/>
    <s v="N/A"/>
    <n v="6"/>
    <n v="7"/>
    <n v="1940"/>
    <n v="1985"/>
    <s v="Y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n v="91.428571428571431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x v="0"/>
    <s v="1Story"/>
    <s v="Y"/>
    <n v="7"/>
    <n v="5"/>
    <n v="2004"/>
    <n v="2005"/>
    <s v="Y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n v="118.10294117647059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x v="0"/>
    <s v="2Story"/>
    <s v="N"/>
    <n v="8"/>
    <n v="5"/>
    <n v="2003"/>
    <n v="2003"/>
    <s v="N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n v="164.07441293077159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x v="0"/>
    <s v="SFoyer"/>
    <s v="N/A"/>
    <n v="5"/>
    <n v="5"/>
    <n v="1982"/>
    <n v="1982"/>
    <s v="N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n v="157.22610722610722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x v="0"/>
    <s v="1Story"/>
    <s v="Y"/>
    <n v="4"/>
    <n v="5"/>
    <n v="1951"/>
    <n v="1951"/>
    <s v="N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n v="83.606557377049185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x v="0"/>
    <s v="SLvl"/>
    <s v="N/A"/>
    <n v="6"/>
    <n v="5"/>
    <n v="1976"/>
    <n v="1976"/>
    <s v="N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n v="95.792300805729639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x v="0"/>
    <s v="1Story"/>
    <s v="Y"/>
    <n v="5"/>
    <n v="5"/>
    <n v="1958"/>
    <n v="1958"/>
    <s v="N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n v="125.54824561403508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x v="0"/>
    <s v="1Story"/>
    <s v="Y"/>
    <n v="8"/>
    <n v="5"/>
    <n v="2006"/>
    <n v="2006"/>
    <s v="N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n v="200.20273694880893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x v="3"/>
    <s v="1Story"/>
    <s v="Y"/>
    <n v="6"/>
    <n v="5"/>
    <n v="1998"/>
    <n v="1998"/>
    <s v="N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n v="134.55149501661128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x v="0"/>
    <s v="1Story"/>
    <s v="Y"/>
    <n v="7"/>
    <n v="5"/>
    <n v="2005"/>
    <n v="2006"/>
    <s v="Y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n v="137.23667905824038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x v="0"/>
    <s v="1Story"/>
    <s v="Y"/>
    <n v="5"/>
    <n v="5"/>
    <n v="1974"/>
    <n v="1974"/>
    <s v="N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n v="159.39597315436242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x v="2"/>
    <s v="1Story"/>
    <s v="Y"/>
    <n v="5"/>
    <n v="5"/>
    <n v="1977"/>
    <n v="1977"/>
    <s v="N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n v="71.287128712871294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x v="2"/>
    <s v="SFoyer"/>
    <s v="N/A"/>
    <n v="6"/>
    <n v="5"/>
    <n v="1977"/>
    <n v="1977"/>
    <s v="N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n v="134.46215139442231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x v="0"/>
    <s v="1Story"/>
    <s v="Y"/>
    <n v="7"/>
    <n v="5"/>
    <n v="1995"/>
    <n v="1996"/>
    <s v="Y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n v="140.46288906624102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x v="0"/>
    <s v="2Story"/>
    <s v="N"/>
    <n v="6"/>
    <n v="5"/>
    <n v="1992"/>
    <n v="1992"/>
    <s v="N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n v="109.73175296319401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x v="0"/>
    <s v="1Story"/>
    <s v="Y"/>
    <n v="7"/>
    <n v="5"/>
    <n v="2001"/>
    <n v="2002"/>
    <s v="Y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n v="130.83916083916083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x v="0"/>
    <s v="SFoyer"/>
    <s v="N/A"/>
    <n v="5"/>
    <n v="6"/>
    <n v="1978"/>
    <n v="1978"/>
    <s v="N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n v="149.09909909909911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x v="0"/>
    <s v="2.5Unf"/>
    <s v="N/A"/>
    <n v="6"/>
    <n v="6"/>
    <n v="1914"/>
    <n v="2001"/>
    <s v="Y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n v="86.253369272237194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x v="0"/>
    <s v="1Story"/>
    <s v="Y"/>
    <n v="6"/>
    <n v="5"/>
    <n v="1967"/>
    <n v="1967"/>
    <s v="N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n v="120.34277198211625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x v="0"/>
    <s v="1.5Fin"/>
    <s v="N/A"/>
    <n v="5"/>
    <n v="6"/>
    <n v="1915"/>
    <n v="1950"/>
    <s v="Y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n v="84.140435835351084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x v="0"/>
    <s v="2Story"/>
    <s v="N"/>
    <n v="7"/>
    <n v="5"/>
    <n v="2004"/>
    <n v="2004"/>
    <s v="N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n v="111.8042226487524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x v="0"/>
    <s v="1Story"/>
    <s v="Y"/>
    <n v="4"/>
    <n v="7"/>
    <n v="1954"/>
    <n v="2000"/>
    <s v="Y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n v="119.7558268590455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x v="0"/>
    <s v="2Story"/>
    <s v="N"/>
    <n v="6"/>
    <n v="8"/>
    <n v="1966"/>
    <n v="2007"/>
    <s v="Y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n v="89.841878294202203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x v="3"/>
    <s v="1Story"/>
    <s v="Y"/>
    <n v="7"/>
    <n v="5"/>
    <n v="2005"/>
    <n v="2006"/>
    <s v="Y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n v="139.91266375545851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x v="0"/>
    <s v="SLvl"/>
    <s v="N/A"/>
    <n v="6"/>
    <n v="5"/>
    <n v="1976"/>
    <n v="1976"/>
    <s v="N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n v="138.22975517890771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x v="0"/>
    <s v="2Story"/>
    <s v="N"/>
    <n v="7"/>
    <n v="5"/>
    <n v="1996"/>
    <n v="1997"/>
    <s v="Y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n v="134.02384500745157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x v="0"/>
    <s v="1Story"/>
    <s v="Y"/>
    <n v="8"/>
    <n v="5"/>
    <n v="2007"/>
    <n v="2007"/>
    <s v="N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n v="150.40106951871658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x v="0"/>
    <s v="2Story"/>
    <s v="N"/>
    <n v="7"/>
    <n v="5"/>
    <n v="1994"/>
    <n v="1996"/>
    <s v="Y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n v="102.63852242744063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x v="0"/>
    <s v="2Story"/>
    <s v="N"/>
    <n v="6"/>
    <n v="6"/>
    <n v="1980"/>
    <n v="1981"/>
    <s v="Y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n v="109.33503836317135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x v="0"/>
    <s v="1Story"/>
    <s v="Y"/>
    <n v="6"/>
    <n v="5"/>
    <n v="1977"/>
    <n v="1977"/>
    <s v="N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n v="111.67315175097276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x v="0"/>
    <s v="1Story"/>
    <s v="Y"/>
    <n v="5"/>
    <n v="5"/>
    <n v="1953"/>
    <n v="1953"/>
    <s v="N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n v="142.30271668822769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x v="0"/>
    <s v="2Story"/>
    <s v="N"/>
    <n v="9"/>
    <n v="5"/>
    <n v="2008"/>
    <n v="2009"/>
    <s v="Y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n v="154.45859872611464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x v="0"/>
    <s v="1.5Fin"/>
    <s v="N/A"/>
    <n v="5"/>
    <n v="7"/>
    <n v="1937"/>
    <n v="1950"/>
    <s v="Y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n v="98.981900452488688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x v="0"/>
    <s v="2Story"/>
    <s v="N"/>
    <n v="6"/>
    <n v="5"/>
    <n v="1997"/>
    <n v="1997"/>
    <s v="N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n v="118.48341232227489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x v="0"/>
    <s v="1Story"/>
    <s v="Y"/>
    <n v="4"/>
    <n v="7"/>
    <n v="1916"/>
    <n v="1990"/>
    <s v="Y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n v="91.889632107023417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x v="0"/>
    <s v="2Story"/>
    <s v="N"/>
    <n v="7"/>
    <n v="5"/>
    <n v="2005"/>
    <n v="2005"/>
    <s v="N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n v="129.80769230769232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x v="0"/>
    <s v="2Story"/>
    <s v="N"/>
    <n v="9"/>
    <n v="5"/>
    <n v="2008"/>
    <n v="2009"/>
    <s v="Y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n v="206.56732813607371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x v="0"/>
    <s v="1Story"/>
    <s v="Y"/>
    <n v="5"/>
    <n v="5"/>
    <n v="1954"/>
    <n v="1954"/>
    <s v="N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n v="104.60992907801419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x v="0"/>
    <s v="1Story"/>
    <s v="Y"/>
    <n v="7"/>
    <n v="5"/>
    <n v="2008"/>
    <n v="2008"/>
    <s v="N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n v="159.43977591036415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x v="0"/>
    <s v="SLvl"/>
    <s v="N/A"/>
    <n v="5"/>
    <n v="5"/>
    <n v="1967"/>
    <n v="1967"/>
    <s v="N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n v="138.26530612244898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x v="0"/>
    <s v="2Story"/>
    <s v="N"/>
    <n v="5"/>
    <n v="6"/>
    <n v="1923"/>
    <n v="2004"/>
    <s v="Y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n v="141.81472081218274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x v="0"/>
    <s v="SLvl"/>
    <s v="N/A"/>
    <n v="5"/>
    <n v="5"/>
    <n v="1966"/>
    <n v="1966"/>
    <s v="N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n v="147.28360957642727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x v="0"/>
    <s v="2.5Unf"/>
    <s v="N/A"/>
    <n v="5"/>
    <n v="5"/>
    <n v="1898"/>
    <n v="1965"/>
    <s v="Y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n v="49.579045837231057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x v="0"/>
    <s v="1Story"/>
    <s v="Y"/>
    <n v="6"/>
    <n v="6"/>
    <n v="1974"/>
    <n v="1999"/>
    <s v="Y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n v="138.27349121466767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x v="3"/>
    <s v="1Story"/>
    <s v="Y"/>
    <n v="6"/>
    <n v="5"/>
    <n v="2004"/>
    <n v="2004"/>
    <s v="N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n v="170.40094339622641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x v="0"/>
    <s v="1Story"/>
    <s v="Y"/>
    <n v="5"/>
    <n v="5"/>
    <n v="1952"/>
    <n v="1952"/>
    <s v="N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n v="53.633141762452105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x v="0"/>
    <s v="1Story"/>
    <s v="Y"/>
    <n v="6"/>
    <n v="6"/>
    <n v="1958"/>
    <n v="1958"/>
    <s v="N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n v="109.500693481276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x v="0"/>
    <s v="1.5Fin"/>
    <s v="N/A"/>
    <n v="5"/>
    <n v="7"/>
    <n v="1918"/>
    <n v="1950"/>
    <s v="Y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n v="92.8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x v="0"/>
    <s v="1Story"/>
    <s v="Y"/>
    <n v="7"/>
    <n v="5"/>
    <n v="1998"/>
    <n v="1998"/>
    <s v="N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n v="135.4003612281758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x v="0"/>
    <s v="1Story"/>
    <s v="Y"/>
    <n v="5"/>
    <n v="6"/>
    <n v="1954"/>
    <n v="1954"/>
    <s v="N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n v="135.9126984126984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x v="0"/>
    <s v="1Story"/>
    <s v="Y"/>
    <n v="8"/>
    <n v="5"/>
    <n v="2002"/>
    <n v="2002"/>
    <s v="N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n v="160.44997039668442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x v="0"/>
    <s v="SLvl"/>
    <s v="N/A"/>
    <n v="6"/>
    <n v="7"/>
    <n v="1971"/>
    <n v="1971"/>
    <s v="N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n v="147.3384030418251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x v="3"/>
    <s v="1Story"/>
    <s v="Y"/>
    <n v="7"/>
    <n v="5"/>
    <n v="2009"/>
    <n v="2010"/>
    <s v="Y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n v="164.94845360824743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x v="0"/>
    <s v="2Story"/>
    <s v="N"/>
    <n v="7"/>
    <n v="5"/>
    <n v="2003"/>
    <n v="2003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n v="111.58536585365853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x v="1"/>
    <s v="1Story"/>
    <s v="Y"/>
    <n v="4"/>
    <n v="4"/>
    <n v="1953"/>
    <n v="1953"/>
    <s v="N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n v="99.358974358974365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x v="0"/>
    <s v="2Story"/>
    <s v="N"/>
    <n v="7"/>
    <n v="5"/>
    <n v="2003"/>
    <n v="2003"/>
    <s v="N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n v="129.8326601269475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x v="0"/>
    <s v="1.5Fin"/>
    <s v="N/A"/>
    <n v="6"/>
    <n v="7"/>
    <n v="1940"/>
    <n v="1950"/>
    <s v="Y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n v="93.687038280725318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x v="0"/>
    <s v="1Story"/>
    <s v="Y"/>
    <n v="8"/>
    <n v="5"/>
    <n v="2006"/>
    <n v="2006"/>
    <s v="N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n v="156.21222296843519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x v="0"/>
    <s v="1Story"/>
    <s v="Y"/>
    <n v="10"/>
    <n v="5"/>
    <n v="2007"/>
    <n v="2008"/>
    <s v="Y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n v="184.74088291746642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x v="0"/>
    <s v="1.5Unf"/>
    <s v="N/A"/>
    <n v="5"/>
    <n v="6"/>
    <n v="1924"/>
    <n v="1950"/>
    <s v="Y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n v="139.66836734693877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x v="0"/>
    <s v="1Story"/>
    <s v="Y"/>
    <n v="7"/>
    <n v="5"/>
    <n v="2001"/>
    <n v="2001"/>
    <s v="N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n v="131.79916317991632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x v="0"/>
    <s v="2Story"/>
    <s v="N"/>
    <n v="5"/>
    <n v="5"/>
    <n v="1967"/>
    <n v="1967"/>
    <s v="N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n v="87.017873941674509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x v="4"/>
    <s v="2Story"/>
    <s v="N"/>
    <n v="7"/>
    <n v="5"/>
    <n v="2005"/>
    <n v="2005"/>
    <s v="N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n v="120.5233033524121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x v="0"/>
    <s v="1Story"/>
    <s v="Y"/>
    <n v="6"/>
    <n v="5"/>
    <n v="1957"/>
    <n v="1957"/>
    <s v="N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n v="119.25287356321839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x v="3"/>
    <s v="2Story"/>
    <s v="N"/>
    <n v="7"/>
    <n v="5"/>
    <n v="2005"/>
    <n v="2005"/>
    <s v="N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n v="125.83333333333333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x v="0"/>
    <s v="2Story"/>
    <s v="N"/>
    <n v="7"/>
    <n v="6"/>
    <n v="2003"/>
    <n v="2003"/>
    <s v="N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n v="129.5790049207217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x v="0"/>
    <s v="1Story"/>
    <s v="Y"/>
    <n v="6"/>
    <n v="6"/>
    <n v="1964"/>
    <n v="1964"/>
    <s v="N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n v="110.15831134564644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x v="0"/>
    <s v="1Story"/>
    <s v="Y"/>
    <n v="5"/>
    <n v="6"/>
    <n v="1961"/>
    <n v="1961"/>
    <s v="N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n v="122.33391608391608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x v="0"/>
    <s v="1Story"/>
    <s v="Y"/>
    <n v="4"/>
    <n v="7"/>
    <n v="1950"/>
    <n v="1995"/>
    <s v="Y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n v="119.96251171508904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x v="0"/>
    <s v="1Story"/>
    <s v="Y"/>
    <n v="5"/>
    <n v="6"/>
    <n v="1948"/>
    <n v="1973"/>
    <s v="Y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n v="98.46055163566389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x v="4"/>
    <s v="2Story"/>
    <s v="N"/>
    <n v="6"/>
    <n v="5"/>
    <n v="1973"/>
    <n v="1973"/>
    <s v="N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n v="101.31712259371834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x v="0"/>
    <s v="1Story"/>
    <s v="Y"/>
    <n v="5"/>
    <n v="6"/>
    <n v="1995"/>
    <n v="2006"/>
    <s v="Y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n v="131.02820746132849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x v="0"/>
    <s v="1.5Fin"/>
    <s v="N/A"/>
    <n v="5"/>
    <n v="6"/>
    <n v="1946"/>
    <n v="1995"/>
    <s v="Y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n v="108.75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x v="0"/>
    <s v="2Story"/>
    <s v="N"/>
    <n v="6"/>
    <n v="8"/>
    <n v="1925"/>
    <n v="1950"/>
    <s v="Y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n v="94.466936572199728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x v="0"/>
    <s v="2Story"/>
    <s v="N"/>
    <n v="5"/>
    <n v="8"/>
    <n v="1904"/>
    <n v="2002"/>
    <s v="Y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n v="102.3391812865497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x v="0"/>
    <s v="SLvl"/>
    <s v="N/A"/>
    <n v="6"/>
    <n v="7"/>
    <n v="1966"/>
    <n v="1966"/>
    <s v="N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n v="150.12875536480686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x v="2"/>
    <s v="1Story"/>
    <s v="Y"/>
    <n v="5"/>
    <n v="4"/>
    <n v="1961"/>
    <n v="1961"/>
    <s v="N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n v="78.333333333333329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x v="0"/>
    <s v="1.5Fin"/>
    <s v="N/A"/>
    <n v="5"/>
    <n v="8"/>
    <n v="1915"/>
    <n v="1950"/>
    <s v="Y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n v="108.6864406779661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x v="0"/>
    <s v="SFoyer"/>
    <s v="N/A"/>
    <n v="5"/>
    <n v="5"/>
    <n v="1975"/>
    <n v="1981"/>
    <s v="Y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n v="100.52910052910053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x v="0"/>
    <s v="2Story"/>
    <s v="N"/>
    <n v="7"/>
    <n v="5"/>
    <n v="1993"/>
    <n v="1993"/>
    <s v="N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n v="12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x v="0"/>
    <s v="1Story"/>
    <s v="Y"/>
    <n v="5"/>
    <n v="6"/>
    <n v="1972"/>
    <n v="1972"/>
    <s v="N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n v="154.51388888888889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x v="0"/>
    <s v="1.5Fin"/>
    <s v="N/A"/>
    <n v="6"/>
    <n v="8"/>
    <n v="1908"/>
    <n v="1997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n v="101.78117048346056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x v="0"/>
    <s v="SLvl"/>
    <s v="N/A"/>
    <n v="6"/>
    <n v="7"/>
    <n v="1976"/>
    <n v="1994"/>
    <s v="Y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n v="100.80862533692722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x v="3"/>
    <s v="1Story"/>
    <s v="Y"/>
    <n v="6"/>
    <n v="5"/>
    <n v="2003"/>
    <n v="2003"/>
    <s v="N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n v="155.07075471698113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x v="3"/>
    <s v="1Story"/>
    <s v="Y"/>
    <n v="8"/>
    <n v="5"/>
    <n v="2003"/>
    <n v="2003"/>
    <s v="N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n v="147.66483516483515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x v="0"/>
    <s v="2.5Unf"/>
    <s v="N/A"/>
    <n v="7"/>
    <n v="5"/>
    <n v="1941"/>
    <n v="1950"/>
    <s v="Y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n v="99.635479951397329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x v="0"/>
    <s v="SLvl"/>
    <s v="N/A"/>
    <n v="6"/>
    <n v="6"/>
    <n v="1964"/>
    <n v="1964"/>
    <s v="N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n v="109.34256055363322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x v="0"/>
    <s v="1Story"/>
    <s v="Y"/>
    <n v="5"/>
    <n v="4"/>
    <n v="1955"/>
    <n v="1974"/>
    <s v="Y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n v="95.559302979201803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x v="0"/>
    <s v="1Story"/>
    <s v="Y"/>
    <n v="5"/>
    <n v="8"/>
    <n v="1962"/>
    <n v="2010"/>
    <s v="Y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n v="122.11538461538461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x v="0"/>
    <s v="SLvl"/>
    <s v="N/A"/>
    <n v="6"/>
    <n v="6"/>
    <n v="1978"/>
    <n v="1978"/>
    <s v="N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n v="143.2748538011696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x v="0"/>
    <s v="2Story"/>
    <s v="N"/>
    <n v="6"/>
    <n v="5"/>
    <n v="1994"/>
    <n v="1995"/>
    <s v="Y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n v="117.4881836596894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x v="0"/>
    <s v="1Story"/>
    <s v="Y"/>
    <n v="7"/>
    <n v="5"/>
    <n v="1976"/>
    <n v="1976"/>
    <s v="N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n v="110.94890510948905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x v="0"/>
    <s v="2Story"/>
    <s v="N"/>
    <n v="6"/>
    <n v="7"/>
    <n v="1968"/>
    <n v="1984"/>
    <s v="Y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n v="94.197437829691026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x v="0"/>
    <s v="1.5Fin"/>
    <s v="N/A"/>
    <n v="7"/>
    <n v="8"/>
    <n v="1918"/>
    <n v="1998"/>
    <s v="Y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n v="133.2047685834502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x v="1"/>
    <s v="1Story"/>
    <s v="Y"/>
    <n v="5"/>
    <n v="4"/>
    <n v="1965"/>
    <n v="1965"/>
    <s v="N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n v="126.56400384985562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x v="0"/>
    <s v="1Story"/>
    <s v="Y"/>
    <n v="6"/>
    <n v="5"/>
    <n v="1984"/>
    <n v="1985"/>
    <s v="Y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n v="138.55970829535096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x v="0"/>
    <s v="1Story"/>
    <s v="Y"/>
    <n v="5"/>
    <n v="5"/>
    <n v="1959"/>
    <n v="1959"/>
    <s v="N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n v="115.41811846689896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x v="0"/>
    <s v="1Story"/>
    <s v="Y"/>
    <n v="7"/>
    <n v="5"/>
    <n v="2007"/>
    <n v="2008"/>
    <s v="Y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n v="182.63848396501459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x v="0"/>
    <s v="1Story"/>
    <s v="Y"/>
    <n v="5"/>
    <n v="6"/>
    <n v="1970"/>
    <n v="1970"/>
    <s v="N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n v="148.20359281437126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x v="0"/>
    <s v="1Story"/>
    <s v="Y"/>
    <n v="8"/>
    <n v="5"/>
    <n v="2006"/>
    <n v="2007"/>
    <s v="Y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n v="151.21506682867559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x v="0"/>
    <s v="1Story"/>
    <s v="Y"/>
    <n v="4"/>
    <n v="5"/>
    <n v="1961"/>
    <n v="1961"/>
    <s v="N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n v="115.17857142857143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x v="0"/>
    <s v="2Story"/>
    <s v="N"/>
    <n v="5"/>
    <n v="6"/>
    <n v="1948"/>
    <n v="1950"/>
    <s v="Y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n v="72.84482758620689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x v="0"/>
    <s v="2Story"/>
    <s v="N"/>
    <n v="7"/>
    <n v="5"/>
    <n v="1993"/>
    <n v="1994"/>
    <s v="Y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n v="121.0877373011801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x v="0"/>
    <s v="1Story"/>
    <s v="Y"/>
    <n v="5"/>
    <n v="5"/>
    <n v="1962"/>
    <n v="1962"/>
    <s v="N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n v="122.48322147651007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x v="0"/>
    <s v="2Story"/>
    <s v="N"/>
    <n v="6"/>
    <n v="5"/>
    <n v="1998"/>
    <n v="1998"/>
    <s v="N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n v="119.20332936979786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x v="0"/>
    <s v="1Story"/>
    <s v="Y"/>
    <n v="5"/>
    <n v="7"/>
    <n v="1953"/>
    <n v="1996"/>
    <s v="Y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n v="127.47252747252747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x v="0"/>
    <s v="1Story"/>
    <s v="Y"/>
    <n v="5"/>
    <n v="7"/>
    <n v="1949"/>
    <n v="1950"/>
    <s v="Y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n v="104.88958990536278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x v="0"/>
    <s v="1.5Fin"/>
    <s v="N/A"/>
    <n v="5"/>
    <n v="6"/>
    <n v="1941"/>
    <n v="1950"/>
    <s v="Y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n v="58.797524314765695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x v="0"/>
    <s v="2Story"/>
    <s v="N"/>
    <n v="8"/>
    <n v="5"/>
    <n v="2007"/>
    <n v="2007"/>
    <s v="N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n v="116.27471264367816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x v="0"/>
    <s v="1Story"/>
    <s v="Y"/>
    <n v="4"/>
    <n v="5"/>
    <n v="1963"/>
    <n v="1963"/>
    <s v="N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n v="127.16346153846153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x v="0"/>
    <s v="2Story"/>
    <s v="N"/>
    <n v="9"/>
    <n v="5"/>
    <n v="2004"/>
    <n v="2005"/>
    <s v="Y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n v="157.37410071942446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x v="0"/>
    <s v="SFoyer"/>
    <s v="N/A"/>
    <n v="5"/>
    <n v="7"/>
    <n v="1961"/>
    <n v="1995"/>
    <s v="Y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n v="128.13852813852813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x v="0"/>
    <s v="1Story"/>
    <s v="Y"/>
    <n v="5"/>
    <n v="8"/>
    <n v="1978"/>
    <n v="2005"/>
    <s v="Y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n v="157.98611111111111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x v="0"/>
    <s v="1Story"/>
    <s v="Y"/>
    <n v="5"/>
    <n v="5"/>
    <n v="2005"/>
    <n v="2006"/>
    <s v="Y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n v="144.03669724770643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x v="0"/>
    <s v="1.5Fin"/>
    <s v="N/A"/>
    <n v="7"/>
    <n v="5"/>
    <n v="1990"/>
    <n v="1991"/>
    <s v="Y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n v="109.20209668025626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x v="0"/>
    <s v="2Story"/>
    <s v="N"/>
    <n v="6"/>
    <n v="5"/>
    <n v="1992"/>
    <n v="1993"/>
    <s v="Y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n v="111.73885750156937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x v="0"/>
    <s v="2.5Fin"/>
    <s v="N/A"/>
    <n v="4"/>
    <n v="5"/>
    <n v="1912"/>
    <n v="1950"/>
    <s v="Y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n v="53.139013452914796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x v="0"/>
    <s v="1Story"/>
    <s v="Y"/>
    <n v="5"/>
    <n v="5"/>
    <n v="1967"/>
    <n v="1967"/>
    <s v="N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n v="112.10762331838565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x v="3"/>
    <s v="1Story"/>
    <s v="Y"/>
    <n v="9"/>
    <n v="5"/>
    <n v="1999"/>
    <n v="2000"/>
    <s v="Y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n v="192.45172615564658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x v="2"/>
    <s v="1Story"/>
    <s v="Y"/>
    <n v="5"/>
    <n v="5"/>
    <n v="1959"/>
    <n v="2005"/>
    <s v="Y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n v="84.696261682242991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x v="0"/>
    <s v="1.5Fin"/>
    <s v="N/A"/>
    <n v="5"/>
    <n v="7"/>
    <n v="1955"/>
    <n v="1955"/>
    <s v="N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n v="97.272074659009334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x v="0"/>
    <s v="1Story"/>
    <s v="Y"/>
    <n v="8"/>
    <n v="6"/>
    <n v="1970"/>
    <n v="1970"/>
    <s v="N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n v="120.88407758231845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x v="0"/>
    <s v="1Story"/>
    <s v="Y"/>
    <n v="6"/>
    <n v="4"/>
    <n v="1953"/>
    <n v="1953"/>
    <s v="N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n v="99.33554817275747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x v="0"/>
    <s v="1.5Fin"/>
    <s v="N/A"/>
    <n v="5"/>
    <n v="7"/>
    <n v="1949"/>
    <n v="2006"/>
    <s v="Y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n v="133.00865800865802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x v="0"/>
    <s v="2Story"/>
    <s v="N"/>
    <n v="6"/>
    <n v="5"/>
    <n v="1978"/>
    <n v="1978"/>
    <s v="N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n v="102.49554367201426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x v="0"/>
    <s v="1Story"/>
    <s v="Y"/>
    <n v="6"/>
    <n v="8"/>
    <n v="1963"/>
    <n v="2003"/>
    <s v="Y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n v="144.6629213483146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x v="0"/>
    <s v="1Story"/>
    <s v="Y"/>
    <n v="5"/>
    <n v="5"/>
    <n v="1954"/>
    <n v="1954"/>
    <s v="N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n v="119.3058568329718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x v="2"/>
    <s v="1Story"/>
    <s v="Y"/>
    <n v="5"/>
    <n v="5"/>
    <n v="1979"/>
    <n v="1979"/>
    <s v="N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n v="77.431921824104236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x v="0"/>
    <s v="2Story"/>
    <s v="N"/>
    <n v="6"/>
    <n v="5"/>
    <n v="1963"/>
    <n v="1963"/>
    <s v="N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n v="77.951002227171486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x v="0"/>
    <s v="1Story"/>
    <s v="Y"/>
    <n v="4"/>
    <n v="6"/>
    <n v="1936"/>
    <n v="1950"/>
    <s v="Y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n v="111.98738170347004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x v="2"/>
    <s v="2Story"/>
    <s v="N"/>
    <n v="5"/>
    <n v="5"/>
    <n v="1979"/>
    <n v="1979"/>
    <s v="N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n v="63.818303571428572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x v="0"/>
    <s v="1Story"/>
    <s v="Y"/>
    <n v="9"/>
    <n v="5"/>
    <n v="2009"/>
    <n v="2010"/>
    <s v="Y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n v="258.73815566835873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x v="0"/>
    <s v="1Story"/>
    <s v="Y"/>
    <n v="5"/>
    <n v="7"/>
    <n v="1961"/>
    <n v="1994"/>
    <s v="Y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n v="109.22330097087378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x v="0"/>
    <s v="1Story"/>
    <s v="Y"/>
    <n v="4"/>
    <n v="6"/>
    <n v="1971"/>
    <n v="1971"/>
    <s v="N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n v="128.2051282051282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x v="0"/>
    <s v="1Story"/>
    <s v="Y"/>
    <n v="5"/>
    <n v="7"/>
    <n v="1957"/>
    <n v="2000"/>
    <s v="Y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n v="117.15160796324655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x v="0"/>
    <s v="2Story"/>
    <s v="N"/>
    <n v="7"/>
    <n v="5"/>
    <n v="2003"/>
    <n v="2003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n v="119.28429423459245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x v="0"/>
    <s v="1Story"/>
    <s v="Y"/>
    <n v="7"/>
    <n v="5"/>
    <n v="2006"/>
    <n v="2006"/>
    <s v="N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n v="143.7125748502994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x v="0"/>
    <s v="1Story"/>
    <s v="Y"/>
    <n v="5"/>
    <n v="6"/>
    <n v="1967"/>
    <n v="1967"/>
    <s v="N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n v="139.13525498891352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x v="0"/>
    <s v="1Story"/>
    <s v="Y"/>
    <n v="5"/>
    <n v="5"/>
    <n v="1954"/>
    <n v="1954"/>
    <s v="N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n v="120.41392285983066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x v="0"/>
    <s v="1Story"/>
    <s v="Y"/>
    <n v="8"/>
    <n v="5"/>
    <n v="2006"/>
    <n v="2006"/>
    <s v="N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n v="155.86797066014671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x v="0"/>
    <s v="1.5Fin"/>
    <s v="N/A"/>
    <n v="7"/>
    <n v="7"/>
    <n v="1936"/>
    <n v="1987"/>
    <s v="Y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n v="121.53621779290228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x v="0"/>
    <s v="1Story"/>
    <s v="Y"/>
    <n v="5"/>
    <n v="5"/>
    <n v="1983"/>
    <n v="1983"/>
    <s v="N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n v="145.23281596452327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x v="0"/>
    <s v="2Story"/>
    <s v="N"/>
    <n v="6"/>
    <n v="5"/>
    <n v="2005"/>
    <n v="2005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n v="117.25067385444744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x v="2"/>
    <s v="2Story"/>
    <s v="N"/>
    <n v="5"/>
    <n v="5"/>
    <n v="1960"/>
    <n v="1960"/>
    <s v="N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n v="67.854001759014949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x v="0"/>
    <s v="1Story"/>
    <s v="Y"/>
    <n v="5"/>
    <n v="7"/>
    <n v="1977"/>
    <n v="1989"/>
    <s v="Y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n v="113.17034700315457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x v="0"/>
    <s v="1Story"/>
    <s v="Y"/>
    <n v="5"/>
    <n v="7"/>
    <n v="1925"/>
    <n v="1950"/>
    <s v="Y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n v="86.699507389162562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x v="2"/>
    <s v="2Story"/>
    <s v="N"/>
    <n v="5"/>
    <n v="6"/>
    <n v="1949"/>
    <n v="1950"/>
    <s v="Y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n v="72.427572427572429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x v="3"/>
    <s v="2Story"/>
    <s v="N"/>
    <n v="6"/>
    <n v="5"/>
    <n v="2009"/>
    <n v="2009"/>
    <s v="N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n v="141.93872549019608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x v="4"/>
    <s v="2Story"/>
    <s v="N"/>
    <n v="4"/>
    <n v="5"/>
    <n v="1970"/>
    <n v="1970"/>
    <s v="N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n v="68.681318681318686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x v="0"/>
    <s v="1Story"/>
    <s v="Y"/>
    <n v="2"/>
    <n v="3"/>
    <n v="1949"/>
    <n v="1950"/>
    <s v="Y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n v="73.56458333333333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x v="0"/>
    <s v="1Story"/>
    <s v="Y"/>
    <n v="4"/>
    <n v="6"/>
    <n v="1956"/>
    <n v="1956"/>
    <s v="N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n v="109.84540276647681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x v="0"/>
    <s v="2Story"/>
    <s v="N"/>
    <n v="7"/>
    <n v="5"/>
    <n v="1991"/>
    <n v="1991"/>
    <s v="N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n v="111.89468735307945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x v="0"/>
    <s v="1Story"/>
    <s v="Y"/>
    <n v="6"/>
    <n v="8"/>
    <n v="1958"/>
    <n v="2002"/>
    <s v="Y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n v="124.82319660537482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x v="0"/>
    <s v="2Story"/>
    <s v="N"/>
    <n v="6"/>
    <n v="5"/>
    <n v="1994"/>
    <n v="1994"/>
    <s v="N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n v="116.79256246368391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x v="2"/>
    <s v="1.5Fin"/>
    <s v="N/A"/>
    <n v="5"/>
    <n v="7"/>
    <n v="1900"/>
    <n v="2003"/>
    <s v="Y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n v="66.318181818181813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x v="0"/>
    <s v="1Story"/>
    <s v="Y"/>
    <n v="6"/>
    <n v="5"/>
    <n v="2005"/>
    <n v="2006"/>
    <s v="Y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n v="129.17173252279636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x v="3"/>
    <s v="1Story"/>
    <s v="Y"/>
    <n v="6"/>
    <n v="5"/>
    <n v="1993"/>
    <n v="1994"/>
    <s v="Y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n v="119.35683364254793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x v="0"/>
    <s v="1Story"/>
    <s v="Y"/>
    <n v="6"/>
    <n v="6"/>
    <n v="1980"/>
    <n v="1980"/>
    <s v="N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n v="123.07236061684461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x v="0"/>
    <s v="1Story"/>
    <s v="Y"/>
    <n v="5"/>
    <n v="6"/>
    <n v="1977"/>
    <n v="1977"/>
    <s v="N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n v="155.41740674955594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x v="0"/>
    <s v="2Story"/>
    <s v="N"/>
    <n v="8"/>
    <n v="5"/>
    <n v="2003"/>
    <n v="2004"/>
    <s v="Y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n v="120.05054759898904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x v="0"/>
    <s v="2Story"/>
    <s v="N"/>
    <n v="7"/>
    <n v="5"/>
    <n v="1968"/>
    <n v="1968"/>
    <s v="N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n v="88.978766430738119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x v="0"/>
    <s v="1Story"/>
    <s v="Y"/>
    <n v="8"/>
    <n v="5"/>
    <n v="2001"/>
    <n v="2001"/>
    <s v="N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n v="132.27069351230426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x v="0"/>
    <s v="2Story"/>
    <s v="N"/>
    <n v="7"/>
    <n v="5"/>
    <n v="1997"/>
    <n v="1997"/>
    <s v="N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n v="99.284436493738824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x v="0"/>
    <s v="1Story"/>
    <s v="Y"/>
    <n v="8"/>
    <n v="5"/>
    <n v="2007"/>
    <n v="2007"/>
    <s v="N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n v="137.10777626193723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x v="0"/>
    <s v="1Story"/>
    <s v="Y"/>
    <n v="5"/>
    <n v="6"/>
    <n v="1965"/>
    <n v="1965"/>
    <s v="N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n v="127.02702702702703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x v="0"/>
    <s v="1Story"/>
    <s v="Y"/>
    <n v="9"/>
    <n v="5"/>
    <n v="2006"/>
    <n v="2006"/>
    <s v="N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n v="167.97900262467192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x v="0"/>
    <s v="1Story"/>
    <s v="Y"/>
    <n v="7"/>
    <n v="5"/>
    <n v="2004"/>
    <n v="2004"/>
    <s v="N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n v="126.66666666666667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x v="0"/>
    <s v="1Story"/>
    <s v="Y"/>
    <n v="7"/>
    <n v="7"/>
    <n v="1960"/>
    <n v="2007"/>
    <s v="Y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n v="116.96471725471243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x v="0"/>
    <s v="1Story"/>
    <s v="Y"/>
    <n v="4"/>
    <n v="5"/>
    <n v="1926"/>
    <n v="1953"/>
    <s v="Y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n v="106.9611780455154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x v="0"/>
    <s v="1Story"/>
    <s v="Y"/>
    <n v="7"/>
    <n v="5"/>
    <n v="2003"/>
    <n v="2003"/>
    <s v="N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n v="154.08333333333334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x v="0"/>
    <s v="2Story"/>
    <s v="N"/>
    <n v="7"/>
    <n v="5"/>
    <n v="2005"/>
    <n v="2005"/>
    <s v="N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n v="128.36123795027905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x v="0"/>
    <s v="2Story"/>
    <s v="N"/>
    <n v="7"/>
    <n v="5"/>
    <n v="2006"/>
    <n v="2006"/>
    <s v="N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n v="122.2217125382263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x v="0"/>
    <s v="2Story"/>
    <s v="N"/>
    <n v="7"/>
    <n v="7"/>
    <n v="1940"/>
    <n v="1950"/>
    <s v="Y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n v="101.70620058260508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x v="2"/>
    <s v="1Story"/>
    <s v="Y"/>
    <n v="6"/>
    <n v="5"/>
    <n v="1976"/>
    <n v="1976"/>
    <s v="N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n v="87.326388888888886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x v="0"/>
    <s v="2Story"/>
    <s v="N"/>
    <n v="7"/>
    <n v="5"/>
    <n v="1999"/>
    <n v="1999"/>
    <s v="N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n v="103.88349514563107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x v="2"/>
    <s v="1Story"/>
    <s v="Y"/>
    <n v="4"/>
    <n v="3"/>
    <n v="1977"/>
    <n v="1977"/>
    <s v="N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n v="104.16666666666667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x v="2"/>
    <s v="1Story"/>
    <s v="Y"/>
    <n v="5"/>
    <n v="4"/>
    <n v="1967"/>
    <n v="1967"/>
    <s v="N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n v="87.622549019607845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x v="0"/>
    <s v="SLvl"/>
    <s v="N/A"/>
    <n v="6"/>
    <n v="6"/>
    <n v="1958"/>
    <n v="1958"/>
    <s v="N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n v="102.30654761904762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x v="0"/>
    <s v="1.5Fin"/>
    <s v="N/A"/>
    <n v="5"/>
    <n v="6"/>
    <n v="1890"/>
    <n v="1996"/>
    <s v="Y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n v="66.827180310326384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x v="0"/>
    <s v="SLvl"/>
    <s v="N/A"/>
    <n v="5"/>
    <n v="6"/>
    <n v="1959"/>
    <n v="1959"/>
    <s v="N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n v="125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x v="0"/>
    <s v="1Story"/>
    <s v="Y"/>
    <n v="8"/>
    <n v="5"/>
    <n v="2002"/>
    <n v="2003"/>
    <s v="Y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n v="165.74585635359117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x v="0"/>
    <s v="2Story"/>
    <s v="N"/>
    <n v="7"/>
    <n v="5"/>
    <n v="2002"/>
    <n v="2002"/>
    <s v="N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n v="108.38963963963964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x v="0"/>
    <s v="1Story"/>
    <s v="Y"/>
    <n v="6"/>
    <n v="7"/>
    <n v="1972"/>
    <n v="2006"/>
    <s v="Y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n v="143.01230992034758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x v="0"/>
    <s v="1Story"/>
    <s v="Y"/>
    <n v="5"/>
    <n v="8"/>
    <n v="1950"/>
    <n v="2002"/>
    <s v="Y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n v="149.30555555555554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x v="0"/>
    <s v="1Story"/>
    <s v="Y"/>
    <n v="5"/>
    <n v="5"/>
    <n v="1965"/>
    <n v="1965"/>
    <s v="N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n v="124.24870466321244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x v="0"/>
    <s v="SFoyer"/>
    <s v="N/A"/>
    <n v="5"/>
    <n v="8"/>
    <n v="1972"/>
    <n v="2003"/>
    <s v="Y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n v="174.34895833333334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x v="0"/>
    <s v="2Story"/>
    <s v="N"/>
    <n v="5"/>
    <n v="4"/>
    <n v="1969"/>
    <n v="1969"/>
    <s v="N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n v="87.39837398373983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x v="2"/>
    <s v="SFoyer"/>
    <s v="N/A"/>
    <n v="6"/>
    <n v="5"/>
    <n v="1975"/>
    <n v="1975"/>
    <s v="N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n v="130.10204081632654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x v="2"/>
    <s v="2Story"/>
    <s v="N"/>
    <n v="6"/>
    <n v="6"/>
    <n v="1946"/>
    <n v="1950"/>
    <s v="Y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n v="74.055158324821249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x v="3"/>
    <s v="2Story"/>
    <s v="N"/>
    <n v="6"/>
    <n v="6"/>
    <n v="1980"/>
    <n v="1980"/>
    <s v="N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n v="100.89503661513426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x v="0"/>
    <s v="1Story"/>
    <s v="Y"/>
    <n v="5"/>
    <n v="5"/>
    <n v="1962"/>
    <n v="1962"/>
    <s v="N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n v="124.88174077578051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x v="0"/>
    <s v="1Story"/>
    <s v="Y"/>
    <n v="7"/>
    <n v="5"/>
    <n v="2003"/>
    <n v="2003"/>
    <s v="N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n v="138.36948391922215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x v="4"/>
    <s v="2Story"/>
    <s v="N"/>
    <n v="7"/>
    <n v="5"/>
    <n v="1999"/>
    <n v="1999"/>
    <s v="N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n v="109.46327683615819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x v="0"/>
    <s v="1Story"/>
    <s v="Y"/>
    <n v="5"/>
    <n v="7"/>
    <n v="1958"/>
    <n v="2008"/>
    <s v="Y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n v="135.78088578088577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x v="0"/>
    <s v="2Story"/>
    <s v="N"/>
    <n v="6"/>
    <n v="7"/>
    <n v="1977"/>
    <n v="1995"/>
    <s v="Y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n v="94.707520891364908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x v="3"/>
    <s v="2Story"/>
    <s v="N"/>
    <n v="6"/>
    <n v="6"/>
    <n v="1976"/>
    <n v="1976"/>
    <s v="N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n v="100.12919896640827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x v="0"/>
    <s v="1Story"/>
    <s v="Y"/>
    <n v="9"/>
    <n v="5"/>
    <n v="2007"/>
    <n v="2007"/>
    <s v="N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n v="132.77777777777777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x v="0"/>
    <s v="2Story"/>
    <s v="N"/>
    <n v="7"/>
    <n v="5"/>
    <n v="2002"/>
    <n v="2003"/>
    <s v="Y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n v="113.46356916578669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x v="0"/>
    <s v="2Story"/>
    <s v="N"/>
    <n v="6"/>
    <n v="5"/>
    <n v="2005"/>
    <n v="2007"/>
    <s v="Y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n v="120.55256064690028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x v="0"/>
    <s v="1.5Fin"/>
    <s v="N/A"/>
    <n v="5"/>
    <n v="7"/>
    <n v="1940"/>
    <n v="1950"/>
    <s v="Y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n v="122.32415902140673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x v="0"/>
    <s v="1Story"/>
    <s v="Y"/>
    <n v="5"/>
    <n v="7"/>
    <n v="1955"/>
    <n v="1955"/>
    <s v="N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n v="122.95081967213115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x v="0"/>
    <s v="1.5Fin"/>
    <s v="N/A"/>
    <n v="3"/>
    <n v="6"/>
    <n v="1910"/>
    <n v="1950"/>
    <s v="Y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n v="39.152892561983471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x v="1"/>
    <s v="SLvl"/>
    <s v="N/A"/>
    <n v="6"/>
    <n v="5"/>
    <n v="1958"/>
    <n v="1958"/>
    <s v="N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n v="127.85388127853881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x v="0"/>
    <s v="1.5Fin"/>
    <s v="N/A"/>
    <n v="4"/>
    <n v="4"/>
    <n v="1949"/>
    <n v="1950"/>
    <s v="Y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n v="113.25503355704699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x v="4"/>
    <s v="2Story"/>
    <s v="N"/>
    <n v="7"/>
    <n v="5"/>
    <n v="2003"/>
    <n v="2004"/>
    <s v="Y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n v="106.39606396063961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x v="3"/>
    <s v="1Story"/>
    <s v="Y"/>
    <n v="6"/>
    <n v="5"/>
    <n v="1979"/>
    <n v="1979"/>
    <s v="N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n v="108.38779956427015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x v="0"/>
    <s v="1Story"/>
    <s v="Y"/>
    <n v="7"/>
    <n v="5"/>
    <n v="2007"/>
    <n v="2008"/>
    <s v="Y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n v="127.45098039215686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x v="0"/>
    <s v="2Story"/>
    <s v="N"/>
    <n v="7"/>
    <n v="8"/>
    <n v="1910"/>
    <n v="1993"/>
    <s v="Y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n v="82.961862308073307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x v="4"/>
    <s v="2Story"/>
    <s v="N"/>
    <n v="7"/>
    <n v="5"/>
    <n v="2000"/>
    <n v="2000"/>
    <s v="N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n v="119.39218523878436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x v="0"/>
    <s v="1Story"/>
    <s v="Y"/>
    <n v="4"/>
    <n v="7"/>
    <n v="1923"/>
    <n v="1958"/>
    <s v="Y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n v="98.388952819332573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x v="3"/>
    <s v="1Story"/>
    <s v="Y"/>
    <n v="7"/>
    <n v="5"/>
    <n v="2006"/>
    <n v="2007"/>
    <s v="Y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n v="161.07977437550363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x v="0"/>
    <s v="1Story"/>
    <s v="Y"/>
    <n v="4"/>
    <n v="5"/>
    <n v="1954"/>
    <n v="1954"/>
    <s v="N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n v="123.04250559284117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x v="0"/>
    <s v="1Story"/>
    <s v="Y"/>
    <n v="5"/>
    <n v="6"/>
    <n v="1963"/>
    <n v="1963"/>
    <s v="N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n v="123.9964317573595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x v="0"/>
    <s v="SFoyer"/>
    <s v="N/A"/>
    <n v="7"/>
    <n v="9"/>
    <n v="1961"/>
    <n v="2007"/>
    <s v="Y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n v="178.57857857857857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x v="0"/>
    <s v="2Story"/>
    <s v="N"/>
    <n v="8"/>
    <n v="5"/>
    <n v="1998"/>
    <n v="1999"/>
    <s v="Y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n v="128.63705972434917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x v="0"/>
    <s v="1Story"/>
    <s v="Y"/>
    <n v="7"/>
    <n v="5"/>
    <n v="2007"/>
    <n v="2007"/>
    <s v="N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n v="126.29936808846762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x v="0"/>
    <s v="2Story"/>
    <s v="N"/>
    <n v="8"/>
    <n v="5"/>
    <n v="2002"/>
    <n v="2002"/>
    <s v="N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n v="111.7467248908297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x v="2"/>
    <s v="1.5Fin"/>
    <s v="N/A"/>
    <n v="5"/>
    <n v="5"/>
    <n v="1977"/>
    <n v="1977"/>
    <s v="N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n v="72.664359861591691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x v="1"/>
    <s v="1Story"/>
    <s v="Y"/>
    <n v="5"/>
    <n v="5"/>
    <n v="1950"/>
    <n v="1950"/>
    <s v="N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n v="107.38831615120274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x v="0"/>
    <s v="1.5Fin"/>
    <s v="N/A"/>
    <n v="6"/>
    <n v="8"/>
    <n v="1910"/>
    <n v="2003"/>
    <s v="Y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n v="71.559633027522935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x v="0"/>
    <s v="1Story"/>
    <s v="Y"/>
    <n v="9"/>
    <n v="5"/>
    <n v="2009"/>
    <n v="2010"/>
    <s v="Y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n v="203.70721649484537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x v="0"/>
    <s v="2Story"/>
    <s v="N"/>
    <n v="6"/>
    <n v="6"/>
    <n v="1976"/>
    <n v="1976"/>
    <s v="N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n v="96.059113300492612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x v="0"/>
    <s v="2Story"/>
    <s v="N"/>
    <n v="7"/>
    <n v="5"/>
    <n v="2006"/>
    <n v="2006"/>
    <s v="N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n v="125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x v="0"/>
    <s v="2Story"/>
    <s v="N"/>
    <n v="8"/>
    <n v="5"/>
    <n v="1997"/>
    <n v="1998"/>
    <s v="Y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n v="145.48494983277592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x v="0"/>
    <s v="2Story"/>
    <s v="N"/>
    <n v="8"/>
    <n v="9"/>
    <n v="1882"/>
    <n v="1986"/>
    <s v="Y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n v="96.440872560275551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x v="0"/>
    <s v="2Story"/>
    <s v="N"/>
    <n v="6"/>
    <n v="8"/>
    <n v="1964"/>
    <n v="1993"/>
    <s v="Y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n v="101.02647217720151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x v="0"/>
    <s v="2Story"/>
    <s v="N"/>
    <n v="6"/>
    <n v="5"/>
    <n v="2005"/>
    <n v="2006"/>
    <s v="Y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n v="115.93333333333334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x v="0"/>
    <s v="1Story"/>
    <s v="Y"/>
    <n v="10"/>
    <n v="5"/>
    <n v="2006"/>
    <n v="2007"/>
    <s v="Y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n v="196.44935972060534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x v="0"/>
    <s v="1.5Fin"/>
    <s v="N/A"/>
    <n v="4"/>
    <n v="7"/>
    <n v="1946"/>
    <n v="1950"/>
    <s v="Y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n v="98.861788617886177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x v="0"/>
    <s v="1Story"/>
    <s v="Y"/>
    <n v="5"/>
    <n v="6"/>
    <n v="1961"/>
    <n v="1961"/>
    <s v="N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n v="13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x v="0"/>
    <s v="1Story"/>
    <s v="Y"/>
    <n v="6"/>
    <n v="6"/>
    <n v="1970"/>
    <n v="1970"/>
    <s v="N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n v="128.29403606102636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x v="0"/>
    <s v="1Story"/>
    <s v="Y"/>
    <n v="3"/>
    <n v="4"/>
    <n v="1922"/>
    <n v="1950"/>
    <s v="Y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n v="84.493964716805948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x v="0"/>
    <s v="1Story"/>
    <s v="Y"/>
    <n v="7"/>
    <n v="5"/>
    <n v="2006"/>
    <n v="2006"/>
    <s v="N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n v="170.52980132450332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x v="0"/>
    <s v="1Story"/>
    <s v="Y"/>
    <n v="3"/>
    <n v="3"/>
    <n v="1952"/>
    <n v="1952"/>
    <s v="N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n v="86.86440677966101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x v="0"/>
    <s v="1Story"/>
    <s v="Y"/>
    <n v="5"/>
    <n v="6"/>
    <n v="1920"/>
    <n v="1950"/>
    <s v="Y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n v="124.45730824891461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x v="0"/>
    <s v="1Story"/>
    <s v="Y"/>
    <n v="8"/>
    <n v="5"/>
    <n v="2006"/>
    <n v="2006"/>
    <s v="N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n v="147.39517153748412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x v="2"/>
    <s v="1Story"/>
    <s v="Y"/>
    <n v="5"/>
    <n v="6"/>
    <n v="1976"/>
    <n v="1976"/>
    <s v="N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n v="81.491071428571431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x v="3"/>
    <s v="1Story"/>
    <s v="Y"/>
    <n v="7"/>
    <n v="5"/>
    <n v="2005"/>
    <n v="2006"/>
    <s v="Y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n v="120.34574468085107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x v="0"/>
    <s v="SLvl"/>
    <s v="N/A"/>
    <n v="5"/>
    <n v="8"/>
    <n v="1977"/>
    <n v="1977"/>
    <s v="N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n v="152.18274111675126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x v="0"/>
    <s v="1Story"/>
    <s v="Y"/>
    <n v="6"/>
    <n v="3"/>
    <n v="1970"/>
    <n v="1970"/>
    <s v="N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n v="98.672299336149663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x v="3"/>
    <s v="2Story"/>
    <s v="N"/>
    <n v="4"/>
    <n v="4"/>
    <n v="1970"/>
    <n v="1970"/>
    <s v="N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n v="80.586080586080584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x v="0"/>
    <s v="1Story"/>
    <s v="Y"/>
    <n v="7"/>
    <n v="5"/>
    <n v="2004"/>
    <n v="2005"/>
    <s v="Y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n v="140.35087719298247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x v="0"/>
    <s v="1.5Fin"/>
    <s v="N/A"/>
    <n v="5"/>
    <n v="5"/>
    <n v="1926"/>
    <n v="1950"/>
    <s v="Y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n v="67.017082785808142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x v="0"/>
    <s v="1.5Fin"/>
    <s v="N/A"/>
    <n v="5"/>
    <n v="5"/>
    <n v="1948"/>
    <n v="1950"/>
    <s v="Y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n v="106.21557828481511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x v="2"/>
    <s v="1Story"/>
    <s v="Y"/>
    <n v="5"/>
    <n v="5"/>
    <n v="1965"/>
    <n v="1965"/>
    <s v="N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n v="60.096153846153847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x v="0"/>
    <s v="2Story"/>
    <s v="N"/>
    <n v="6"/>
    <n v="7"/>
    <n v="1923"/>
    <n v="1996"/>
    <s v="Y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n v="109.85352862849534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x v="0"/>
    <s v="1Story"/>
    <s v="Y"/>
    <n v="5"/>
    <n v="4"/>
    <n v="1910"/>
    <n v="2006"/>
    <s v="Y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n v="83.170254403131111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x v="0"/>
    <s v="1Story"/>
    <s v="Y"/>
    <n v="6"/>
    <n v="5"/>
    <n v="1948"/>
    <n v="1950"/>
    <s v="Y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n v="110.16635859519408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x v="0"/>
    <s v="2Story"/>
    <s v="N"/>
    <n v="8"/>
    <n v="6"/>
    <n v="2001"/>
    <n v="2001"/>
    <s v="N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n v="136.33633633633633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x v="0"/>
    <s v="1Story"/>
    <s v="Y"/>
    <n v="7"/>
    <n v="5"/>
    <n v="1996"/>
    <n v="1996"/>
    <s v="N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n v="134.97340425531914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x v="3"/>
    <s v="1Story"/>
    <s v="Y"/>
    <n v="8"/>
    <n v="5"/>
    <n v="1984"/>
    <n v="1984"/>
    <s v="N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n v="137.86764705882354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x v="0"/>
    <s v="SLvl"/>
    <s v="N/A"/>
    <n v="7"/>
    <n v="5"/>
    <n v="1991"/>
    <n v="1992"/>
    <s v="Y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n v="108.69565217391305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x v="3"/>
    <s v="1Story"/>
    <s v="Y"/>
    <n v="7"/>
    <n v="5"/>
    <n v="2005"/>
    <n v="2005"/>
    <s v="N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n v="141.75962815405046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x v="0"/>
    <s v="1Story"/>
    <s v="Y"/>
    <n v="4"/>
    <n v="5"/>
    <n v="2005"/>
    <n v="2005"/>
    <s v="N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n v="155.47703180212014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x v="0"/>
    <s v="1Story"/>
    <s v="Y"/>
    <n v="7"/>
    <n v="5"/>
    <n v="2006"/>
    <n v="2006"/>
    <s v="N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n v="159.01639344262296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x v="0"/>
    <s v="1.5Fin"/>
    <s v="N/A"/>
    <n v="5"/>
    <n v="5"/>
    <n v="1930"/>
    <n v="1950"/>
    <s v="Y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n v="69.711538461538467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x v="3"/>
    <s v="1Story"/>
    <s v="Y"/>
    <n v="7"/>
    <n v="5"/>
    <n v="2005"/>
    <n v="2006"/>
    <s v="Y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n v="126.99468085106383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x v="0"/>
    <s v="1Story"/>
    <s v="Y"/>
    <n v="8"/>
    <n v="6"/>
    <n v="1976"/>
    <n v="1976"/>
    <s v="N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n v="99.033816425120776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x v="0"/>
    <s v="1Story"/>
    <s v="Y"/>
    <n v="5"/>
    <n v="5"/>
    <n v="1972"/>
    <n v="1972"/>
    <s v="N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n v="127.55102040816327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x v="0"/>
    <s v="1Story"/>
    <s v="Y"/>
    <n v="5"/>
    <n v="5"/>
    <n v="1960"/>
    <n v="1960"/>
    <s v="N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n v="132.51582278481013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x v="0"/>
    <s v="1Story"/>
    <s v="Y"/>
    <n v="8"/>
    <n v="5"/>
    <n v="2007"/>
    <n v="2008"/>
    <s v="Y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n v="178.05407047387607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x v="0"/>
    <s v="1.5Fin"/>
    <s v="N/A"/>
    <n v="5"/>
    <n v="5"/>
    <n v="1941"/>
    <n v="1950"/>
    <s v="Y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n v="76.308139534883722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x v="4"/>
    <s v="2Story"/>
    <s v="N"/>
    <n v="6"/>
    <n v="7"/>
    <n v="1972"/>
    <n v="1972"/>
    <s v="N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n v="96.880131362889983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x v="1"/>
    <s v="2Story"/>
    <s v="N"/>
    <n v="5"/>
    <n v="8"/>
    <n v="1916"/>
    <n v="1995"/>
    <s v="Y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n v="82.987551867219921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x v="0"/>
    <s v="2.5Fin"/>
    <s v="N/A"/>
    <n v="7"/>
    <n v="3"/>
    <n v="1920"/>
    <n v="1970"/>
    <s v="Y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n v="63.919532770927972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x v="0"/>
    <s v="2Story"/>
    <s v="N"/>
    <n v="8"/>
    <n v="7"/>
    <n v="1993"/>
    <n v="1993"/>
    <s v="N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n v="123.01587301587301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x v="0"/>
    <s v="1Story"/>
    <s v="Y"/>
    <n v="7"/>
    <n v="5"/>
    <n v="2002"/>
    <n v="2002"/>
    <s v="N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n v="139.05683192261185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x v="0"/>
    <s v="1Story"/>
    <s v="Y"/>
    <n v="5"/>
    <n v="7"/>
    <n v="1938"/>
    <n v="1950"/>
    <s v="Y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n v="125.52410901467505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x v="0"/>
    <s v="1Story"/>
    <s v="Y"/>
    <n v="4"/>
    <n v="3"/>
    <n v="1957"/>
    <n v="1957"/>
    <s v="N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n v="99.408284023668642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x v="0"/>
    <s v="1Story"/>
    <s v="Y"/>
    <n v="9"/>
    <n v="5"/>
    <n v="2007"/>
    <n v="2008"/>
    <s v="Y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n v="194.75308641975309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x v="0"/>
    <s v="2Story"/>
    <s v="N"/>
    <n v="8"/>
    <n v="5"/>
    <n v="2001"/>
    <n v="2002"/>
    <s v="Y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n v="126.82280159080867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x v="4"/>
    <s v="2Story"/>
    <s v="N"/>
    <n v="4"/>
    <n v="6"/>
    <n v="1970"/>
    <n v="2008"/>
    <s v="Y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n v="72.172619047619051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x v="3"/>
    <s v="SFoyer"/>
    <s v="N/A"/>
    <n v="4"/>
    <n v="4"/>
    <n v="1970"/>
    <n v="1970"/>
    <s v="N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n v="126.98412698412699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x v="0"/>
    <s v="1Story"/>
    <s v="Y"/>
    <n v="5"/>
    <n v="4"/>
    <n v="1957"/>
    <n v="2000"/>
    <s v="Y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n v="85.967831392124239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x v="0"/>
    <s v="2Story"/>
    <s v="N"/>
    <n v="6"/>
    <n v="8"/>
    <n v="1966"/>
    <n v="2000"/>
    <s v="Y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n v="106.00490196078431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x v="4"/>
    <s v="1Story"/>
    <s v="Y"/>
    <n v="6"/>
    <n v="5"/>
    <n v="2005"/>
    <n v="2005"/>
    <s v="N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n v="150.07656967840734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x v="0"/>
    <s v="2Story"/>
    <s v="N"/>
    <n v="7"/>
    <n v="5"/>
    <n v="1990"/>
    <n v="1990"/>
    <s v="N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n v="112.61485616144267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x v="0"/>
    <s v="1Story"/>
    <s v="Y"/>
    <n v="8"/>
    <n v="5"/>
    <n v="1981"/>
    <n v="1981"/>
    <s v="N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n v="110.14263074484944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x v="0"/>
    <s v="1Story"/>
    <s v="Y"/>
    <n v="3"/>
    <n v="5"/>
    <n v="1955"/>
    <n v="1955"/>
    <s v="N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n v="80.553952683208308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x v="0"/>
    <s v="2Story"/>
    <s v="N"/>
    <n v="9"/>
    <n v="5"/>
    <n v="2005"/>
    <n v="2006"/>
    <s v="Y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n v="194.06589958158995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x v="0"/>
    <s v="1Story"/>
    <s v="Y"/>
    <n v="5"/>
    <n v="5"/>
    <n v="1994"/>
    <n v="1995"/>
    <s v="Y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n v="146.46464646464648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x v="0"/>
    <s v="1Story"/>
    <s v="Y"/>
    <n v="5"/>
    <n v="4"/>
    <n v="1960"/>
    <n v="2006"/>
    <s v="Y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n v="64.935064935064929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x v="0"/>
    <s v="1Story"/>
    <s v="Y"/>
    <n v="4"/>
    <n v="7"/>
    <n v="1946"/>
    <n v="2006"/>
    <s v="Y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n v="91.290322580645167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x v="0"/>
    <s v="1Story"/>
    <s v="Y"/>
    <n v="7"/>
    <n v="5"/>
    <n v="2007"/>
    <n v="2007"/>
    <s v="N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n v="135.5491551459293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x v="0"/>
    <s v="1Story"/>
    <s v="Y"/>
    <n v="7"/>
    <n v="5"/>
    <n v="2007"/>
    <n v="2007"/>
    <s v="N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n v="152.08282674772036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x v="0"/>
    <s v="2Story"/>
    <s v="N"/>
    <n v="6"/>
    <n v="6"/>
    <n v="1964"/>
    <n v="1978"/>
    <s v="Y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n v="83.459787556904402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x v="0"/>
    <s v="1Story"/>
    <s v="Y"/>
    <n v="5"/>
    <n v="6"/>
    <n v="1957"/>
    <n v="2002"/>
    <s v="Y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n v="94.692005242463964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x v="0"/>
    <s v="2Story"/>
    <s v="N"/>
    <n v="8"/>
    <n v="5"/>
    <n v="2002"/>
    <n v="2002"/>
    <s v="N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n v="128.2051282051282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x v="0"/>
    <s v="1Story"/>
    <s v="Y"/>
    <n v="6"/>
    <n v="5"/>
    <n v="1976"/>
    <n v="1976"/>
    <s v="N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n v="118.18778726198293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x v="3"/>
    <s v="1Story"/>
    <s v="Y"/>
    <n v="7"/>
    <n v="5"/>
    <n v="2005"/>
    <n v="2005"/>
    <s v="N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n v="136.25366568914956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x v="0"/>
    <s v="2Story"/>
    <s v="N"/>
    <n v="7"/>
    <n v="6"/>
    <n v="1994"/>
    <n v="1994"/>
    <s v="N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n v="134.05405405405406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x v="0"/>
    <s v="2Story"/>
    <s v="N"/>
    <n v="9"/>
    <n v="5"/>
    <n v="2008"/>
    <n v="2008"/>
    <s v="N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n v="153.38827838827839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x v="0"/>
    <s v="1.5Fin"/>
    <s v="N/A"/>
    <n v="6"/>
    <n v="7"/>
    <n v="1932"/>
    <n v="1950"/>
    <s v="Y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n v="110.49723756906077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x v="3"/>
    <s v="1Story"/>
    <s v="Y"/>
    <n v="8"/>
    <n v="5"/>
    <n v="2001"/>
    <n v="2001"/>
    <s v="N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n v="159.56651718983557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x v="0"/>
    <s v="1Story"/>
    <s v="Y"/>
    <n v="3"/>
    <n v="4"/>
    <n v="1935"/>
    <n v="1950"/>
    <s v="Y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n v="90.604026845637577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x v="1"/>
    <s v="2Story"/>
    <s v="N"/>
    <n v="5"/>
    <n v="5"/>
    <n v="1900"/>
    <n v="1950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n v="38.510911424903725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x v="0"/>
    <s v="1Story"/>
    <s v="Y"/>
    <n v="6"/>
    <n v="6"/>
    <n v="1925"/>
    <n v="1980"/>
    <s v="Y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n v="100.18132366273798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x v="0"/>
    <s v="1Story"/>
    <s v="Y"/>
    <n v="5"/>
    <n v="6"/>
    <n v="1966"/>
    <n v="1966"/>
    <s v="N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n v="133.44887348353552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x v="0"/>
    <s v="2Story"/>
    <s v="N"/>
    <n v="7"/>
    <n v="5"/>
    <n v="1996"/>
    <n v="1997"/>
    <s v="Y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n v="145.13274336283186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x v="0"/>
    <s v="2Story"/>
    <s v="N"/>
    <n v="6"/>
    <n v="7"/>
    <n v="1993"/>
    <n v="1994"/>
    <s v="Y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n v="113.30362826225334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x v="0"/>
    <s v="2Story"/>
    <s v="N"/>
    <n v="6"/>
    <n v="6"/>
    <n v="1964"/>
    <n v="1964"/>
    <s v="N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n v="104.2209807572936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x v="3"/>
    <s v="2Story"/>
    <s v="N"/>
    <n v="6"/>
    <n v="4"/>
    <n v="1973"/>
    <n v="1973"/>
    <s v="N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n v="60.05553351844506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x v="0"/>
    <s v="1.5Unf"/>
    <s v="N/A"/>
    <n v="5"/>
    <n v="7"/>
    <n v="1949"/>
    <n v="2003"/>
    <s v="Y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n v="151.17581187010077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x v="0"/>
    <s v="1Story"/>
    <s v="Y"/>
    <n v="5"/>
    <n v="5"/>
    <n v="1956"/>
    <n v="1956"/>
    <s v="N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n v="128.81679389312978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x v="0"/>
    <s v="2Story"/>
    <s v="N"/>
    <n v="6"/>
    <n v="6"/>
    <n v="1968"/>
    <n v="1968"/>
    <s v="N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n v="98.971722365038559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x v="0"/>
    <s v="1.5Fin"/>
    <s v="N/A"/>
    <n v="5"/>
    <n v="3"/>
    <n v="1948"/>
    <n v="1950"/>
    <s v="Y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n v="62.84340659340659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x v="0"/>
    <s v="2Story"/>
    <s v="N"/>
    <n v="6"/>
    <n v="6"/>
    <n v="1977"/>
    <n v="1977"/>
    <s v="N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n v="111.85133239831697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x v="0"/>
    <s v="1Story"/>
    <s v="Y"/>
    <n v="7"/>
    <n v="5"/>
    <n v="2006"/>
    <n v="2006"/>
    <s v="N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n v="156.45161290322579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x v="0"/>
    <s v="2Story"/>
    <s v="N"/>
    <n v="7"/>
    <n v="6"/>
    <n v="1940"/>
    <n v="1984"/>
    <s v="Y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n v="126.14942528735632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x v="0"/>
    <s v="1.5Fin"/>
    <s v="N/A"/>
    <n v="5"/>
    <n v="8"/>
    <n v="1936"/>
    <n v="1989"/>
    <s v="Y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n v="115.96180081855388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x v="0"/>
    <s v="1Story"/>
    <s v="Y"/>
    <n v="5"/>
    <n v="5"/>
    <n v="1969"/>
    <n v="1969"/>
    <s v="N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n v="126.64233576642336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x v="3"/>
    <s v="1Story"/>
    <s v="Y"/>
    <n v="6"/>
    <n v="5"/>
    <n v="2004"/>
    <n v="2004"/>
    <s v="N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n v="183.84433962264151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x v="0"/>
    <s v="1Story"/>
    <s v="Y"/>
    <n v="5"/>
    <n v="5"/>
    <n v="1994"/>
    <n v="1994"/>
    <s v="N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n v="127.27272727272727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x v="0"/>
    <s v="1Story"/>
    <s v="Y"/>
    <n v="6"/>
    <n v="7"/>
    <n v="1971"/>
    <n v="2004"/>
    <s v="Y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n v="115.26232114467409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x v="0"/>
    <s v="1Story"/>
    <s v="Y"/>
    <n v="5"/>
    <n v="5"/>
    <n v="1963"/>
    <n v="1963"/>
    <s v="N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n v="127.88461538461539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x v="0"/>
    <s v="1Story"/>
    <s v="Y"/>
    <n v="7"/>
    <n v="5"/>
    <n v="2002"/>
    <n v="2002"/>
    <s v="N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n v="131.59698423577794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x v="0"/>
    <s v="1Story"/>
    <s v="Y"/>
    <n v="6"/>
    <n v="6"/>
    <n v="1964"/>
    <n v="1964"/>
    <s v="N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n v="127.89768185451639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x v="0"/>
    <s v="2Story"/>
    <s v="N"/>
    <n v="6"/>
    <n v="5"/>
    <n v="1995"/>
    <n v="1996"/>
    <s v="Y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n v="125.16688918558077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x v="0"/>
    <s v="SFoyer"/>
    <s v="N/A"/>
    <n v="6"/>
    <n v="6"/>
    <n v="1992"/>
    <n v="1992"/>
    <s v="N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n v="147.59036144578315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x v="3"/>
    <s v="2Story"/>
    <s v="N"/>
    <n v="4"/>
    <n v="5"/>
    <n v="1973"/>
    <n v="1973"/>
    <s v="N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n v="76.46520146520146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x v="0"/>
    <s v="2Story"/>
    <s v="N"/>
    <n v="8"/>
    <n v="5"/>
    <n v="2005"/>
    <n v="2006"/>
    <s v="Y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n v="129.03225806451613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x v="4"/>
    <s v="2Story"/>
    <s v="N"/>
    <n v="7"/>
    <n v="5"/>
    <n v="2004"/>
    <n v="2004"/>
    <s v="N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n v="80.456407255705088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x v="3"/>
    <s v="1Story"/>
    <s v="Y"/>
    <n v="8"/>
    <n v="5"/>
    <n v="2005"/>
    <n v="2005"/>
    <s v="N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n v="157.97914995990376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x v="2"/>
    <s v="1Story"/>
    <s v="Y"/>
    <n v="3"/>
    <n v="4"/>
    <n v="1950"/>
    <n v="1950"/>
    <s v="N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n v="89.32692307692308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x v="4"/>
    <s v="2Story"/>
    <s v="N"/>
    <n v="7"/>
    <n v="5"/>
    <n v="1999"/>
    <n v="2000"/>
    <s v="Y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n v="127.79552715654953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x v="0"/>
    <s v="1.5Fin"/>
    <s v="N/A"/>
    <n v="6"/>
    <n v="5"/>
    <n v="1925"/>
    <n v="1950"/>
    <s v="Y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n v="80.578512396694208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x v="0"/>
    <s v="1Story"/>
    <s v="Y"/>
    <n v="5"/>
    <n v="8"/>
    <n v="1965"/>
    <n v="1998"/>
    <s v="Y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n v="121.66666666666667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x v="0"/>
    <s v="1Story"/>
    <s v="Y"/>
    <n v="5"/>
    <n v="7"/>
    <n v="1956"/>
    <n v="2000"/>
    <s v="Y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n v="137.82051282051282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x v="0"/>
    <s v="1Story"/>
    <s v="Y"/>
    <n v="6"/>
    <n v="5"/>
    <n v="2006"/>
    <n v="2006"/>
    <s v="N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n v="134.27092846270929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x v="0"/>
    <s v="2Story"/>
    <s v="N"/>
    <n v="6"/>
    <n v="7"/>
    <n v="1914"/>
    <n v="2006"/>
    <s v="Y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n v="93.726937269372698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x v="3"/>
    <s v="1Story"/>
    <s v="Y"/>
    <n v="8"/>
    <n v="5"/>
    <n v="1986"/>
    <n v="1986"/>
    <s v="N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n v="156.25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x v="0"/>
    <s v="1.5Fin"/>
    <s v="N/A"/>
    <n v="4"/>
    <n v="6"/>
    <n v="1936"/>
    <n v="1950"/>
    <s v="Y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n v="96.676737160120851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x v="0"/>
    <s v="1Story"/>
    <s v="Y"/>
    <n v="7"/>
    <n v="5"/>
    <n v="1978"/>
    <n v="1978"/>
    <s v="N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n v="98.063710181136784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x v="0"/>
    <s v="1Story"/>
    <s v="Y"/>
    <n v="2"/>
    <n v="5"/>
    <n v="1920"/>
    <n v="1950"/>
    <s v="Y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n v="136.98630136986301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x v="0"/>
    <s v="1Story"/>
    <s v="Y"/>
    <n v="5"/>
    <n v="5"/>
    <n v="1971"/>
    <n v="1971"/>
    <s v="N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n v="125.78947368421052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x v="0"/>
    <s v="1Story"/>
    <s v="Y"/>
    <n v="5"/>
    <n v="7"/>
    <n v="1960"/>
    <n v="2002"/>
    <s v="Y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n v="119.04761904761905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x v="0"/>
    <s v="1Story"/>
    <s v="Y"/>
    <n v="6"/>
    <n v="6"/>
    <n v="1959"/>
    <n v="1959"/>
    <s v="N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n v="133.58458961474037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x v="3"/>
    <s v="2Story"/>
    <s v="N"/>
    <n v="5"/>
    <n v="5"/>
    <n v="1970"/>
    <n v="1970"/>
    <s v="N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n v="81.413210445468508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x v="0"/>
    <s v="2Story"/>
    <s v="N"/>
    <n v="8"/>
    <n v="5"/>
    <n v="1994"/>
    <n v="1995"/>
    <s v="Y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n v="123.95118230358504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x v="0"/>
    <s v="1Story"/>
    <s v="Y"/>
    <n v="7"/>
    <n v="5"/>
    <n v="1990"/>
    <n v="1991"/>
    <s v="Y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n v="124.75728155339806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x v="0"/>
    <s v="2Story"/>
    <s v="N"/>
    <n v="7"/>
    <n v="5"/>
    <n v="2006"/>
    <n v="2006"/>
    <s v="N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n v="135.93518060366156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x v="0"/>
    <s v="2Story"/>
    <s v="N"/>
    <n v="6"/>
    <n v="5"/>
    <n v="2000"/>
    <n v="2000"/>
    <s v="N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n v="107.10059171597634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x v="0"/>
    <s v="1Story"/>
    <s v="Y"/>
    <n v="8"/>
    <n v="5"/>
    <n v="2004"/>
    <n v="2005"/>
    <s v="Y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n v="152.50544662309369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x v="0"/>
    <s v="2Story"/>
    <s v="N"/>
    <n v="6"/>
    <n v="5"/>
    <n v="1995"/>
    <n v="1996"/>
    <s v="Y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n v="113.38962605548853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x v="0"/>
    <s v="2Story"/>
    <s v="N"/>
    <n v="7"/>
    <n v="6"/>
    <n v="1976"/>
    <n v="1976"/>
    <s v="N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n v="104.37881873727088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x v="0"/>
    <s v="1Story"/>
    <s v="Y"/>
    <n v="5"/>
    <n v="7"/>
    <n v="1957"/>
    <n v="1957"/>
    <s v="N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n v="159.19117647058823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x v="0"/>
    <s v="1Story"/>
    <s v="Y"/>
    <n v="5"/>
    <n v="7"/>
    <n v="1953"/>
    <n v="2006"/>
    <s v="Y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n v="133.43253968253967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x v="0"/>
    <s v="1Story"/>
    <s v="Y"/>
    <n v="5"/>
    <n v="7"/>
    <n v="1954"/>
    <n v="2000"/>
    <s v="Y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n v="140.45618247298918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x v="0"/>
    <s v="1Story"/>
    <s v="Y"/>
    <n v="8"/>
    <n v="5"/>
    <n v="2007"/>
    <n v="2007"/>
    <s v="N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n v="183.3910034602076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x v="0"/>
    <s v="SLvl"/>
    <s v="N/A"/>
    <n v="8"/>
    <n v="5"/>
    <n v="2002"/>
    <n v="2002"/>
    <s v="N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n v="129.73925299506695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x v="0"/>
    <s v="1Story"/>
    <s v="Y"/>
    <n v="5"/>
    <n v="7"/>
    <n v="1967"/>
    <n v="2003"/>
    <s v="Y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n v="145.413870246085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x v="0"/>
    <s v="SLvl"/>
    <s v="N/A"/>
    <n v="5"/>
    <n v="6"/>
    <n v="1958"/>
    <n v="1987"/>
    <s v="Y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n v="87.445346658338536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x v="0"/>
    <s v="1Story"/>
    <s v="Y"/>
    <n v="5"/>
    <n v="5"/>
    <n v="1959"/>
    <n v="1959"/>
    <s v="N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n v="128.55769230769232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x v="0"/>
    <s v="1Story"/>
    <s v="Y"/>
    <n v="6"/>
    <n v="5"/>
    <n v="1920"/>
    <n v="1950"/>
    <s v="Y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n v="116.99604743083005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x v="0"/>
    <s v="1Story"/>
    <s v="Y"/>
    <n v="7"/>
    <n v="5"/>
    <n v="2005"/>
    <n v="2006"/>
    <s v="Y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n v="137.1778350515464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x v="0"/>
    <s v="1Story"/>
    <s v="Y"/>
    <n v="4"/>
    <n v="3"/>
    <n v="1956"/>
    <n v="1956"/>
    <s v="N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n v="116.66666666666667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x v="0"/>
    <s v="1Story"/>
    <s v="Y"/>
    <n v="5"/>
    <n v="9"/>
    <n v="1947"/>
    <n v="2008"/>
    <s v="Y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n v="169.05444126074499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x v="0"/>
    <s v="SLvl"/>
    <s v="N/A"/>
    <n v="7"/>
    <n v="5"/>
    <n v="1992"/>
    <n v="1992"/>
    <s v="N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n v="110.59379217273954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x v="0"/>
    <s v="1Story"/>
    <s v="Y"/>
    <n v="4"/>
    <n v="5"/>
    <n v="1955"/>
    <n v="1955"/>
    <s v="N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n v="114.42786069651741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x v="3"/>
    <s v="1Story"/>
    <s v="Y"/>
    <n v="7"/>
    <n v="5"/>
    <n v="2007"/>
    <n v="2007"/>
    <s v="N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n v="111.89710610932475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x v="0"/>
    <s v="1Story"/>
    <s v="Y"/>
    <n v="7"/>
    <n v="5"/>
    <n v="2004"/>
    <n v="2004"/>
    <s v="N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n v="169.281045751634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x v="0"/>
    <s v="2Story"/>
    <s v="N"/>
    <n v="7"/>
    <n v="5"/>
    <n v="2004"/>
    <n v="2005"/>
    <s v="Y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n v="109.74987238386932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x v="2"/>
    <s v="SFoyer"/>
    <s v="N/A"/>
    <n v="5"/>
    <n v="5"/>
    <n v="1980"/>
    <n v="1980"/>
    <s v="N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n v="149.57264957264957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x v="0"/>
    <s v="1.5Fin"/>
    <s v="N/A"/>
    <n v="4"/>
    <n v="3"/>
    <n v="1928"/>
    <n v="1950"/>
    <s v="Y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n v="68.14740030287733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x v="0"/>
    <s v="1Story"/>
    <s v="Y"/>
    <n v="5"/>
    <n v="5"/>
    <n v="1991"/>
    <n v="1992"/>
    <s v="Y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n v="95.995893223819309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x v="0"/>
    <s v="2Story"/>
    <s v="N"/>
    <n v="6"/>
    <n v="4"/>
    <n v="1880"/>
    <n v="1950"/>
    <s v="Y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n v="53.167420814479641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x v="0"/>
    <s v="2Story"/>
    <s v="N"/>
    <n v="8"/>
    <n v="5"/>
    <n v="1995"/>
    <n v="1995"/>
    <s v="N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n v="118.56435643564356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x v="0"/>
    <s v="2Story"/>
    <s v="N"/>
    <n v="6"/>
    <n v="5"/>
    <n v="1997"/>
    <n v="1997"/>
    <s v="N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n v="105.625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x v="0"/>
    <s v="1Story"/>
    <s v="Y"/>
    <n v="6"/>
    <n v="5"/>
    <n v="1926"/>
    <n v="1950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n v="103.44827586206897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x v="0"/>
    <s v="1.5Fin"/>
    <s v="N/A"/>
    <n v="6"/>
    <n v="5"/>
    <n v="1950"/>
    <n v="1950"/>
    <s v="N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n v="95.047923322683701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x v="0"/>
    <s v="1.5Fin"/>
    <s v="N/A"/>
    <n v="5"/>
    <n v="8"/>
    <n v="1875"/>
    <n v="1996"/>
    <s v="Y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n v="92.156862745098039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x v="0"/>
    <s v="1Story"/>
    <s v="Y"/>
    <n v="6"/>
    <n v="5"/>
    <n v="1977"/>
    <n v="1977"/>
    <s v="N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n v="125.07977026164646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x v="0"/>
    <s v="1Story"/>
    <s v="Y"/>
    <n v="5"/>
    <n v="5"/>
    <n v="1920"/>
    <n v="1950"/>
    <s v="Y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n v="123.39331619537275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x v="0"/>
    <s v="1Story"/>
    <s v="Y"/>
    <n v="5"/>
    <n v="7"/>
    <n v="1951"/>
    <n v="1951"/>
    <s v="N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n v="146.00840336134453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x v="0"/>
    <s v="2Story"/>
    <s v="N"/>
    <n v="5"/>
    <n v="7"/>
    <n v="1976"/>
    <n v="1976"/>
    <s v="N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n v="105.72805139186295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x v="0"/>
    <s v="2Story"/>
    <s v="N"/>
    <n v="8"/>
    <n v="5"/>
    <n v="2006"/>
    <n v="2007"/>
    <s v="Y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n v="150.23691654879772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x v="0"/>
    <s v="1Story"/>
    <s v="Y"/>
    <n v="5"/>
    <n v="3"/>
    <n v="1959"/>
    <n v="1959"/>
    <s v="N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n v="79.522862823061629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x v="1"/>
    <s v="1.5Fin"/>
    <s v="N/A"/>
    <n v="4"/>
    <n v="4"/>
    <n v="1941"/>
    <n v="1950"/>
    <s v="Y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n v="86.580086580086586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x v="0"/>
    <s v="1.5Fin"/>
    <s v="N/A"/>
    <n v="5"/>
    <n v="6"/>
    <n v="1928"/>
    <n v="1950"/>
    <s v="Y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n v="94.543147208121823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x v="0"/>
    <s v="1Story"/>
    <s v="Y"/>
    <n v="6"/>
    <n v="5"/>
    <n v="1985"/>
    <n v="1985"/>
    <s v="N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n v="138.67488443759629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x v="0"/>
    <s v="2Story"/>
    <s v="N"/>
    <n v="7"/>
    <n v="7"/>
    <n v="1941"/>
    <n v="1950"/>
    <s v="Y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n v="111.57289002557545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x v="0"/>
    <s v="1.5Fin"/>
    <s v="N/A"/>
    <n v="7"/>
    <n v="7"/>
    <n v="1926"/>
    <n v="1950"/>
    <s v="Y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n v="105.22052205220523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x v="0"/>
    <s v="2Story"/>
    <s v="N"/>
    <n v="7"/>
    <n v="9"/>
    <n v="1920"/>
    <n v="1988"/>
    <s v="Y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n v="96.491228070175438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x v="0"/>
    <s v="1Story"/>
    <s v="Y"/>
    <n v="6"/>
    <n v="5"/>
    <n v="1950"/>
    <n v="1950"/>
    <s v="N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n v="133.04721030042919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x v="0"/>
    <s v="1Story"/>
    <s v="Y"/>
    <n v="5"/>
    <n v="4"/>
    <n v="1959"/>
    <n v="1959"/>
    <s v="N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n v="102.25102319236017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x v="0"/>
    <s v="1Story"/>
    <s v="Y"/>
    <n v="6"/>
    <n v="7"/>
    <n v="1956"/>
    <n v="2004"/>
    <s v="Y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n v="127.00165654334621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x v="0"/>
    <s v="1Story"/>
    <s v="Y"/>
    <n v="6"/>
    <n v="8"/>
    <n v="1930"/>
    <n v="2007"/>
    <s v="Y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n v="147.67156862745097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x v="0"/>
    <s v="2Story"/>
    <s v="N"/>
    <n v="7"/>
    <n v="6"/>
    <n v="1965"/>
    <n v="1988"/>
    <s v="Y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n v="110.87912087912088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x v="0"/>
    <s v="1Story"/>
    <s v="Y"/>
    <n v="5"/>
    <n v="8"/>
    <n v="1976"/>
    <n v="2004"/>
    <s v="Y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n v="151.70494084899096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x v="0"/>
    <s v="SLvl"/>
    <s v="N/A"/>
    <n v="5"/>
    <n v="8"/>
    <n v="1965"/>
    <n v="1999"/>
    <s v="Y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n v="142.21343873517787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x v="4"/>
    <s v="1Story"/>
    <s v="Y"/>
    <n v="7"/>
    <n v="5"/>
    <n v="2007"/>
    <n v="2008"/>
    <s v="Y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n v="175.0380517503805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x v="0"/>
    <s v="1Story"/>
    <s v="Y"/>
    <n v="8"/>
    <n v="5"/>
    <n v="2007"/>
    <n v="2008"/>
    <s v="Y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n v="148.81518987341772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x v="0"/>
    <s v="2Story"/>
    <s v="N"/>
    <n v="6"/>
    <n v="6"/>
    <n v="1974"/>
    <n v="1974"/>
    <s v="N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n v="98.614072494669514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x v="4"/>
    <s v="2Story"/>
    <s v="N"/>
    <n v="6"/>
    <n v="5"/>
    <n v="1978"/>
    <n v="1978"/>
    <s v="N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n v="100.27472527472527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x v="0"/>
    <s v="1Story"/>
    <s v="Y"/>
    <n v="6"/>
    <n v="7"/>
    <n v="1954"/>
    <n v="2006"/>
    <s v="Y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n v="136.58536585365854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x v="0"/>
    <s v="1Story"/>
    <s v="Y"/>
    <n v="5"/>
    <n v="5"/>
    <n v="1968"/>
    <n v="1968"/>
    <s v="N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n v="144.29530201342283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x v="2"/>
    <s v="SFoyer"/>
    <s v="N/A"/>
    <n v="4"/>
    <n v="4"/>
    <n v="1969"/>
    <n v="1969"/>
    <s v="N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n v="86.612877583465817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x v="0"/>
    <s v="SLvl"/>
    <s v="N/A"/>
    <n v="5"/>
    <n v="7"/>
    <n v="1978"/>
    <n v="1978"/>
    <s v="N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n v="135.47486033519553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x v="0"/>
    <s v="1Story"/>
    <s v="Y"/>
    <n v="7"/>
    <n v="5"/>
    <n v="2009"/>
    <n v="2009"/>
    <s v="N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n v="155.23968042609854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x v="0"/>
    <s v="1Story"/>
    <s v="Y"/>
    <n v="8"/>
    <n v="5"/>
    <n v="2008"/>
    <n v="2008"/>
    <s v="N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n v="144.83471074380165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x v="0"/>
    <s v="2Story"/>
    <s v="N"/>
    <n v="6"/>
    <n v="5"/>
    <n v="2000"/>
    <n v="2000"/>
    <s v="N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n v="103.53081986834231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x v="0"/>
    <s v="2Story"/>
    <s v="N"/>
    <n v="6"/>
    <n v="7"/>
    <n v="1935"/>
    <n v="1986"/>
    <s v="Y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n v="111.48007590132828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x v="0"/>
    <s v="2Story"/>
    <s v="N"/>
    <n v="10"/>
    <n v="5"/>
    <n v="1995"/>
    <n v="1996"/>
    <s v="Y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n v="172.31872070581747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x v="0"/>
    <s v="SLvl"/>
    <s v="N/A"/>
    <n v="6"/>
    <n v="6"/>
    <n v="1977"/>
    <n v="1977"/>
    <s v="N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n v="152.95169946332737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x v="0"/>
    <s v="1Story"/>
    <s v="Y"/>
    <n v="6"/>
    <n v="6"/>
    <n v="1958"/>
    <n v="1958"/>
    <s v="N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n v="129.26249008723235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x v="3"/>
    <s v="2Story"/>
    <s v="N"/>
    <n v="7"/>
    <n v="5"/>
    <n v="2006"/>
    <n v="2007"/>
    <s v="Y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n v="137.52000000000001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x v="0"/>
    <s v="1.5Fin"/>
    <s v="N/A"/>
    <n v="5"/>
    <n v="6"/>
    <n v="1946"/>
    <n v="1994"/>
    <s v="Y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n v="64.970836033700579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x v="0"/>
    <s v="2Story"/>
    <s v="N"/>
    <n v="6"/>
    <n v="8"/>
    <n v="1932"/>
    <n v="1950"/>
    <s v="Y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n v="101.91897654584221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x v="0"/>
    <s v="1.5Fin"/>
    <s v="N/A"/>
    <n v="8"/>
    <n v="5"/>
    <n v="1992"/>
    <n v="2000"/>
    <s v="Y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n v="99.233983286908071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x v="0"/>
    <s v="1Story"/>
    <s v="Y"/>
    <n v="5"/>
    <n v="5"/>
    <n v="1984"/>
    <n v="1985"/>
    <s v="Y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n v="129.46912242686889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x v="0"/>
    <s v="1.5Fin"/>
    <s v="N/A"/>
    <n v="6"/>
    <n v="8"/>
    <n v="1926"/>
    <n v="2004"/>
    <s v="Y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n v="93.954248366013076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x v="0"/>
    <s v="1.5Fin"/>
    <s v="N/A"/>
    <n v="5"/>
    <n v="6"/>
    <n v="1921"/>
    <n v="1950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n v="115.33879374534624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x v="0"/>
    <s v="1Story"/>
    <s v="Y"/>
    <n v="5"/>
    <n v="5"/>
    <n v="1954"/>
    <n v="1954"/>
    <s v="N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n v="82.740213523131672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x v="0"/>
    <s v="2Story"/>
    <s v="N"/>
    <n v="7"/>
    <n v="5"/>
    <n v="1990"/>
    <n v="1991"/>
    <s v="Y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n v="99.443118536197289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x v="3"/>
    <s v="1Story"/>
    <s v="Y"/>
    <n v="8"/>
    <n v="5"/>
    <n v="2008"/>
    <n v="2008"/>
    <s v="N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n v="237.59079903147699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x v="0"/>
    <s v="2Story"/>
    <s v="N"/>
    <n v="10"/>
    <n v="5"/>
    <n v="1996"/>
    <n v="1996"/>
    <s v="N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n v="166.44325290437891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x v="0"/>
    <s v="1Story"/>
    <s v="Y"/>
    <n v="5"/>
    <n v="6"/>
    <n v="1920"/>
    <n v="1950"/>
    <s v="Y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n v="106.19469026548673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x v="0"/>
    <s v="1Story"/>
    <s v="Y"/>
    <n v="5"/>
    <n v="4"/>
    <n v="1963"/>
    <n v="1963"/>
    <s v="N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n v="118.76590330788804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x v="0"/>
    <s v="1.5Fin"/>
    <s v="N/A"/>
    <n v="5"/>
    <n v="7"/>
    <n v="1924"/>
    <n v="1950"/>
    <s v="Y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n v="85.913185913185913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x v="1"/>
    <s v="2Story"/>
    <s v="N"/>
    <n v="3"/>
    <n v="5"/>
    <n v="1900"/>
    <n v="1970"/>
    <s v="Y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n v="55.915244261330194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x v="0"/>
    <s v="1Story"/>
    <s v="Y"/>
    <n v="8"/>
    <n v="5"/>
    <n v="1994"/>
    <n v="1995"/>
    <s v="Y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n v="161.33004926108376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x v="0"/>
    <s v="2Story"/>
    <s v="N"/>
    <n v="7"/>
    <n v="5"/>
    <n v="2002"/>
    <n v="2002"/>
    <s v="N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n v="117.46987951807229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x v="0"/>
    <s v="2Story"/>
    <s v="N"/>
    <n v="7"/>
    <n v="5"/>
    <n v="1999"/>
    <n v="1999"/>
    <s v="N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n v="104.76718403547672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x v="1"/>
    <s v="1Story"/>
    <s v="Y"/>
    <n v="4"/>
    <n v="4"/>
    <n v="1961"/>
    <n v="1975"/>
    <s v="Y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n v="103.57583230579532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x v="4"/>
    <s v="2Story"/>
    <s v="N"/>
    <n v="8"/>
    <n v="5"/>
    <n v="1999"/>
    <n v="2000"/>
    <s v="Y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n v="120.74947952810548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x v="0"/>
    <s v="1.5Fin"/>
    <s v="N/A"/>
    <n v="5"/>
    <n v="8"/>
    <n v="1925"/>
    <n v="1994"/>
    <s v="Y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n v="84.918478260869563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x v="3"/>
    <s v="1Story"/>
    <s v="Y"/>
    <n v="6"/>
    <n v="5"/>
    <n v="1999"/>
    <n v="1999"/>
    <s v="N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n v="134.80392156862746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x v="0"/>
    <s v="2Story"/>
    <s v="N"/>
    <n v="6"/>
    <n v="7"/>
    <n v="1969"/>
    <n v="1969"/>
    <s v="N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n v="116.86390532544378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x v="0"/>
    <s v="2Story"/>
    <s v="N"/>
    <n v="6"/>
    <n v="5"/>
    <n v="2005"/>
    <n v="2005"/>
    <s v="N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n v="120.87912087912088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x v="0"/>
    <s v="2Story"/>
    <s v="N"/>
    <n v="7"/>
    <n v="5"/>
    <n v="2006"/>
    <n v="2006"/>
    <s v="N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n v="117.66505636070853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x v="0"/>
    <s v="2.5Unf"/>
    <s v="N/A"/>
    <n v="7"/>
    <n v="6"/>
    <n v="1916"/>
    <n v="1950"/>
    <s v="Y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n v="85.207100591715971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x v="0"/>
    <s v="1Story"/>
    <s v="Y"/>
    <n v="7"/>
    <n v="5"/>
    <n v="2001"/>
    <n v="2001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n v="146.86468646864685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x v="0"/>
    <s v="1Story"/>
    <s v="Y"/>
    <n v="4"/>
    <n v="5"/>
    <n v="1963"/>
    <n v="1979"/>
    <s v="Y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n v="107.09117221418235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x v="0"/>
    <s v="1Story"/>
    <s v="Y"/>
    <n v="4"/>
    <n v="5"/>
    <n v="1970"/>
    <n v="1970"/>
    <s v="N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n v="134.31712962962962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x v="0"/>
    <s v="2Story"/>
    <s v="N"/>
    <n v="7"/>
    <n v="5"/>
    <n v="1998"/>
    <n v="1998"/>
    <s v="N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n v="111.24227093872962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x v="0"/>
    <s v="1.5Fin"/>
    <s v="N/A"/>
    <n v="5"/>
    <n v="8"/>
    <n v="1925"/>
    <n v="1997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n v="86.795252225519292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x v="0"/>
    <s v="1Story"/>
    <s v="Y"/>
    <n v="7"/>
    <n v="5"/>
    <n v="2000"/>
    <n v="2001"/>
    <s v="Y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n v="130.67484662576686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x v="0"/>
    <s v="1Story"/>
    <s v="Y"/>
    <n v="5"/>
    <n v="6"/>
    <n v="1975"/>
    <n v="1975"/>
    <s v="N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n v="142.92364990689012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x v="0"/>
    <s v="1Story"/>
    <s v="Y"/>
    <n v="7"/>
    <n v="7"/>
    <n v="1990"/>
    <n v="1991"/>
    <s v="Y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n v="123.81602914389799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x v="0"/>
    <s v="1Story"/>
    <s v="Y"/>
    <n v="4"/>
    <n v="4"/>
    <n v="1966"/>
    <n v="1966"/>
    <s v="N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n v="101.32575757575758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x v="0"/>
    <s v="1Story"/>
    <s v="Y"/>
    <n v="6"/>
    <n v="5"/>
    <n v="2003"/>
    <n v="2003"/>
    <s v="N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n v="117.64705882352941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x v="0"/>
    <s v="1Story"/>
    <s v="Y"/>
    <n v="5"/>
    <n v="7"/>
    <n v="1962"/>
    <n v="1980"/>
    <s v="Y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n v="109.11925175370226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x v="0"/>
    <s v="1Story"/>
    <s v="Y"/>
    <n v="8"/>
    <n v="5"/>
    <n v="2006"/>
    <n v="2006"/>
    <s v="N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n v="174.6987951807229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x v="0"/>
    <s v="2Story"/>
    <s v="N"/>
    <n v="6"/>
    <n v="5"/>
    <n v="1992"/>
    <n v="1992"/>
    <s v="N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n v="102.4390243902439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x v="0"/>
    <s v="1.5Fin"/>
    <s v="N/A"/>
    <n v="8"/>
    <n v="7"/>
    <n v="1988"/>
    <n v="2005"/>
    <s v="Y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n v="93.607305936073061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x v="0"/>
    <s v="1Story"/>
    <s v="Y"/>
    <n v="4"/>
    <n v="6"/>
    <n v="1941"/>
    <n v="1950"/>
    <s v="Y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n v="168.1547619047619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x v="0"/>
    <s v="SLvl"/>
    <s v="N/A"/>
    <n v="4"/>
    <n v="9"/>
    <n v="1965"/>
    <n v="2001"/>
    <s v="Y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n v="151.04166666666666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x v="0"/>
    <s v="SFoyer"/>
    <s v="N/A"/>
    <n v="5"/>
    <n v="5"/>
    <n v="1962"/>
    <n v="1962"/>
    <s v="N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n v="134.63463463463464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x v="0"/>
    <s v="1Story"/>
    <s v="Y"/>
    <n v="5"/>
    <n v="5"/>
    <n v="1966"/>
    <n v="1966"/>
    <s v="N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n v="139.82102908277406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x v="2"/>
    <s v="1.5Fin"/>
    <s v="N/A"/>
    <n v="6"/>
    <n v="5"/>
    <n v="1978"/>
    <n v="1978"/>
    <s v="N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n v="58.885383806519457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x v="0"/>
    <s v="1Story"/>
    <s v="Y"/>
    <n v="8"/>
    <n v="5"/>
    <n v="2009"/>
    <n v="2009"/>
    <s v="N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n v="174.6240487062405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x v="0"/>
    <s v="1.5Fin"/>
    <s v="N/A"/>
    <n v="4"/>
    <n v="5"/>
    <n v="1947"/>
    <n v="1950"/>
    <s v="Y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n v="88.267543859649123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x v="4"/>
    <s v="2Story"/>
    <s v="N"/>
    <n v="6"/>
    <n v="5"/>
    <n v="1971"/>
    <n v="1971"/>
    <s v="N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n v="75.123152709359601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x v="0"/>
    <s v="1Story"/>
    <s v="Y"/>
    <n v="5"/>
    <n v="5"/>
    <n v="1964"/>
    <n v="1964"/>
    <s v="N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n v="126.09649122807018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x v="0"/>
    <s v="1Story"/>
    <s v="Y"/>
    <n v="5"/>
    <n v="5"/>
    <n v="1968"/>
    <n v="1968"/>
    <s v="N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n v="110.6523534269199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x v="0"/>
    <s v="1.5Fin"/>
    <s v="N/A"/>
    <n v="6"/>
    <n v="6"/>
    <n v="1949"/>
    <n v="1950"/>
    <s v="Y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n v="77.464788732394368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x v="0"/>
    <s v="1Story"/>
    <s v="Y"/>
    <n v="5"/>
    <n v="3"/>
    <n v="1951"/>
    <n v="1951"/>
    <s v="N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n v="64.559925093632955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x v="0"/>
    <s v="2Story"/>
    <s v="N"/>
    <n v="7"/>
    <n v="5"/>
    <n v="2004"/>
    <n v="2005"/>
    <s v="Y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n v="123.48993288590604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x v="0"/>
    <s v="SLvl"/>
    <s v="N/A"/>
    <n v="6"/>
    <n v="8"/>
    <n v="1958"/>
    <n v="1958"/>
    <s v="N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n v="127.41652021089631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x v="0"/>
    <s v="2Story"/>
    <s v="N"/>
    <n v="6"/>
    <n v="5"/>
    <n v="2007"/>
    <n v="2007"/>
    <s v="N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n v="110.7087428867046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x v="0"/>
    <s v="1Story"/>
    <s v="Y"/>
    <n v="5"/>
    <n v="8"/>
    <n v="1965"/>
    <n v="2008"/>
    <s v="Y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n v="161.18421052631578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x v="3"/>
    <s v="1Story"/>
    <s v="Y"/>
    <n v="9"/>
    <n v="5"/>
    <n v="2008"/>
    <n v="2008"/>
    <s v="N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n v="215.80141010575792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x v="0"/>
    <s v="SLvl"/>
    <s v="N/A"/>
    <n v="5"/>
    <n v="5"/>
    <n v="1960"/>
    <n v="1960"/>
    <s v="N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n v="84.273390842733903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x v="2"/>
    <s v="1.5Fin"/>
    <s v="N/A"/>
    <n v="5"/>
    <n v="5"/>
    <n v="1977"/>
    <n v="1977"/>
    <s v="N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n v="72.519083969465655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x v="2"/>
    <s v="SLvl"/>
    <s v="N/A"/>
    <n v="5"/>
    <n v="6"/>
    <n v="1962"/>
    <n v="1962"/>
    <s v="N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n v="111.34453781512605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x v="2"/>
    <s v="1Story"/>
    <s v="Y"/>
    <n v="4"/>
    <n v="5"/>
    <n v="1962"/>
    <n v="1962"/>
    <s v="N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n v="83.169934640522882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x v="0"/>
    <s v="1Story"/>
    <s v="Y"/>
    <n v="5"/>
    <n v="5"/>
    <n v="1959"/>
    <n v="1959"/>
    <s v="N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n v="119.52861952861953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x v="0"/>
    <s v="2Story"/>
    <s v="N"/>
    <n v="5"/>
    <n v="6"/>
    <n v="1911"/>
    <n v="1950"/>
    <s v="Y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n v="66.191446028513241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x v="0"/>
    <s v="2Story"/>
    <s v="N"/>
    <n v="5"/>
    <n v="5"/>
    <n v="1914"/>
    <n v="1950"/>
    <s v="Y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n v="77.85145739910314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x v="4"/>
    <s v="2Story"/>
    <s v="N"/>
    <n v="7"/>
    <n v="5"/>
    <n v="2003"/>
    <n v="2003"/>
    <s v="N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n v="107.93357933579335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x v="0"/>
    <s v="2Story"/>
    <s v="N"/>
    <n v="7"/>
    <n v="5"/>
    <n v="2004"/>
    <n v="2005"/>
    <s v="Y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n v="100.10266940451746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x v="0"/>
    <s v="1Story"/>
    <s v="Y"/>
    <n v="6"/>
    <n v="5"/>
    <n v="2005"/>
    <n v="2005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n v="124.89044697633655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x v="0"/>
    <s v="1Story"/>
    <s v="Y"/>
    <n v="8"/>
    <n v="5"/>
    <n v="2006"/>
    <n v="2006"/>
    <s v="N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n v="179.17789757412399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x v="0"/>
    <s v="2Story"/>
    <s v="N"/>
    <n v="7"/>
    <n v="5"/>
    <n v="2003"/>
    <n v="2003"/>
    <s v="N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n v="127.20588235294117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x v="0"/>
    <s v="1Story"/>
    <s v="Y"/>
    <n v="7"/>
    <n v="6"/>
    <n v="2007"/>
    <n v="2007"/>
    <s v="N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n v="147.02664298401422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x v="0"/>
    <s v="SFoyer"/>
    <s v="N/A"/>
    <n v="7"/>
    <n v="6"/>
    <n v="1974"/>
    <n v="1974"/>
    <s v="N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n v="144.92753623188406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x v="0"/>
    <s v="1Story"/>
    <s v="Y"/>
    <n v="10"/>
    <n v="5"/>
    <n v="2006"/>
    <n v="2006"/>
    <s v="N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n v="223.98843930635837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x v="0"/>
    <s v="2Story"/>
    <s v="N"/>
    <n v="8"/>
    <n v="7"/>
    <n v="1929"/>
    <n v="1950"/>
    <s v="Y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n v="151.61502966381016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x v="0"/>
    <s v="SLvl"/>
    <s v="N/A"/>
    <n v="6"/>
    <n v="7"/>
    <n v="1984"/>
    <n v="2003"/>
    <s v="Y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n v="95.289079229122052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x v="0"/>
    <s v="2Story"/>
    <s v="N"/>
    <n v="7"/>
    <n v="5"/>
    <n v="2005"/>
    <n v="2006"/>
    <s v="Y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n v="120.09014810045075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x v="0"/>
    <s v="SLvl"/>
    <s v="N/A"/>
    <n v="6"/>
    <n v="5"/>
    <n v="1976"/>
    <n v="1976"/>
    <s v="N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n v="164.31334622823985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x v="0"/>
    <s v="2.5Unf"/>
    <s v="N/A"/>
    <n v="6"/>
    <n v="5"/>
    <n v="1917"/>
    <n v="1950"/>
    <s v="Y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n v="62.925170068027214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x v="0"/>
    <s v="1Story"/>
    <s v="Y"/>
    <n v="5"/>
    <n v="7"/>
    <n v="1950"/>
    <n v="1950"/>
    <s v="N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n v="120.44534412955466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x v="0"/>
    <s v="1Story"/>
    <s v="Y"/>
    <n v="7"/>
    <n v="5"/>
    <n v="1968"/>
    <n v="1968"/>
    <s v="N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n v="115.63981042654028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x v="3"/>
    <s v="1Story"/>
    <s v="Y"/>
    <n v="7"/>
    <n v="5"/>
    <n v="2003"/>
    <n v="2003"/>
    <s v="N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n v="122.24199288256227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x v="0"/>
    <s v="1Story"/>
    <s v="Y"/>
    <n v="5"/>
    <n v="6"/>
    <n v="1968"/>
    <n v="1968"/>
    <s v="N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n v="148.74141876430207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x v="0"/>
    <s v="2Story"/>
    <s v="N"/>
    <n v="7"/>
    <n v="7"/>
    <n v="1974"/>
    <n v="2003"/>
    <s v="Y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n v="135.67143516382095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x v="0"/>
    <s v="2Story"/>
    <s v="N"/>
    <n v="7"/>
    <n v="5"/>
    <n v="2003"/>
    <n v="2004"/>
    <s v="Y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n v="99.879227053140099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x v="0"/>
    <s v="1.5Fin"/>
    <s v="N/A"/>
    <n v="6"/>
    <n v="6"/>
    <n v="1931"/>
    <n v="1950"/>
    <s v="Y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n v="93.269934162399409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x v="0"/>
    <s v="1Story"/>
    <s v="Y"/>
    <n v="8"/>
    <n v="5"/>
    <n v="1994"/>
    <n v="1994"/>
    <s v="N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n v="151.73628585807751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x v="0"/>
    <s v="1Story"/>
    <s v="Y"/>
    <n v="5"/>
    <n v="8"/>
    <n v="1922"/>
    <n v="1950"/>
    <s v="Y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n v="115.625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x v="0"/>
    <s v="SLvl"/>
    <s v="N/A"/>
    <n v="7"/>
    <n v="5"/>
    <n v="2005"/>
    <n v="2005"/>
    <s v="N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n v="162.95025728987994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x v="0"/>
    <s v="1Story"/>
    <s v="Y"/>
    <n v="6"/>
    <n v="8"/>
    <n v="1969"/>
    <n v="1969"/>
    <s v="N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n v="143.26375711574951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x v="0"/>
    <s v="2Story"/>
    <s v="N"/>
    <n v="6"/>
    <n v="5"/>
    <n v="1999"/>
    <n v="1999"/>
    <s v="N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n v="108.05970149253731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x v="0"/>
    <s v="1Story"/>
    <s v="Y"/>
    <n v="5"/>
    <n v="6"/>
    <n v="1956"/>
    <n v="1956"/>
    <s v="N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n v="122.76190476190476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x v="0"/>
    <s v="1.5Fin"/>
    <s v="N/A"/>
    <n v="4"/>
    <n v="5"/>
    <n v="1957"/>
    <n v="1989"/>
    <s v="Y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n v="90.324384787472042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x v="0"/>
    <s v="2Story"/>
    <s v="N"/>
    <n v="6"/>
    <n v="6"/>
    <n v="1919"/>
    <n v="1950"/>
    <s v="Y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n v="98.958333333333329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x v="3"/>
    <s v="1Story"/>
    <s v="Y"/>
    <n v="6"/>
    <n v="5"/>
    <n v="1998"/>
    <n v="1999"/>
    <s v="Y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n v="135.37771129394167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x v="3"/>
    <s v="2Story"/>
    <s v="N"/>
    <n v="7"/>
    <n v="5"/>
    <n v="1999"/>
    <n v="1999"/>
    <s v="N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n v="126.65289256198348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x v="1"/>
    <s v="2.5Unf"/>
    <s v="N/A"/>
    <n v="7"/>
    <n v="4"/>
    <n v="1910"/>
    <n v="1950"/>
    <s v="Y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n v="64.584436209634731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x v="0"/>
    <s v="1Story"/>
    <s v="Y"/>
    <n v="9"/>
    <n v="5"/>
    <n v="2008"/>
    <n v="2009"/>
    <s v="Y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n v="187.56194251734391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x v="0"/>
    <s v="1.5Fin"/>
    <s v="N/A"/>
    <n v="8"/>
    <n v="9"/>
    <n v="1935"/>
    <n v="1997"/>
    <s v="Y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n v="110.53089643167972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x v="0"/>
    <s v="1.5Fin"/>
    <s v="N/A"/>
    <n v="5"/>
    <n v="5"/>
    <n v="1958"/>
    <n v="1958"/>
    <s v="N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n v="94.488188976377955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x v="0"/>
    <s v="1Story"/>
    <s v="Y"/>
    <n v="7"/>
    <n v="6"/>
    <n v="1979"/>
    <n v="1979"/>
    <s v="N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n v="170.60367454068242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x v="0"/>
    <s v="1Story"/>
    <s v="Y"/>
    <n v="6"/>
    <n v="7"/>
    <n v="1968"/>
    <n v="1968"/>
    <s v="N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n v="124.74815312290127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x v="0"/>
    <s v="1Story"/>
    <s v="Y"/>
    <n v="5"/>
    <n v="6"/>
    <n v="1965"/>
    <n v="1965"/>
    <s v="N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n v="146.524064171123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x v="0"/>
    <s v="SLvl"/>
    <s v="N/A"/>
    <n v="6"/>
    <n v="7"/>
    <n v="1959"/>
    <n v="2006"/>
    <s v="Y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n v="130.43478260869566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x v="0"/>
    <s v="1.5Fin"/>
    <s v="N/A"/>
    <n v="5"/>
    <n v="6"/>
    <n v="1910"/>
    <n v="2003"/>
    <s v="Y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n v="111.2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x v="2"/>
    <s v="2Story"/>
    <s v="N"/>
    <n v="5"/>
    <n v="5"/>
    <n v="1948"/>
    <n v="1950"/>
    <s v="Y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n v="71.354166666666671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x v="0"/>
    <s v="2Story"/>
    <s v="N"/>
    <n v="6"/>
    <n v="6"/>
    <n v="1972"/>
    <n v="1972"/>
    <s v="N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n v="116.12903225806451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x v="0"/>
    <s v="SLvl"/>
    <s v="N/A"/>
    <n v="6"/>
    <n v="5"/>
    <n v="1967"/>
    <n v="1976"/>
    <s v="Y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n v="114.79118329466357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x v="0"/>
    <s v="2Story"/>
    <s v="N"/>
    <n v="8"/>
    <n v="5"/>
    <n v="2002"/>
    <n v="2002"/>
    <s v="N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n v="116.69128508124076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x v="0"/>
    <s v="1.5Fin"/>
    <s v="N/A"/>
    <n v="4"/>
    <n v="4"/>
    <n v="1920"/>
    <n v="1950"/>
    <s v="Y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n v="60.638297872340424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x v="0"/>
    <s v="1Story"/>
    <s v="Y"/>
    <n v="7"/>
    <n v="5"/>
    <n v="2002"/>
    <n v="2002"/>
    <s v="N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n v="144.31023521932613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x v="0"/>
    <s v="1Story"/>
    <s v="Y"/>
    <n v="7"/>
    <n v="5"/>
    <n v="1990"/>
    <n v="1990"/>
    <s v="N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n v="134.42867811799852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x v="0"/>
    <s v="1Story"/>
    <s v="Y"/>
    <n v="5"/>
    <n v="7"/>
    <n v="1977"/>
    <n v="2008"/>
    <s v="Y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n v="144.71153846153845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x v="2"/>
    <s v="2Story"/>
    <s v="N"/>
    <n v="6"/>
    <n v="5"/>
    <n v="1971"/>
    <n v="1971"/>
    <s v="N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n v="76.206140350877192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x v="0"/>
    <s v="1.5Fin"/>
    <s v="N/A"/>
    <n v="6"/>
    <n v="7"/>
    <n v="1919"/>
    <n v="1990"/>
    <s v="Y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n v="69.064160196158568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x v="0"/>
    <s v="1.5Fin"/>
    <s v="N/A"/>
    <n v="6"/>
    <n v="6"/>
    <n v="1939"/>
    <n v="1950"/>
    <s v="Y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n v="93.838526912181308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x v="0"/>
    <s v="1Story"/>
    <s v="Y"/>
    <n v="6"/>
    <n v="5"/>
    <n v="1963"/>
    <n v="1963"/>
    <s v="N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n v="107.68072289156626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x v="0"/>
    <s v="1Story"/>
    <s v="Y"/>
    <n v="5"/>
    <n v="5"/>
    <n v="1964"/>
    <n v="1964"/>
    <s v="N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n v="120.10113780025284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x v="3"/>
    <s v="1Story"/>
    <s v="Y"/>
    <n v="8"/>
    <n v="5"/>
    <n v="2000"/>
    <n v="2000"/>
    <s v="N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n v="167.57082579867389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x v="0"/>
    <s v="2Story"/>
    <s v="N"/>
    <n v="8"/>
    <n v="5"/>
    <n v="2006"/>
    <n v="2006"/>
    <s v="N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n v="142.63959390862945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x v="0"/>
    <s v="SLvl"/>
    <s v="N/A"/>
    <n v="5"/>
    <n v="7"/>
    <n v="1964"/>
    <n v="1964"/>
    <s v="N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n v="156.68402777777777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x v="4"/>
    <s v="2Story"/>
    <s v="N"/>
    <n v="5"/>
    <n v="7"/>
    <n v="1972"/>
    <n v="1972"/>
    <s v="N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n v="91.781874039938558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x v="0"/>
    <s v="2Story"/>
    <s v="N"/>
    <n v="5"/>
    <n v="4"/>
    <n v="1892"/>
    <n v="1965"/>
    <s v="Y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n v="45.320404721753796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x v="0"/>
    <s v="2Story"/>
    <s v="N"/>
    <n v="7"/>
    <n v="5"/>
    <n v="1976"/>
    <n v="1976"/>
    <s v="N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n v="97.896634615384613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x v="0"/>
    <s v="1Story"/>
    <s v="Y"/>
    <n v="5"/>
    <n v="7"/>
    <n v="1955"/>
    <n v="1990"/>
    <s v="Y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n v="133.10185185185185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x v="0"/>
    <s v="1Story"/>
    <s v="Y"/>
    <n v="5"/>
    <n v="5"/>
    <n v="1968"/>
    <n v="1968"/>
    <s v="N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n v="131.65399239543726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x v="0"/>
    <s v="1Story"/>
    <s v="Y"/>
    <n v="5"/>
    <n v="6"/>
    <n v="1963"/>
    <n v="1963"/>
    <s v="N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n v="137.41134751773049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x v="3"/>
    <s v="SFoyer"/>
    <s v="N/A"/>
    <n v="6"/>
    <n v="5"/>
    <n v="2005"/>
    <n v="2006"/>
    <s v="Y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n v="130.59701492537314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x v="0"/>
    <s v="2Story"/>
    <s v="N"/>
    <n v="10"/>
    <n v="5"/>
    <n v="2008"/>
    <n v="2008"/>
    <s v="N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n v="28.358738036157391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x v="0"/>
    <s v="1Story"/>
    <s v="Y"/>
    <n v="5"/>
    <n v="7"/>
    <n v="1959"/>
    <n v="1994"/>
    <s v="Y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n v="123.59550561797752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x v="0"/>
    <s v="2Story"/>
    <s v="N"/>
    <n v="7"/>
    <n v="5"/>
    <n v="1999"/>
    <n v="1999"/>
    <s v="N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n v="113.464447806354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x v="0"/>
    <s v="2Story"/>
    <s v="N"/>
    <n v="6"/>
    <n v="7"/>
    <n v="1942"/>
    <n v="1950"/>
    <s v="Y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n v="118.80856760374833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x v="0"/>
    <s v="2Story"/>
    <s v="N"/>
    <n v="8"/>
    <n v="5"/>
    <n v="1994"/>
    <n v="1994"/>
    <s v="N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n v="114.80601741884402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x v="0"/>
    <s v="1Story"/>
    <s v="Y"/>
    <n v="7"/>
    <n v="5"/>
    <n v="2005"/>
    <n v="2005"/>
    <s v="N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n v="143.56435643564356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x v="3"/>
    <s v="2Story"/>
    <s v="N"/>
    <n v="7"/>
    <n v="5"/>
    <n v="2004"/>
    <n v="2004"/>
    <s v="N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n v="76.112412177985945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x v="0"/>
    <s v="1Story"/>
    <s v="Y"/>
    <n v="9"/>
    <n v="5"/>
    <n v="2006"/>
    <n v="2007"/>
    <s v="Y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n v="196.73123486682809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x v="3"/>
    <s v="1Story"/>
    <s v="Y"/>
    <n v="7"/>
    <n v="5"/>
    <n v="2005"/>
    <n v="2006"/>
    <s v="Y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n v="148.02631578947367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x v="0"/>
    <s v="1Story"/>
    <s v="Y"/>
    <n v="5"/>
    <n v="5"/>
    <n v="1994"/>
    <n v="1995"/>
    <s v="Y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n v="139.39393939393941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x v="0"/>
    <s v="1Story"/>
    <s v="Y"/>
    <n v="5"/>
    <n v="7"/>
    <n v="1948"/>
    <n v="2005"/>
    <s v="Y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n v="131.01604278074868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x v="0"/>
    <s v="1Story"/>
    <s v="Y"/>
    <n v="6"/>
    <n v="5"/>
    <n v="1991"/>
    <n v="1991"/>
    <s v="N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n v="138.48531684698608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x v="0"/>
    <s v="1Story"/>
    <s v="Y"/>
    <n v="7"/>
    <n v="8"/>
    <n v="1959"/>
    <n v="2002"/>
    <s v="Y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n v="176.130389064143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x v="0"/>
    <s v="1Story"/>
    <s v="Y"/>
    <n v="7"/>
    <n v="5"/>
    <n v="2005"/>
    <n v="2007"/>
    <s v="Y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n v="159.34065934065933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x v="0"/>
    <s v="2Story"/>
    <s v="N"/>
    <n v="8"/>
    <n v="5"/>
    <n v="1990"/>
    <n v="1990"/>
    <s v="N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n v="107.47330960854093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x v="0"/>
    <s v="2Story"/>
    <s v="N"/>
    <n v="9"/>
    <n v="5"/>
    <n v="1999"/>
    <n v="1999"/>
    <s v="N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n v="128.19084263178146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x v="0"/>
    <s v="1Story"/>
    <s v="Y"/>
    <n v="4"/>
    <n v="6"/>
    <n v="1954"/>
    <n v="1954"/>
    <s v="N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n v="125.52742616033755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x v="0"/>
    <s v="2Story"/>
    <s v="N"/>
    <n v="6"/>
    <n v="5"/>
    <n v="1969"/>
    <n v="1969"/>
    <s v="N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n v="97.964015151515156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x v="0"/>
    <s v="1Story"/>
    <s v="Y"/>
    <n v="8"/>
    <n v="5"/>
    <n v="2008"/>
    <n v="2008"/>
    <s v="N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n v="181.2840490797546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x v="3"/>
    <s v="1Story"/>
    <s v="Y"/>
    <n v="7"/>
    <n v="5"/>
    <n v="2006"/>
    <n v="2007"/>
    <s v="Y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n v="154.51183431952663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x v="0"/>
    <s v="1Story"/>
    <s v="Y"/>
    <n v="8"/>
    <n v="5"/>
    <n v="2001"/>
    <n v="2002"/>
    <s v="Y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n v="153.88919977616118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x v="0"/>
    <s v="1Story"/>
    <s v="Y"/>
    <n v="4"/>
    <n v="5"/>
    <n v="1954"/>
    <n v="1954"/>
    <s v="N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n v="117.0886075949367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x v="0"/>
    <s v="1Story"/>
    <s v="Y"/>
    <n v="6"/>
    <n v="3"/>
    <n v="1957"/>
    <n v="1957"/>
    <s v="N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n v="105.88633288227334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x v="0"/>
    <s v="1Story"/>
    <s v="Y"/>
    <n v="3"/>
    <n v="6"/>
    <n v="1949"/>
    <n v="1950"/>
    <s v="Y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n v="100.69444444444444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x v="0"/>
    <s v="2Story"/>
    <s v="N"/>
    <n v="7"/>
    <n v="5"/>
    <n v="1992"/>
    <n v="1992"/>
    <s v="N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n v="98.803952158086318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x v="0"/>
    <s v="1Story"/>
    <s v="Y"/>
    <n v="4"/>
    <n v="7"/>
    <n v="1940"/>
    <n v="1950"/>
    <s v="Y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n v="116.52542372881356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x v="0"/>
    <s v="1Story"/>
    <s v="Y"/>
    <n v="8"/>
    <n v="5"/>
    <n v="2006"/>
    <n v="2007"/>
    <s v="Y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n v="81.894150417827305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x v="0"/>
    <s v="1Story"/>
    <s v="Y"/>
    <n v="4"/>
    <n v="4"/>
    <n v="1922"/>
    <n v="1950"/>
    <s v="Y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n v="69.095477386934675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x v="0"/>
    <s v="1Story"/>
    <s v="Y"/>
    <n v="3"/>
    <n v="6"/>
    <n v="1931"/>
    <n v="2006"/>
    <s v="Y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n v="102.0671834625323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x v="0"/>
    <s v="1Story"/>
    <s v="Y"/>
    <n v="5"/>
    <n v="9"/>
    <n v="1982"/>
    <n v="2008"/>
    <s v="Y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n v="159.9264705882353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x v="0"/>
    <s v="1.5Fin"/>
    <s v="N/A"/>
    <n v="6"/>
    <n v="7"/>
    <n v="1920"/>
    <n v="1950"/>
    <s v="Y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n v="91.690544412607451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x v="0"/>
    <s v="2Story"/>
    <s v="N"/>
    <n v="7"/>
    <n v="5"/>
    <n v="1998"/>
    <n v="1998"/>
    <s v="N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n v="108.14950980392157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x v="0"/>
    <s v="1Story"/>
    <s v="Y"/>
    <n v="8"/>
    <n v="5"/>
    <n v="2006"/>
    <n v="2006"/>
    <s v="N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n v="142.9471032745592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x v="0"/>
    <s v="SLvl"/>
    <s v="N/A"/>
    <n v="5"/>
    <n v="5"/>
    <n v="1976"/>
    <n v="1976"/>
    <s v="N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n v="138.88888888888889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x v="0"/>
    <s v="1Story"/>
    <s v="Y"/>
    <n v="4"/>
    <n v="6"/>
    <n v="1938"/>
    <n v="1958"/>
    <s v="Y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n v="122.54901960784314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x v="0"/>
    <s v="1.5Fin"/>
    <s v="N/A"/>
    <n v="5"/>
    <n v="6"/>
    <n v="1938"/>
    <n v="1995"/>
    <s v="Y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n v="92.279411764705884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x v="3"/>
    <s v="2Story"/>
    <s v="N"/>
    <n v="5"/>
    <n v="6"/>
    <n v="1970"/>
    <n v="1970"/>
    <s v="N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n v="91.575091575091577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x v="0"/>
    <s v="1Story"/>
    <s v="Y"/>
    <n v="6"/>
    <n v="5"/>
    <n v="1977"/>
    <n v="1977"/>
    <s v="N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n v="125.86206896551724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x v="2"/>
    <s v="1Story"/>
    <s v="Y"/>
    <n v="5"/>
    <n v="5"/>
    <n v="1973"/>
    <n v="1973"/>
    <s v="N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n v="81.521739130434781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x v="0"/>
    <s v="1Story"/>
    <s v="Y"/>
    <n v="4"/>
    <n v="4"/>
    <n v="1941"/>
    <n v="1950"/>
    <s v="Y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n v="75.757575757575751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x v="0"/>
    <s v="2Story"/>
    <s v="N"/>
    <n v="7"/>
    <n v="5"/>
    <n v="2002"/>
    <n v="2002"/>
    <s v="N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n v="107.46910263299301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x v="0"/>
    <s v="1Story"/>
    <s v="Y"/>
    <n v="5"/>
    <n v="7"/>
    <n v="1972"/>
    <n v="1972"/>
    <s v="N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n v="148.72685185185185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x v="0"/>
    <s v="1Story"/>
    <s v="Y"/>
    <n v="4"/>
    <n v="5"/>
    <n v="1971"/>
    <n v="1971"/>
    <s v="N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n v="141.05504587155963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x v="0"/>
    <s v="1Story"/>
    <s v="Y"/>
    <n v="6"/>
    <n v="5"/>
    <n v="2003"/>
    <n v="2004"/>
    <s v="Y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n v="139.13824057450628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x v="0"/>
    <s v="2Story"/>
    <s v="N"/>
    <n v="8"/>
    <n v="5"/>
    <n v="2002"/>
    <n v="2002"/>
    <s v="N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n v="105.3480866758875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x v="0"/>
    <s v="1.5Fin"/>
    <s v="N/A"/>
    <n v="6"/>
    <n v="6"/>
    <n v="1928"/>
    <n v="1950"/>
    <s v="Y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n v="92.524830109775223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x v="0"/>
    <s v="2Story"/>
    <s v="N"/>
    <n v="7"/>
    <n v="5"/>
    <n v="2006"/>
    <n v="2006"/>
    <s v="N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n v="107.02953296703296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x v="0"/>
    <s v="1Story"/>
    <s v="Y"/>
    <n v="4"/>
    <n v="4"/>
    <n v="1920"/>
    <n v="1950"/>
    <s v="Y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n v="113.02083333333333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x v="0"/>
    <s v="1Story"/>
    <s v="Y"/>
    <n v="7"/>
    <n v="7"/>
    <n v="1968"/>
    <n v="2003"/>
    <s v="Y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n v="121.75324675324676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x v="0"/>
    <s v="1Story"/>
    <s v="Y"/>
    <n v="8"/>
    <n v="5"/>
    <n v="2006"/>
    <n v="2007"/>
    <s v="Y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n v="159.60754504504504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x v="0"/>
    <s v="1Story"/>
    <s v="Y"/>
    <n v="7"/>
    <n v="5"/>
    <n v="1998"/>
    <n v="1998"/>
    <s v="N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n v="143.90896921017404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x v="0"/>
    <s v="2Story"/>
    <s v="N"/>
    <n v="8"/>
    <n v="5"/>
    <n v="1872"/>
    <n v="1987"/>
    <s v="Y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n v="51.738761662425787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x v="2"/>
    <s v="2Story"/>
    <s v="N"/>
    <n v="5"/>
    <n v="5"/>
    <n v="1969"/>
    <n v="1969"/>
    <s v="N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n v="75.930144267274102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x v="0"/>
    <s v="2Story"/>
    <s v="N"/>
    <n v="6"/>
    <n v="6"/>
    <n v="1962"/>
    <n v="1962"/>
    <s v="N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n v="99.650349650349654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x v="0"/>
    <s v="1.5Fin"/>
    <s v="N/A"/>
    <n v="6"/>
    <n v="9"/>
    <n v="1937"/>
    <n v="2000"/>
    <s v="Y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n v="114.71088435374149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x v="0"/>
    <s v="1.5Fin"/>
    <s v="N/A"/>
    <n v="8"/>
    <n v="5"/>
    <n v="1995"/>
    <n v="1996"/>
    <s v="Y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n v="126.6213712168005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x v="0"/>
    <s v="2Story"/>
    <s v="N"/>
    <n v="7"/>
    <n v="5"/>
    <n v="2000"/>
    <n v="2000"/>
    <s v="N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n v="126.00536193029491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x v="0"/>
    <s v="SLvl"/>
    <s v="N/A"/>
    <n v="7"/>
    <n v="6"/>
    <n v="1968"/>
    <n v="1992"/>
    <s v="Y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n v="88.541666666666671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x v="0"/>
    <s v="1Story"/>
    <s v="Y"/>
    <n v="5"/>
    <n v="5"/>
    <n v="1966"/>
    <n v="1966"/>
    <s v="N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n v="123.31838565022422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x v="0"/>
    <s v="1Story"/>
    <s v="Y"/>
    <n v="5"/>
    <n v="6"/>
    <n v="1971"/>
    <n v="2008"/>
    <s v="Y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n v="139.05380333951763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x v="4"/>
    <s v="2Story"/>
    <s v="N"/>
    <n v="6"/>
    <n v="5"/>
    <n v="2000"/>
    <n v="2000"/>
    <s v="N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n v="112.84170375079466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x v="0"/>
    <s v="1Story"/>
    <s v="Y"/>
    <n v="9"/>
    <n v="5"/>
    <n v="2004"/>
    <n v="2005"/>
    <s v="Y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n v="159.09090909090909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x v="0"/>
    <s v="2Story"/>
    <s v="N"/>
    <n v="5"/>
    <n v="6"/>
    <n v="1921"/>
    <n v="1998"/>
    <s v="Y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n v="72.664359861591691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x v="0"/>
    <s v="1Story"/>
    <s v="Y"/>
    <n v="7"/>
    <n v="5"/>
    <n v="2005"/>
    <n v="2005"/>
    <s v="N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n v="169.93464052287581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x v="0"/>
    <s v="1.5Fin"/>
    <s v="N/A"/>
    <n v="4"/>
    <n v="4"/>
    <n v="1920"/>
    <n v="2007"/>
    <s v="Y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n v="60.35673187571922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x v="0"/>
    <s v="2Story"/>
    <s v="N"/>
    <n v="6"/>
    <n v="5"/>
    <n v="2006"/>
    <n v="2007"/>
    <s v="Y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n v="111.14164305949008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x v="3"/>
    <s v="2Story"/>
    <s v="N"/>
    <n v="7"/>
    <n v="5"/>
    <n v="2005"/>
    <n v="2005"/>
    <s v="N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n v="120.12666666666667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x v="0"/>
    <s v="2Story"/>
    <s v="N"/>
    <n v="7"/>
    <n v="5"/>
    <n v="2000"/>
    <n v="2000"/>
    <s v="N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n v="129.03225806451613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x v="0"/>
    <s v="2Story"/>
    <s v="N"/>
    <n v="7"/>
    <n v="5"/>
    <n v="1999"/>
    <n v="1999"/>
    <s v="N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n v="107.82122905027933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x v="3"/>
    <s v="2Story"/>
    <s v="N"/>
    <n v="5"/>
    <n v="6"/>
    <n v="1977"/>
    <n v="1977"/>
    <s v="N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n v="86.101694915254242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x v="3"/>
    <s v="1Story"/>
    <s v="Y"/>
    <n v="6"/>
    <n v="5"/>
    <n v="2003"/>
    <n v="2004"/>
    <s v="Y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n v="169.81132075471697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x v="0"/>
    <s v="1Story"/>
    <s v="Y"/>
    <n v="8"/>
    <n v="5"/>
    <n v="2003"/>
    <n v="2003"/>
    <s v="N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n v="139.08872901678657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x v="0"/>
    <s v="1.5Fin"/>
    <s v="N/A"/>
    <n v="4"/>
    <n v="6"/>
    <n v="1920"/>
    <n v="1950"/>
    <s v="Y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n v="76.419213973799131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x v="0"/>
    <s v="SLvl"/>
    <s v="N/A"/>
    <n v="6"/>
    <n v="6"/>
    <n v="1955"/>
    <n v="1996"/>
    <s v="Y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n v="99.638771824202294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x v="0"/>
    <s v="2Story"/>
    <s v="N"/>
    <n v="7"/>
    <n v="6"/>
    <n v="1998"/>
    <n v="1998"/>
    <s v="N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n v="130.8059132093467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x v="0"/>
    <s v="1Story"/>
    <s v="Y"/>
    <n v="10"/>
    <n v="5"/>
    <n v="2001"/>
    <n v="2002"/>
    <s v="Y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n v="177.17432586403342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x v="0"/>
    <s v="2Story"/>
    <s v="N"/>
    <n v="7"/>
    <n v="5"/>
    <n v="2005"/>
    <n v="2005"/>
    <s v="N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n v="127.68130745658836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x v="0"/>
    <s v="1Story"/>
    <s v="Y"/>
    <n v="8"/>
    <n v="5"/>
    <n v="2007"/>
    <n v="2007"/>
    <s v="N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n v="152.1323997453851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x v="0"/>
    <s v="1Story"/>
    <s v="Y"/>
    <n v="6"/>
    <n v="5"/>
    <n v="1930"/>
    <n v="1950"/>
    <s v="Y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n v="115.1898734177215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x v="0"/>
    <s v="1.5Fin"/>
    <s v="N/A"/>
    <n v="5"/>
    <n v="5"/>
    <n v="1941"/>
    <n v="1960"/>
    <s v="Y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n v="72.942643391521202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x v="4"/>
    <s v="2Story"/>
    <s v="N"/>
    <n v="6"/>
    <n v="5"/>
    <n v="1973"/>
    <n v="1973"/>
    <s v="N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n v="84.093211752786218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x v="0"/>
    <s v="SLvl"/>
    <s v="N/A"/>
    <n v="5"/>
    <n v="5"/>
    <n v="2006"/>
    <n v="2007"/>
    <s v="Y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n v="120.15781922525107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x v="0"/>
    <s v="1Story"/>
    <s v="Y"/>
    <n v="3"/>
    <n v="3"/>
    <n v="1914"/>
    <n v="1950"/>
    <s v="Y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n v="67.708333333333329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x v="0"/>
    <s v="1Story"/>
    <s v="Y"/>
    <n v="6"/>
    <n v="7"/>
    <n v="1970"/>
    <n v="1970"/>
    <s v="N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n v="112.18705715635333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x v="0"/>
    <s v="2Story"/>
    <s v="N"/>
    <n v="7"/>
    <n v="7"/>
    <n v="1920"/>
    <n v="1950"/>
    <s v="Y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n v="89.103291713961411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x v="0"/>
    <s v="1Story"/>
    <s v="Y"/>
    <n v="5"/>
    <n v="7"/>
    <n v="1918"/>
    <n v="2007"/>
    <s v="Y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n v="79.096045197740111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x v="0"/>
    <s v="1.5Fin"/>
    <s v="N/A"/>
    <n v="6"/>
    <n v="5"/>
    <n v="1939"/>
    <n v="1950"/>
    <s v="Y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n v="83.465818759936411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x v="0"/>
    <s v="1.5Fin"/>
    <s v="N/A"/>
    <n v="4"/>
    <n v="8"/>
    <n v="1922"/>
    <n v="2007"/>
    <s v="Y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n v="108.75216637781629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x v="0"/>
    <s v="2Story"/>
    <s v="N"/>
    <n v="7"/>
    <n v="5"/>
    <n v="1978"/>
    <n v="1978"/>
    <s v="N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n v="89.798850574712645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x v="0"/>
    <s v="1.5Fin"/>
    <s v="N/A"/>
    <n v="6"/>
    <n v="7"/>
    <n v="1916"/>
    <n v="1950"/>
    <s v="Y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n v="53.840063341250989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x v="0"/>
    <s v="1Story"/>
    <s v="Y"/>
    <n v="9"/>
    <n v="5"/>
    <n v="2006"/>
    <n v="2007"/>
    <s v="Y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n v="216.20847651775486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x v="0"/>
    <s v="1.5Fin"/>
    <s v="N/A"/>
    <n v="6"/>
    <n v="6"/>
    <n v="1941"/>
    <n v="1950"/>
    <s v="Y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n v="107.55336617405582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x v="0"/>
    <s v="1Story"/>
    <s v="Y"/>
    <n v="7"/>
    <n v="5"/>
    <n v="2000"/>
    <n v="2000"/>
    <s v="N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n v="154.09836065573771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x v="2"/>
    <s v="1Story"/>
    <s v="Y"/>
    <n v="5"/>
    <n v="5"/>
    <n v="1967"/>
    <n v="1967"/>
    <s v="N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n v="78.282828282828277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x v="0"/>
    <s v="SFoyer"/>
    <s v="N/A"/>
    <n v="5"/>
    <n v="5"/>
    <n v="1967"/>
    <n v="1967"/>
    <s v="N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n v="136.66666666666666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x v="1"/>
    <s v="1.5Fin"/>
    <s v="N/A"/>
    <n v="6"/>
    <n v="7"/>
    <n v="1905"/>
    <n v="2000"/>
    <s v="Y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n v="85.2510460251046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x v="3"/>
    <s v="1Story"/>
    <s v="Y"/>
    <n v="7"/>
    <n v="5"/>
    <n v="2006"/>
    <n v="2006"/>
    <s v="N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n v="164.38533333333334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x v="0"/>
    <s v="2Story"/>
    <s v="N"/>
    <n v="8"/>
    <n v="5"/>
    <n v="2005"/>
    <n v="2006"/>
    <s v="Y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n v="113.30096696212732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x v="0"/>
    <s v="1Story"/>
    <s v="Y"/>
    <n v="5"/>
    <n v="5"/>
    <n v="1948"/>
    <n v="1950"/>
    <s v="Y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n v="94.842916419679909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x v="0"/>
    <s v="2Story"/>
    <s v="N"/>
    <n v="5"/>
    <n v="8"/>
    <n v="1920"/>
    <n v="2004"/>
    <s v="Y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n v="90.879048248512888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x v="0"/>
    <s v="1.5Fin"/>
    <s v="N/A"/>
    <n v="5"/>
    <n v="4"/>
    <n v="1950"/>
    <n v="1982"/>
    <s v="Y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n v="72.47899159663865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x v="0"/>
    <s v="1.5Fin"/>
    <s v="N/A"/>
    <n v="6"/>
    <n v="6"/>
    <n v="1925"/>
    <n v="1990"/>
    <s v="Y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n v="85.478855721393032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x v="0"/>
    <s v="1.5Fin"/>
    <s v="N/A"/>
    <n v="6"/>
    <n v="7"/>
    <n v="1929"/>
    <n v="1950"/>
    <s v="Y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n v="103.62694300518135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x v="0"/>
    <s v="2Story"/>
    <s v="N"/>
    <n v="6"/>
    <n v="5"/>
    <n v="2004"/>
    <n v="2004"/>
    <s v="N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n v="121.15505335844318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x v="0"/>
    <s v="1Story"/>
    <s v="Y"/>
    <n v="7"/>
    <n v="5"/>
    <n v="2006"/>
    <n v="2006"/>
    <s v="N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n v="149.82921174652242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x v="0"/>
    <s v="1Story"/>
    <s v="Y"/>
    <n v="8"/>
    <n v="5"/>
    <n v="2007"/>
    <n v="2007"/>
    <s v="N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n v="193.25273224043715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x v="0"/>
    <s v="1.5Fin"/>
    <s v="N/A"/>
    <n v="3"/>
    <n v="4"/>
    <n v="1915"/>
    <n v="1950"/>
    <s v="Y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n v="86.490939044481053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x v="3"/>
    <s v="1Story"/>
    <s v="Y"/>
    <n v="8"/>
    <n v="5"/>
    <n v="2004"/>
    <n v="2005"/>
    <s v="Y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n v="167.07168894289185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x v="0"/>
    <s v="SFoyer"/>
    <s v="N/A"/>
    <n v="5"/>
    <n v="7"/>
    <n v="1972"/>
    <n v="2007"/>
    <s v="Y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n v="173.17708333333334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x v="0"/>
    <s v="1Story"/>
    <s v="Y"/>
    <n v="5"/>
    <n v="5"/>
    <n v="1985"/>
    <n v="1985"/>
    <s v="N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n v="134.45378151260505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x v="0"/>
    <s v="2Story"/>
    <s v="N"/>
    <n v="4"/>
    <n v="7"/>
    <n v="1910"/>
    <n v="1950"/>
    <s v="Y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n v="92.07630227439472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x v="0"/>
    <s v="2Story"/>
    <s v="N"/>
    <n v="7"/>
    <n v="6"/>
    <n v="1986"/>
    <n v="1991"/>
    <s v="Y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n v="102.72336359292881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x v="0"/>
    <s v="2Story"/>
    <s v="N"/>
    <n v="7"/>
    <n v="5"/>
    <n v="2001"/>
    <n v="2001"/>
    <s v="N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n v="125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x v="0"/>
    <s v="1.5Fin"/>
    <s v="N/A"/>
    <n v="6"/>
    <n v="8"/>
    <n v="1950"/>
    <n v="2005"/>
    <s v="Y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n v="83.932853717026376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x v="2"/>
    <s v="1Story"/>
    <s v="Y"/>
    <n v="4"/>
    <n v="5"/>
    <n v="1949"/>
    <n v="1950"/>
    <s v="Y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n v="86.538461538461533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x v="0"/>
    <s v="1Story"/>
    <s v="Y"/>
    <n v="8"/>
    <n v="5"/>
    <n v="2005"/>
    <n v="2006"/>
    <s v="Y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n v="139.3709327548807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x v="0"/>
    <s v="1.5Fin"/>
    <s v="N/A"/>
    <n v="6"/>
    <n v="7"/>
    <n v="1923"/>
    <n v="2000"/>
    <s v="Y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n v="112.01298701298701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x v="3"/>
    <s v="1Story"/>
    <s v="Y"/>
    <n v="7"/>
    <n v="5"/>
    <n v="2007"/>
    <n v="2007"/>
    <s v="N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n v="112.10962396430848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x v="1"/>
    <s v="2Story"/>
    <s v="N"/>
    <n v="4"/>
    <n v="6"/>
    <n v="1885"/>
    <n v="1950"/>
    <s v="Y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n v="53.493449781659386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x v="0"/>
    <s v="2Story"/>
    <s v="N"/>
    <n v="8"/>
    <n v="5"/>
    <n v="1998"/>
    <n v="1998"/>
    <s v="N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n v="138.77551020408163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x v="0"/>
    <s v="1Story"/>
    <s v="Y"/>
    <n v="5"/>
    <n v="5"/>
    <n v="1963"/>
    <n v="1963"/>
    <s v="N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n v="108.39160839160839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x v="0"/>
    <s v="1Story"/>
    <s v="Y"/>
    <n v="6"/>
    <n v="5"/>
    <n v="1969"/>
    <n v="1969"/>
    <s v="N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n v="120.93275488069415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x v="0"/>
    <s v="2Story"/>
    <s v="N"/>
    <n v="6"/>
    <n v="6"/>
    <n v="1968"/>
    <n v="1968"/>
    <s v="N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n v="127.04802259887006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x v="3"/>
    <s v="1Story"/>
    <s v="Y"/>
    <n v="6"/>
    <n v="5"/>
    <n v="1977"/>
    <n v="1977"/>
    <s v="N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n v="119.27034611786716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x v="3"/>
    <s v="1Story"/>
    <s v="Y"/>
    <n v="6"/>
    <n v="5"/>
    <n v="2003"/>
    <n v="2003"/>
    <s v="N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n v="160.96698113207546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x v="0"/>
    <s v="SLvl"/>
    <s v="N/A"/>
    <n v="6"/>
    <n v="7"/>
    <n v="1966"/>
    <n v="1966"/>
    <s v="N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n v="124.92957746478874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x v="0"/>
    <s v="1Story"/>
    <s v="Y"/>
    <n v="5"/>
    <n v="5"/>
    <n v="1958"/>
    <n v="1983"/>
    <s v="Y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n v="107.14285714285714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x v="0"/>
    <s v="1Story"/>
    <s v="Y"/>
    <n v="6"/>
    <n v="6"/>
    <n v="1959"/>
    <n v="1959"/>
    <s v="N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n v="113.4185303514377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x v="0"/>
    <s v="2Story"/>
    <s v="N"/>
    <n v="7"/>
    <n v="5"/>
    <n v="1994"/>
    <n v="1994"/>
    <s v="N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n v="127.40949694405266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x v="0"/>
    <s v="1.5Fin"/>
    <s v="N/A"/>
    <n v="5"/>
    <n v="6"/>
    <n v="1945"/>
    <n v="1950"/>
    <s v="Y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n v="89.858793324775348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x v="0"/>
    <s v="1Story"/>
    <s v="Y"/>
    <n v="5"/>
    <n v="7"/>
    <n v="1940"/>
    <n v="1992"/>
    <s v="Y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n v="148.00995024875621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x v="0"/>
    <s v="1Story"/>
    <s v="Y"/>
    <n v="6"/>
    <n v="7"/>
    <n v="1981"/>
    <n v="1981"/>
    <s v="N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n v="127.01388888888889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x v="0"/>
    <s v="2Story"/>
    <s v="N"/>
    <n v="5"/>
    <n v="5"/>
    <n v="2005"/>
    <n v="2005"/>
    <s v="N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n v="104.53754080522307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x v="3"/>
    <s v="1Story"/>
    <s v="Y"/>
    <n v="6"/>
    <n v="6"/>
    <n v="1976"/>
    <n v="1976"/>
    <s v="N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n v="150.05219206680584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x v="0"/>
    <s v="1Story"/>
    <s v="Y"/>
    <n v="4"/>
    <n v="6"/>
    <n v="1927"/>
    <n v="2007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n v="66.632231404958674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x v="0"/>
    <s v="2Story"/>
    <s v="N"/>
    <n v="6"/>
    <n v="5"/>
    <n v="2000"/>
    <n v="2000"/>
    <s v="N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n v="104.07366071428571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x v="0"/>
    <s v="1Story"/>
    <s v="Y"/>
    <n v="5"/>
    <n v="5"/>
    <n v="1977"/>
    <n v="1977"/>
    <s v="N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n v="142.09591474245116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x v="0"/>
    <s v="1Story"/>
    <s v="Y"/>
    <n v="6"/>
    <n v="9"/>
    <n v="1962"/>
    <n v="2005"/>
    <s v="Y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n v="113.20754716981132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x v="0"/>
    <s v="1Story"/>
    <s v="Y"/>
    <n v="4"/>
    <n v="6"/>
    <n v="1971"/>
    <n v="1971"/>
    <s v="N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n v="139.46759259259258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x v="0"/>
    <s v="1Story"/>
    <s v="Y"/>
    <n v="8"/>
    <n v="5"/>
    <n v="2008"/>
    <n v="2008"/>
    <s v="N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n v="204.25310559006212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x v="0"/>
    <s v="1Story"/>
    <s v="Y"/>
    <n v="6"/>
    <n v="7"/>
    <n v="1957"/>
    <n v="1996"/>
    <s v="Y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n v="121.11650485436893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x v="0"/>
    <s v="SLvl"/>
    <s v="N/A"/>
    <n v="7"/>
    <n v="6"/>
    <n v="1979"/>
    <n v="1979"/>
    <s v="N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n v="114.20289855072464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x v="0"/>
    <s v="2.5Fin"/>
    <s v="N/A"/>
    <n v="6"/>
    <n v="7"/>
    <n v="1922"/>
    <n v="1994"/>
    <s v="Y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n v="74.75538160469668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x v="3"/>
    <s v="1Story"/>
    <s v="Y"/>
    <n v="6"/>
    <n v="5"/>
    <n v="2004"/>
    <n v="2004"/>
    <s v="N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n v="176.06132075471697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x v="0"/>
    <s v="2Story"/>
    <s v="N"/>
    <n v="10"/>
    <n v="5"/>
    <n v="2008"/>
    <n v="2008"/>
    <s v="N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n v="154.45939212755357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x v="0"/>
    <s v="1.5Unf"/>
    <s v="N/A"/>
    <n v="6"/>
    <n v="6"/>
    <n v="1916"/>
    <n v="1950"/>
    <s v="Y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n v="127.10084033613445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x v="0"/>
    <s v="1Story"/>
    <s v="Y"/>
    <n v="7"/>
    <n v="5"/>
    <n v="2004"/>
    <n v="2004"/>
    <s v="N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n v="126.30098452883263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x v="0"/>
    <s v="SFoyer"/>
    <s v="N/A"/>
    <n v="6"/>
    <n v="5"/>
    <n v="1966"/>
    <n v="1966"/>
    <s v="N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n v="141.29244249726179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x v="0"/>
    <s v="1Story"/>
    <s v="Y"/>
    <n v="5"/>
    <n v="7"/>
    <n v="1962"/>
    <n v="1962"/>
    <s v="N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n v="132.9124579124579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x v="0"/>
    <s v="2Story"/>
    <s v="N"/>
    <n v="8"/>
    <n v="5"/>
    <n v="1995"/>
    <n v="1996"/>
    <s v="Y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n v="114.83253588516746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x v="0"/>
    <s v="2Story"/>
    <s v="N"/>
    <n v="4"/>
    <n v="7"/>
    <n v="1910"/>
    <n v="2000"/>
    <s v="Y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n v="83.20950965824666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x v="4"/>
    <s v="SFoyer"/>
    <s v="N/A"/>
    <n v="5"/>
    <n v="7"/>
    <n v="1970"/>
    <n v="1970"/>
    <s v="N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n v="146.03174603174602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x v="2"/>
    <s v="2Story"/>
    <s v="N"/>
    <n v="5"/>
    <n v="5"/>
    <n v="1974"/>
    <n v="1974"/>
    <s v="N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n v="75.892857142857139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x v="0"/>
    <s v="1Story"/>
    <s v="Y"/>
    <n v="8"/>
    <n v="5"/>
    <n v="2008"/>
    <n v="2009"/>
    <s v="Y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n v="181.93282636248415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x v="3"/>
    <s v="SLvl"/>
    <s v="N/A"/>
    <n v="5"/>
    <n v="5"/>
    <n v="2005"/>
    <n v="2005"/>
    <s v="N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n v="135.26119402985074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x v="0"/>
    <s v="1Story"/>
    <s v="Y"/>
    <n v="5"/>
    <n v="5"/>
    <n v="2006"/>
    <n v="2006"/>
    <s v="N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n v="74.122807017543863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x v="0"/>
    <s v="1Story"/>
    <s v="Y"/>
    <n v="7"/>
    <n v="5"/>
    <n v="2004"/>
    <n v="2005"/>
    <s v="Y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n v="151.5151515151515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x v="0"/>
    <s v="2Story"/>
    <s v="N"/>
    <n v="6"/>
    <n v="5"/>
    <n v="1999"/>
    <n v="2000"/>
    <s v="Y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n v="106.25379477838494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x v="0"/>
    <s v="1Story"/>
    <s v="Y"/>
    <n v="6"/>
    <n v="6"/>
    <n v="1978"/>
    <n v="1988"/>
    <s v="Y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n v="101.30246020260492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x v="0"/>
    <s v="2Story"/>
    <s v="N"/>
    <n v="7"/>
    <n v="9"/>
    <n v="1941"/>
    <n v="2006"/>
    <s v="Y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n v="113.88888888888889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x v="0"/>
    <s v="1Story"/>
    <s v="Y"/>
    <n v="5"/>
    <n v="6"/>
    <n v="1950"/>
    <n v="1996"/>
    <s v="Y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n v="131.84137291280149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x v="0"/>
    <s v="1Story"/>
    <s v="Y"/>
    <n v="5"/>
    <n v="6"/>
    <n v="1965"/>
    <n v="1965"/>
    <s v="N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n v="117.4363057324840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s v="N"/>
    <n v="7"/>
    <n v="5"/>
    <x v="0"/>
    <x v="0"/>
    <n v="2003"/>
    <x v="0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x v="0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n v="121.92982456140351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s v="Y"/>
    <n v="6"/>
    <n v="8"/>
    <x v="1"/>
    <x v="1"/>
    <n v="1976"/>
    <x v="0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x v="0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n v="143.81933438985737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s v="N"/>
    <n v="7"/>
    <n v="5"/>
    <x v="2"/>
    <x v="1"/>
    <n v="2002"/>
    <x v="1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x v="0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n v="125.13997760358343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s v="N"/>
    <n v="7"/>
    <n v="5"/>
    <x v="3"/>
    <x v="1"/>
    <n v="1970"/>
    <x v="2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x v="0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n v="81.537565521258003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s v="N"/>
    <n v="8"/>
    <n v="5"/>
    <x v="4"/>
    <x v="0"/>
    <n v="2000"/>
    <x v="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x v="1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n v="113.73976342129208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s v="N/A"/>
    <n v="5"/>
    <n v="5"/>
    <x v="5"/>
    <x v="1"/>
    <n v="1995"/>
    <x v="1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x v="2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n v="104.99265785609398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s v="Y"/>
    <n v="8"/>
    <n v="5"/>
    <x v="6"/>
    <x v="1"/>
    <n v="2005"/>
    <x v="1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x v="0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n v="181.22786304604486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s v="N"/>
    <n v="7"/>
    <n v="6"/>
    <x v="7"/>
    <x v="1"/>
    <n v="1973"/>
    <x v="0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x v="0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n v="95.693779904306226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s v="N/A"/>
    <n v="7"/>
    <n v="5"/>
    <x v="8"/>
    <x v="1"/>
    <n v="1950"/>
    <x v="2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x v="3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n v="73.224351747463359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s v="N/A"/>
    <n v="5"/>
    <n v="6"/>
    <x v="9"/>
    <x v="1"/>
    <n v="1950"/>
    <x v="2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x v="3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n v="109.5636025998143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s v="Y"/>
    <n v="5"/>
    <n v="5"/>
    <x v="10"/>
    <x v="1"/>
    <n v="1965"/>
    <x v="0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x v="0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n v="124.51923076923077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s v="N"/>
    <n v="9"/>
    <n v="5"/>
    <x v="11"/>
    <x v="1"/>
    <n v="2006"/>
    <x v="1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x v="1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n v="148.45094664371771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s v="Y"/>
    <n v="5"/>
    <n v="6"/>
    <x v="12"/>
    <x v="1"/>
    <n v="1962"/>
    <x v="0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x v="3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n v="157.89473684210526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s v="Y"/>
    <n v="7"/>
    <n v="5"/>
    <x v="13"/>
    <x v="1"/>
    <n v="2007"/>
    <x v="1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x v="0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n v="187.08165997322624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s v="Y"/>
    <n v="6"/>
    <n v="5"/>
    <x v="14"/>
    <x v="1"/>
    <n v="1960"/>
    <x v="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x v="3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n v="125.29928172386273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s v="N/A"/>
    <n v="7"/>
    <n v="8"/>
    <x v="15"/>
    <x v="1"/>
    <n v="2001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x v="3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n v="154.56674473067915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s v="Y"/>
    <n v="6"/>
    <n v="7"/>
    <x v="16"/>
    <x v="1"/>
    <n v="1970"/>
    <x v="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x v="3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n v="148.40637450199202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s v="Y"/>
    <n v="4"/>
    <n v="5"/>
    <x v="17"/>
    <x v="1"/>
    <n v="1967"/>
    <x v="0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x v="3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n v="69.444444444444443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s v="Y"/>
    <n v="5"/>
    <n v="5"/>
    <x v="6"/>
    <x v="0"/>
    <n v="2004"/>
    <x v="0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x v="0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n v="142.72890484739676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s v="Y"/>
    <n v="5"/>
    <n v="6"/>
    <x v="18"/>
    <x v="1"/>
    <n v="1965"/>
    <x v="2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x v="0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n v="103.80881254667662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s v="N"/>
    <n v="8"/>
    <n v="5"/>
    <x v="11"/>
    <x v="1"/>
    <n v="2006"/>
    <x v="1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x v="1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n v="136.91077441077442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s v="N/A"/>
    <n v="7"/>
    <n v="7"/>
    <x v="19"/>
    <x v="1"/>
    <n v="1950"/>
    <x v="2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x v="0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n v="125.81227436823104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s v="Y"/>
    <n v="8"/>
    <n v="5"/>
    <x v="20"/>
    <x v="0"/>
    <n v="2002"/>
    <x v="0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x v="0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n v="128.13370473537606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s v="Y"/>
    <n v="5"/>
    <n v="7"/>
    <x v="1"/>
    <x v="1"/>
    <n v="1976"/>
    <x v="0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x v="0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n v="122.54716981132076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s v="Y"/>
    <n v="5"/>
    <n v="8"/>
    <x v="21"/>
    <x v="1"/>
    <n v="2001"/>
    <x v="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x v="0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n v="145.28301886792454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s v="Y"/>
    <n v="8"/>
    <n v="5"/>
    <x v="22"/>
    <x v="0"/>
    <n v="2007"/>
    <x v="0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x v="0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n v="160.1875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s v="Y"/>
    <n v="5"/>
    <n v="7"/>
    <x v="23"/>
    <x v="1"/>
    <n v="2000"/>
    <x v="1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x v="0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n v="149.77777777777777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s v="Y"/>
    <n v="8"/>
    <n v="5"/>
    <x v="22"/>
    <x v="1"/>
    <n v="2008"/>
    <x v="1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x v="0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n v="179.57746478873239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s v="Y"/>
    <n v="5"/>
    <n v="6"/>
    <x v="24"/>
    <x v="1"/>
    <n v="1997"/>
    <x v="1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x v="3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n v="129.6875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s v="Y"/>
    <n v="4"/>
    <n v="6"/>
    <x v="25"/>
    <x v="1"/>
    <n v="1950"/>
    <x v="2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x v="2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n v="131.73076923076923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s v="N"/>
    <n v="4"/>
    <n v="4"/>
    <x v="26"/>
    <x v="1"/>
    <n v="1950"/>
    <x v="2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x v="0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n v="30.372057706909644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s v="Y"/>
    <n v="5"/>
    <n v="6"/>
    <x v="27"/>
    <x v="1"/>
    <n v="2006"/>
    <x v="1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x v="0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n v="121.62052117263843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s v="Y"/>
    <n v="8"/>
    <n v="5"/>
    <x v="22"/>
    <x v="0"/>
    <n v="2007"/>
    <x v="0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x v="0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n v="145.78606158833063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s v="Y"/>
    <n v="5"/>
    <n v="5"/>
    <x v="28"/>
    <x v="1"/>
    <n v="1959"/>
    <x v="0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x v="1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n v="97.352941176470594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s v="Y"/>
    <n v="9"/>
    <n v="5"/>
    <x v="11"/>
    <x v="0"/>
    <n v="2005"/>
    <x v="0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x v="3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n v="177.77065983344011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s v="N"/>
    <n v="8"/>
    <n v="5"/>
    <x v="6"/>
    <x v="1"/>
    <n v="2005"/>
    <x v="1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x v="1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n v="126.01957585644372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s v="Y"/>
    <n v="5"/>
    <n v="5"/>
    <x v="29"/>
    <x v="1"/>
    <n v="1995"/>
    <x v="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x v="0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n v="132.17866909753874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s v="Y"/>
    <n v="5"/>
    <n v="6"/>
    <x v="30"/>
    <x v="1"/>
    <n v="1990"/>
    <x v="2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x v="0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n v="117.96453353893601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s v="Y"/>
    <n v="5"/>
    <n v="7"/>
    <x v="31"/>
    <x v="1"/>
    <n v="2007"/>
    <x v="1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x v="0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n v="103.12204351939451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s v="Y"/>
    <n v="4"/>
    <n v="5"/>
    <x v="32"/>
    <x v="1"/>
    <n v="1955"/>
    <x v="0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x v="3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n v="71.180555555555557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s v="Y"/>
    <n v="6"/>
    <n v="5"/>
    <x v="10"/>
    <x v="1"/>
    <n v="1965"/>
    <x v="0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x v="0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n v="120.84592145015105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s v="Y"/>
    <n v="5"/>
    <n v="6"/>
    <x v="28"/>
    <x v="1"/>
    <n v="1959"/>
    <x v="0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x v="3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n v="128.01204819277109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s v="N/A"/>
    <n v="5"/>
    <n v="7"/>
    <x v="33"/>
    <x v="1"/>
    <n v="1983"/>
    <x v="0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x v="3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n v="162.89592760180994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s v="Y"/>
    <n v="5"/>
    <n v="6"/>
    <x v="34"/>
    <x v="1"/>
    <n v="1980"/>
    <x v="2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x v="0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n v="138.85927505330491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s v="Y"/>
    <n v="5"/>
    <n v="6"/>
    <x v="28"/>
    <x v="1"/>
    <n v="1959"/>
    <x v="0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x v="0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n v="122.60869565217391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s v="Y"/>
    <n v="9"/>
    <n v="5"/>
    <x v="11"/>
    <x v="0"/>
    <n v="2005"/>
    <x v="0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x v="3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n v="182.59132420091325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s v="N/A"/>
    <n v="7"/>
    <n v="5"/>
    <x v="0"/>
    <x v="0"/>
    <n v="2003"/>
    <x v="0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x v="2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n v="111.53373662168451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s v="Y"/>
    <n v="8"/>
    <n v="5"/>
    <x v="13"/>
    <x v="0"/>
    <n v="2006"/>
    <x v="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x v="0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n v="150.78502415458937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s v="N"/>
    <n v="4"/>
    <n v="5"/>
    <x v="26"/>
    <x v="1"/>
    <n v="2008"/>
    <x v="1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x v="3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n v="77.823691460055102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s v="Y"/>
    <n v="5"/>
    <n v="7"/>
    <x v="27"/>
    <x v="1"/>
    <n v="1966"/>
    <x v="0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x v="0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n v="132.98429319371726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s v="N"/>
    <n v="6"/>
    <n v="6"/>
    <x v="35"/>
    <x v="0"/>
    <n v="1997"/>
    <x v="0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x v="0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n v="120.40816326530613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s v="N/A"/>
    <n v="6"/>
    <n v="6"/>
    <x v="36"/>
    <x v="1"/>
    <n v="1950"/>
    <x v="2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x v="0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n v="97.363945578231295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s v="Y"/>
    <n v="5"/>
    <n v="5"/>
    <x v="37"/>
    <x v="1"/>
    <n v="1963"/>
    <x v="0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x v="3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n v="134.80392156862746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s v="Y"/>
    <n v="9"/>
    <n v="5"/>
    <x v="38"/>
    <x v="1"/>
    <n v="1987"/>
    <x v="2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x v="4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n v="209.01194353963083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s v="N/A"/>
    <n v="5"/>
    <n v="5"/>
    <x v="32"/>
    <x v="1"/>
    <n v="1955"/>
    <x v="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x v="0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n v="95.588235294117652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s v="Y"/>
    <n v="6"/>
    <n v="5"/>
    <x v="39"/>
    <x v="1"/>
    <n v="1964"/>
    <x v="0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x v="0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n v="126.66666666666667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s v="N"/>
    <n v="8"/>
    <n v="5"/>
    <x v="40"/>
    <x v="1"/>
    <n v="2000"/>
    <x v="1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x v="0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n v="99.19493962047153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s v="N"/>
    <n v="7"/>
    <n v="5"/>
    <x v="6"/>
    <x v="0"/>
    <n v="2004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x v="0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n v="114.24418604651163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s v="N"/>
    <n v="10"/>
    <n v="5"/>
    <x v="13"/>
    <x v="0"/>
    <n v="2006"/>
    <x v="0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x v="0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n v="148.99151103565364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s v="Y"/>
    <n v="5"/>
    <n v="7"/>
    <x v="41"/>
    <x v="1"/>
    <n v="1972"/>
    <x v="0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x v="3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n v="160.12820512820514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s v="Y"/>
    <n v="6"/>
    <n v="5"/>
    <x v="6"/>
    <x v="0"/>
    <n v="2004"/>
    <x v="0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x v="0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n v="136.44214162348877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s v="N/A"/>
    <n v="5"/>
    <n v="7"/>
    <x v="26"/>
    <x v="1"/>
    <n v="1996"/>
    <x v="1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x v="0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n v="90.909090909090907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s v="Y"/>
    <n v="8"/>
    <n v="5"/>
    <x v="13"/>
    <x v="0"/>
    <n v="2006"/>
    <x v="0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x v="3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n v="147.8102189781022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s v="N"/>
    <n v="7"/>
    <n v="6"/>
    <x v="42"/>
    <x v="1"/>
    <n v="1950"/>
    <x v="2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x v="0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n v="81.871345029239762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s v="N"/>
    <n v="7"/>
    <n v="5"/>
    <x v="35"/>
    <x v="1"/>
    <n v="1998"/>
    <x v="1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x v="0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n v="107.91543756145526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s v="N"/>
    <n v="8"/>
    <n v="5"/>
    <x v="6"/>
    <x v="1"/>
    <n v="2005"/>
    <x v="1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x v="1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n v="128.1843914274161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s v="Y"/>
    <n v="7"/>
    <n v="5"/>
    <x v="16"/>
    <x v="1"/>
    <n v="1989"/>
    <x v="2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x v="0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n v="81.558676937018575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s v="Y"/>
    <n v="7"/>
    <n v="5"/>
    <x v="0"/>
    <x v="0"/>
    <n v="2003"/>
    <x v="0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x v="0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n v="152.80594996619337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s v="Y"/>
    <n v="4"/>
    <n v="6"/>
    <x v="43"/>
    <x v="1"/>
    <n v="1950"/>
    <x v="2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x v="3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n v="107.09504685408299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s v="N/A"/>
    <n v="7"/>
    <n v="4"/>
    <x v="31"/>
    <x v="1"/>
    <n v="1953"/>
    <x v="0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x v="0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n v="98.38216003498033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s v="Y"/>
    <n v="7"/>
    <n v="6"/>
    <x v="7"/>
    <x v="1"/>
    <n v="1973"/>
    <x v="0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x v="0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n v="109.76158344579397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s v="Y"/>
    <n v="4"/>
    <n v="6"/>
    <x v="44"/>
    <x v="1"/>
    <n v="2006"/>
    <x v="1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x v="3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n v="153.25443786982248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s v="N"/>
    <n v="7"/>
    <n v="5"/>
    <x v="45"/>
    <x v="0"/>
    <n v="1998"/>
    <x v="0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x v="0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n v="107.68335273573923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s v="Y"/>
    <n v="5"/>
    <n v="7"/>
    <x v="30"/>
    <x v="1"/>
    <n v="2003"/>
    <x v="1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x v="0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n v="133.42541436464089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s v="N"/>
    <n v="3"/>
    <n v="6"/>
    <x v="3"/>
    <x v="1"/>
    <n v="1950"/>
    <x v="2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x v="0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n v="66.915887850467286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s v="N/A"/>
    <n v="4"/>
    <n v="5"/>
    <x v="7"/>
    <x v="1"/>
    <n v="1973"/>
    <x v="0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x v="3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n v="92.10526315789474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s v="Y"/>
    <n v="4"/>
    <n v="7"/>
    <x v="46"/>
    <x v="1"/>
    <n v="1956"/>
    <x v="0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x v="3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n v="142.59453781512605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s v="N/A"/>
    <n v="5"/>
    <n v="5"/>
    <x v="47"/>
    <x v="1"/>
    <n v="2001"/>
    <x v="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x v="3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n v="98.832684824902728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s v="Y"/>
    <n v="4"/>
    <n v="5"/>
    <x v="21"/>
    <x v="1"/>
    <n v="1968"/>
    <x v="0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x v="1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n v="77.205882352941174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s v="N"/>
    <n v="5"/>
    <n v="6"/>
    <x v="48"/>
    <x v="1"/>
    <n v="1981"/>
    <x v="2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x v="3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n v="89.430894308943095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s v="N"/>
    <n v="6"/>
    <n v="6"/>
    <x v="21"/>
    <x v="1"/>
    <n v="1968"/>
    <x v="0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x v="1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n v="90.336134453781511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s v="Y"/>
    <n v="6"/>
    <n v="5"/>
    <x v="45"/>
    <x v="0"/>
    <n v="1998"/>
    <x v="0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x v="3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n v="114.80927449513837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s v="Y"/>
    <n v="8"/>
    <n v="5"/>
    <x v="22"/>
    <x v="0"/>
    <n v="2007"/>
    <x v="0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x v="0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n v="156.74984005118361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s v="Y"/>
    <n v="5"/>
    <n v="5"/>
    <x v="14"/>
    <x v="1"/>
    <n v="1960"/>
    <x v="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x v="0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n v="118.77934272300469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s v="N/A"/>
    <n v="7"/>
    <n v="5"/>
    <x v="49"/>
    <x v="1"/>
    <n v="1996"/>
    <x v="1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x v="0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n v="114.31478968792402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s v="N"/>
    <n v="8"/>
    <n v="5"/>
    <x v="50"/>
    <x v="1"/>
    <n v="1992"/>
    <x v="1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x v="1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n v="107.57136946628052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s v="N"/>
    <n v="6"/>
    <n v="5"/>
    <x v="11"/>
    <x v="0"/>
    <n v="2005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x v="0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n v="111.53846153846153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s v="N"/>
    <n v="6"/>
    <n v="5"/>
    <x v="51"/>
    <x v="0"/>
    <n v="2009"/>
    <x v="0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x v="3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n v="134.39542483660131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s v="N/A"/>
    <n v="3"/>
    <n v="2"/>
    <x v="3"/>
    <x v="1"/>
    <n v="1982"/>
    <x v="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x v="3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n v="55.701179554390563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s v="Y"/>
    <n v="4"/>
    <n v="5"/>
    <x v="29"/>
    <x v="1"/>
    <n v="1995"/>
    <x v="1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n v="124.84848484848484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s v="Y"/>
    <n v="4"/>
    <n v="5"/>
    <x v="52"/>
    <x v="1"/>
    <n v="1950"/>
    <x v="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x v="3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n v="105.67307692307692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s v="Y"/>
    <n v="5"/>
    <n v="3"/>
    <x v="53"/>
    <x v="1"/>
    <n v="1961"/>
    <x v="0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x v="3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n v="79.838056680161941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s v="Y"/>
    <n v="5"/>
    <n v="7"/>
    <x v="42"/>
    <x v="1"/>
    <n v="2006"/>
    <x v="1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x v="3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n v="169.60580912863071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s v="N/A"/>
    <n v="6"/>
    <n v="6"/>
    <x v="48"/>
    <x v="1"/>
    <n v="1998"/>
    <x v="1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x v="1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n v="58.446093408991707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s v="N"/>
    <n v="6"/>
    <n v="5"/>
    <x v="35"/>
    <x v="0"/>
    <n v="1997"/>
    <x v="0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x v="0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n v="114.64165733482643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s v="N"/>
    <n v="6"/>
    <n v="8"/>
    <x v="5"/>
    <x v="0"/>
    <n v="1993"/>
    <x v="0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x v="0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n v="125.85034013605443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s v="Y"/>
    <n v="7"/>
    <n v="5"/>
    <x v="40"/>
    <x v="0"/>
    <n v="1999"/>
    <x v="0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x v="0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n v="134.76070528967256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s v="Y"/>
    <n v="4"/>
    <n v="5"/>
    <x v="10"/>
    <x v="1"/>
    <n v="1965"/>
    <x v="0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x v="0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n v="98.697916666666671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s v="Y"/>
    <n v="5"/>
    <n v="5"/>
    <x v="26"/>
    <x v="1"/>
    <n v="1950"/>
    <x v="2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x v="3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n v="99.401197604790426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s v="Y"/>
    <n v="4"/>
    <n v="5"/>
    <x v="28"/>
    <x v="1"/>
    <n v="1959"/>
    <x v="0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x v="0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n v="105.26530612244898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s v="Y"/>
    <n v="6"/>
    <n v="7"/>
    <x v="54"/>
    <x v="1"/>
    <n v="2001"/>
    <x v="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x v="0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n v="127.32919254658385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s v="N"/>
    <n v="6"/>
    <n v="5"/>
    <x v="55"/>
    <x v="1"/>
    <n v="1985"/>
    <x v="0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x v="0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n v="102.77136258660508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s v="Y"/>
    <n v="5"/>
    <n v="5"/>
    <x v="56"/>
    <x v="1"/>
    <n v="1979"/>
    <x v="0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x v="1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n v="77.500977198697072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s v="Y"/>
    <n v="7"/>
    <n v="5"/>
    <x v="51"/>
    <x v="0"/>
    <n v="2009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x v="0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n v="162.23491027732464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s v="N/A"/>
    <n v="7"/>
    <n v="4"/>
    <x v="8"/>
    <x v="1"/>
    <n v="1950"/>
    <x v="2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x v="1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n v="93.234323432343231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s v="N"/>
    <n v="8"/>
    <n v="5"/>
    <x v="0"/>
    <x v="1"/>
    <n v="2004"/>
    <x v="1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x v="0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n v="125.50200803212851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s v="Y"/>
    <n v="4"/>
    <n v="7"/>
    <x v="57"/>
    <x v="1"/>
    <n v="1995"/>
    <x v="1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x v="3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n v="95.510983763132757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s v="Y"/>
    <n v="5"/>
    <n v="5"/>
    <x v="47"/>
    <x v="1"/>
    <n v="1950"/>
    <x v="2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x v="3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n v="145.75411913814955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s v="N/A"/>
    <n v="5"/>
    <n v="7"/>
    <x v="58"/>
    <x v="1"/>
    <n v="2005"/>
    <x v="1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x v="0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n v="75.807514831905081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s v="Y"/>
    <n v="6"/>
    <n v="6"/>
    <x v="54"/>
    <x v="1"/>
    <n v="1977"/>
    <x v="0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x v="0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n v="103.03687635574838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s v="N/A"/>
    <n v="6"/>
    <n v="4"/>
    <x v="30"/>
    <x v="1"/>
    <n v="1972"/>
    <x v="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x v="1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n v="73.80053908355795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s v="N/A"/>
    <n v="7"/>
    <n v="5"/>
    <x v="4"/>
    <x v="0"/>
    <n v="2000"/>
    <x v="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x v="0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n v="125.87412587412588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s v="N"/>
    <n v="7"/>
    <n v="5"/>
    <x v="22"/>
    <x v="0"/>
    <n v="2007"/>
    <x v="0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x v="1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n v="142.42210682492581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s v="Y"/>
    <n v="6"/>
    <n v="5"/>
    <x v="31"/>
    <x v="1"/>
    <n v="1953"/>
    <x v="0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x v="0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n v="96.060203629924743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s v="N"/>
    <n v="6"/>
    <n v="8"/>
    <x v="43"/>
    <x v="1"/>
    <n v="2002"/>
    <x v="1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x v="0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n v="111.85344827586206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s v="N"/>
    <n v="6"/>
    <n v="5"/>
    <x v="40"/>
    <x v="0"/>
    <n v="1999"/>
    <x v="0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x v="3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n v="120.71330589849109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s v="Y"/>
    <n v="5"/>
    <n v="5"/>
    <x v="12"/>
    <x v="1"/>
    <n v="1962"/>
    <x v="0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x v="0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n v="127.28937728937728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s v="Y"/>
    <n v="5"/>
    <n v="5"/>
    <x v="13"/>
    <x v="1"/>
    <n v="2007"/>
    <x v="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x v="3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n v="137.77777777777777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s v="N"/>
    <n v="7"/>
    <n v="5"/>
    <x v="59"/>
    <x v="0"/>
    <n v="1990"/>
    <x v="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x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n v="99.317194289261323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s v="N"/>
    <n v="6"/>
    <n v="5"/>
    <x v="11"/>
    <x v="1"/>
    <n v="2006"/>
    <x v="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x v="0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n v="112.63049450549451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s v="N/A"/>
    <n v="6"/>
    <n v="5"/>
    <x v="60"/>
    <x v="1"/>
    <n v="1969"/>
    <x v="0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x v="2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n v="182.18623481781376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s v="N/A"/>
    <n v="4"/>
    <n v="5"/>
    <x v="9"/>
    <x v="1"/>
    <n v="1950"/>
    <x v="2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x v="0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n v="89.047195013357083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s v="Y"/>
    <n v="6"/>
    <n v="7"/>
    <x v="18"/>
    <x v="1"/>
    <n v="1958"/>
    <x v="0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x v="0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n v="125.92592592592592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s v="Y"/>
    <n v="6"/>
    <n v="5"/>
    <x v="5"/>
    <x v="0"/>
    <n v="1993"/>
    <x v="0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x v="3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n v="128.35696413678065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s v="Y"/>
    <n v="6"/>
    <n v="5"/>
    <x v="56"/>
    <x v="1"/>
    <n v="1998"/>
    <x v="1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x v="0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n v="114.12358133669609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s v="N/A"/>
    <n v="6"/>
    <n v="8"/>
    <x v="61"/>
    <x v="1"/>
    <n v="1982"/>
    <x v="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n v="112.06896551724138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s v="Y"/>
    <n v="6"/>
    <n v="5"/>
    <x v="1"/>
    <x v="1"/>
    <n v="1976"/>
    <x v="0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x v="3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n v="133.61169102296452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s v="N/A"/>
    <n v="5"/>
    <n v="7"/>
    <x v="19"/>
    <x v="1"/>
    <n v="1950"/>
    <x v="2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x v="0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n v="103.57142857142857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s v="N"/>
    <n v="6"/>
    <n v="5"/>
    <x v="27"/>
    <x v="1"/>
    <n v="1966"/>
    <x v="0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x v="0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n v="114.98516320474778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s v="Y"/>
    <n v="5"/>
    <n v="7"/>
    <x v="18"/>
    <x v="1"/>
    <n v="1991"/>
    <x v="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x v="0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n v="142.45014245014244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s v="N"/>
    <n v="7"/>
    <n v="6"/>
    <x v="27"/>
    <x v="1"/>
    <n v="1966"/>
    <x v="0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x v="1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n v="104.77515067222996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s v="N"/>
    <n v="6"/>
    <n v="5"/>
    <x v="4"/>
    <x v="0"/>
    <n v="2000"/>
    <x v="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x v="0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n v="118.79259980525804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s v="Y"/>
    <n v="5"/>
    <n v="6"/>
    <x v="28"/>
    <x v="1"/>
    <n v="2002"/>
    <x v="1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x v="0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n v="113.60211002260739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s v="Y"/>
    <n v="8"/>
    <n v="5"/>
    <x v="2"/>
    <x v="1"/>
    <n v="2002"/>
    <x v="1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x v="3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n v="169.75308641975309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s v="Y"/>
    <n v="5"/>
    <n v="6"/>
    <x v="21"/>
    <x v="1"/>
    <n v="1993"/>
    <x v="1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x v="0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n v="104.59035444509006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s v="Y"/>
    <n v="7"/>
    <n v="6"/>
    <x v="16"/>
    <x v="1"/>
    <n v="1970"/>
    <x v="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x v="0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n v="103.44827586206897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s v="Y"/>
    <n v="5"/>
    <n v="5"/>
    <x v="17"/>
    <x v="1"/>
    <n v="1967"/>
    <x v="0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x v="0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n v="117.79242174629324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s v="Y"/>
    <n v="7"/>
    <n v="5"/>
    <x v="62"/>
    <x v="1"/>
    <n v="1989"/>
    <x v="2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x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n v="87.289433384379791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s v="N"/>
    <n v="8"/>
    <n v="5"/>
    <x v="40"/>
    <x v="1"/>
    <n v="2000"/>
    <x v="1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x v="0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n v="124.19006479481641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s v="N"/>
    <n v="6"/>
    <n v="5"/>
    <x v="35"/>
    <x v="0"/>
    <n v="1997"/>
    <x v="0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x v="0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n v="131.2358276643991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s v="Y"/>
    <n v="4"/>
    <n v="5"/>
    <x v="63"/>
    <x v="1"/>
    <n v="1971"/>
    <x v="0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x v="0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n v="133.10185185185185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s v="Y"/>
    <n v="7"/>
    <n v="5"/>
    <x v="11"/>
    <x v="0"/>
    <n v="2005"/>
    <x v="0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x v="0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n v="149.94232987312571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s v="N/A"/>
    <n v="5"/>
    <n v="4"/>
    <x v="64"/>
    <x v="1"/>
    <n v="1952"/>
    <x v="0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x v="1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n v="119.85559566787003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s v="Y"/>
    <n v="7"/>
    <n v="5"/>
    <x v="40"/>
    <x v="0"/>
    <n v="1999"/>
    <x v="0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x v="0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n v="135.90939373750834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s v="Y"/>
    <n v="5"/>
    <n v="5"/>
    <x v="37"/>
    <x v="1"/>
    <n v="1963"/>
    <x v="0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x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n v="72.337962962962962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s v="N"/>
    <n v="6"/>
    <n v="5"/>
    <x v="6"/>
    <x v="1"/>
    <n v="2006"/>
    <x v="1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x v="0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n v="76.067875950848446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s v="Y"/>
    <n v="5"/>
    <n v="7"/>
    <x v="8"/>
    <x v="1"/>
    <n v="1993"/>
    <x v="1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x v="3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n v="12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s v="N"/>
    <n v="7"/>
    <n v="5"/>
    <x v="2"/>
    <x v="0"/>
    <n v="2001"/>
    <x v="0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x v="0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n v="109.33660933660934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s v="Y"/>
    <n v="7"/>
    <n v="5"/>
    <x v="6"/>
    <x v="1"/>
    <n v="2005"/>
    <x v="1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x v="0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n v="130.55555555555554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s v="N/A"/>
    <n v="5"/>
    <n v="4"/>
    <x v="65"/>
    <x v="1"/>
    <n v="1950"/>
    <x v="2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x v="0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n v="85.56547619047619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s v="Y"/>
    <n v="5"/>
    <n v="6"/>
    <x v="34"/>
    <x v="1"/>
    <n v="1975"/>
    <x v="0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x v="0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n v="125.90299277605779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s v="Y"/>
    <n v="8"/>
    <n v="5"/>
    <x v="22"/>
    <x v="1"/>
    <n v="2008"/>
    <x v="1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x v="3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n v="217.77894736842106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s v="N"/>
    <n v="6"/>
    <n v="5"/>
    <x v="63"/>
    <x v="1"/>
    <n v="1971"/>
    <x v="0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x v="1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n v="95.333667837431008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s v="Y"/>
    <n v="6"/>
    <n v="7"/>
    <x v="14"/>
    <x v="1"/>
    <n v="1975"/>
    <x v="2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x v="2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n v="187.69968051118209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s v="Y"/>
    <n v="6"/>
    <n v="5"/>
    <x v="66"/>
    <x v="1"/>
    <n v="1950"/>
    <x v="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x v="1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n v="104.16666666666667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s v="N/A"/>
    <n v="6"/>
    <n v="5"/>
    <x v="67"/>
    <x v="1"/>
    <n v="1950"/>
    <x v="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n v="72.080291970802918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s v="Y"/>
    <n v="5"/>
    <n v="7"/>
    <x v="52"/>
    <x v="1"/>
    <n v="1950"/>
    <x v="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x v="3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n v="105.28846153846153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s v="N"/>
    <n v="8"/>
    <n v="5"/>
    <x v="51"/>
    <x v="1"/>
    <n v="2010"/>
    <x v="1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x v="1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n v="136.9410569105691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s v="N"/>
    <n v="7"/>
    <n v="5"/>
    <x v="6"/>
    <x v="1"/>
    <n v="2005"/>
    <x v="1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x v="0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n v="130.91936312275294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s v="N"/>
    <n v="7"/>
    <n v="5"/>
    <x v="11"/>
    <x v="1"/>
    <n v="2006"/>
    <x v="1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x v="1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n v="129.97562956945572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s v="Y"/>
    <n v="6"/>
    <n v="6"/>
    <x v="68"/>
    <x v="1"/>
    <n v="1984"/>
    <x v="0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x v="0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n v="131.89935064935065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s v="N"/>
    <n v="9"/>
    <n v="5"/>
    <x v="0"/>
    <x v="1"/>
    <n v="2004"/>
    <x v="1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x v="0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n v="154.61019490254873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s v="Y"/>
    <n v="7"/>
    <n v="5"/>
    <x v="11"/>
    <x v="0"/>
    <n v="2005"/>
    <x v="0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x v="0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n v="142.76443867618428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s v="N/A"/>
    <n v="4"/>
    <n v="6"/>
    <x v="46"/>
    <x v="1"/>
    <n v="1956"/>
    <x v="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x v="2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n v="117.00680272108843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s v="Y"/>
    <n v="6"/>
    <n v="7"/>
    <x v="69"/>
    <x v="1"/>
    <n v="2004"/>
    <x v="1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x v="0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n v="94.059405940594061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s v="N/A"/>
    <n v="5"/>
    <n v="7"/>
    <x v="70"/>
    <x v="1"/>
    <n v="1999"/>
    <x v="1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x v="1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n v="94.095940959409589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s v="Y"/>
    <n v="5"/>
    <n v="5"/>
    <x v="32"/>
    <x v="1"/>
    <n v="1993"/>
    <x v="1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x v="3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n v="101.76754151044456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s v="N"/>
    <n v="8"/>
    <n v="5"/>
    <x v="22"/>
    <x v="0"/>
    <n v="2007"/>
    <x v="0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x v="0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n v="150.68209162424805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s v="N"/>
    <n v="7"/>
    <n v="5"/>
    <x v="6"/>
    <x v="0"/>
    <n v="2004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x v="0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n v="106.68604651162791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s v="Y"/>
    <n v="8"/>
    <n v="6"/>
    <x v="38"/>
    <x v="1"/>
    <n v="1981"/>
    <x v="0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x v="3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n v="133.5676625659051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s v="N/A"/>
    <n v="5"/>
    <n v="6"/>
    <x v="71"/>
    <x v="1"/>
    <n v="1950"/>
    <x v="2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x v="3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n v="92.981186685962371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s v="Y"/>
    <n v="6"/>
    <n v="5"/>
    <x v="14"/>
    <x v="1"/>
    <n v="1960"/>
    <x v="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x v="0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n v="129.83091787439614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s v="N"/>
    <n v="7"/>
    <n v="7"/>
    <x v="72"/>
    <x v="1"/>
    <n v="1987"/>
    <x v="0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x v="3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n v="135.25749858517261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s v="Y"/>
    <n v="6"/>
    <n v="5"/>
    <x v="53"/>
    <x v="1"/>
    <n v="1961"/>
    <x v="0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x v="0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n v="119.67694566813509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s v="Y"/>
    <n v="6"/>
    <n v="5"/>
    <x v="73"/>
    <x v="1"/>
    <n v="1986"/>
    <x v="0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x v="0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n v="111.44760751059964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s v="Y"/>
    <n v="6"/>
    <n v="7"/>
    <x v="52"/>
    <x v="1"/>
    <n v="2001"/>
    <x v="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x v="1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n v="112.60426320667284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s v="N"/>
    <n v="6"/>
    <n v="5"/>
    <x v="62"/>
    <x v="1"/>
    <n v="1989"/>
    <x v="2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x v="1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n v="102.42718446601941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s v="N/A"/>
    <n v="5"/>
    <n v="5"/>
    <x v="18"/>
    <x v="1"/>
    <n v="1958"/>
    <x v="0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x v="1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n v="89.84375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s v="Y"/>
    <n v="9"/>
    <n v="5"/>
    <x v="74"/>
    <x v="1"/>
    <n v="2009"/>
    <x v="1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x v="2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n v="224.63607878245301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s v="Y"/>
    <n v="5"/>
    <n v="6"/>
    <x v="66"/>
    <x v="1"/>
    <n v="2006"/>
    <x v="1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x v="3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n v="103.30578512396694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s v="N"/>
    <n v="6"/>
    <n v="5"/>
    <x v="4"/>
    <x v="0"/>
    <n v="2000"/>
    <x v="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x v="0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n v="116.06557377049181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s v="N"/>
    <n v="7"/>
    <n v="6"/>
    <x v="26"/>
    <x v="1"/>
    <n v="1950"/>
    <x v="2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x v="1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n v="111.04328523862375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s v="Y"/>
    <n v="5"/>
    <n v="6"/>
    <x v="24"/>
    <x v="1"/>
    <n v="2006"/>
    <x v="1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x v="0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n v="89.552238805970148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s v="N/A"/>
    <n v="7"/>
    <n v="5"/>
    <x v="0"/>
    <x v="0"/>
    <n v="2003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x v="0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n v="96.061479346781937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s v="N/A"/>
    <n v="5"/>
    <n v="8"/>
    <x v="75"/>
    <x v="1"/>
    <n v="1991"/>
    <x v="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x v="0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n v="101.43769968051119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s v="N/A"/>
    <n v="10"/>
    <n v="9"/>
    <x v="76"/>
    <x v="1"/>
    <n v="1993"/>
    <x v="1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x v="1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n v="131.65188470066519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s v="N/A"/>
    <n v="7"/>
    <n v="5"/>
    <x v="59"/>
    <x v="1"/>
    <n v="1991"/>
    <x v="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x v="0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n v="142.15283483976992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s v="N/A"/>
    <n v="5"/>
    <n v="7"/>
    <x v="77"/>
    <x v="1"/>
    <n v="1987"/>
    <x v="2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x v="0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n v="81.521739130434781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s v="N/A"/>
    <n v="5"/>
    <n v="5"/>
    <x v="56"/>
    <x v="1"/>
    <n v="1979"/>
    <x v="0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x v="3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n v="125.27532679738562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s v="Y"/>
    <n v="8"/>
    <n v="5"/>
    <x v="2"/>
    <x v="1"/>
    <n v="2002"/>
    <x v="1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x v="4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n v="179.5354676710609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s v="N"/>
    <n v="8"/>
    <n v="8"/>
    <x v="78"/>
    <x v="1"/>
    <n v="1994"/>
    <x v="1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x v="0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n v="115.51155115511551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s v="N"/>
    <n v="7"/>
    <n v="9"/>
    <x v="41"/>
    <x v="1"/>
    <n v="2004"/>
    <x v="1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x v="1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n v="124.40838404327248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s v="Y"/>
    <n v="7"/>
    <n v="5"/>
    <x v="40"/>
    <x v="0"/>
    <n v="1999"/>
    <x v="0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x v="0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n v="134.17190775681343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s v="N"/>
    <n v="7"/>
    <n v="5"/>
    <x v="6"/>
    <x v="0"/>
    <n v="2004"/>
    <x v="0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x v="0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n v="76.067875950848446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s v="Y"/>
    <n v="5"/>
    <n v="7"/>
    <x v="41"/>
    <x v="1"/>
    <n v="1972"/>
    <x v="0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n v="146.99074074074073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s v="N"/>
    <n v="6"/>
    <n v="6"/>
    <x v="1"/>
    <x v="1"/>
    <n v="1976"/>
    <x v="0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x v="0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n v="101.99175824175825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s v="Y"/>
    <n v="7"/>
    <n v="5"/>
    <x v="22"/>
    <x v="0"/>
    <n v="2007"/>
    <x v="0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x v="0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n v="180.69061413673234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s v="N"/>
    <n v="8"/>
    <n v="4"/>
    <x v="79"/>
    <x v="1"/>
    <n v="1990"/>
    <x v="2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x v="1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n v="75.514138817480713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s v="N/A"/>
    <n v="6"/>
    <n v="6"/>
    <x v="80"/>
    <x v="1"/>
    <n v="1950"/>
    <x v="2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x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n v="46.657694033198744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s v="Y"/>
    <n v="8"/>
    <n v="5"/>
    <x v="6"/>
    <x v="1"/>
    <n v="2005"/>
    <x v="1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x v="0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n v="160.47869235259779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s v="Y"/>
    <n v="4"/>
    <n v="5"/>
    <x v="0"/>
    <x v="1"/>
    <n v="2004"/>
    <x v="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x v="3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n v="124.88849241748439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s v="Y"/>
    <n v="6"/>
    <n v="6"/>
    <x v="54"/>
    <x v="1"/>
    <n v="1977"/>
    <x v="0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x v="0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n v="134.08913213448005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s v="N/A"/>
    <n v="6"/>
    <n v="6"/>
    <x v="67"/>
    <x v="1"/>
    <n v="1950"/>
    <x v="2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x v="3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n v="85.496183206106863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s v="Y"/>
    <n v="6"/>
    <n v="5"/>
    <x v="6"/>
    <x v="0"/>
    <n v="2004"/>
    <x v="0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n v="175.70754716981133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s v="N/A"/>
    <n v="5"/>
    <n v="7"/>
    <x v="81"/>
    <x v="1"/>
    <n v="1950"/>
    <x v="2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x v="3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n v="85.669781931464172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s v="Y"/>
    <n v="7"/>
    <n v="5"/>
    <x v="59"/>
    <x v="0"/>
    <n v="1990"/>
    <x v="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x v="0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n v="125.17337031900139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s v="Y"/>
    <n v="5"/>
    <n v="5"/>
    <x v="12"/>
    <x v="1"/>
    <n v="1962"/>
    <x v="0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x v="0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n v="84.846698113207552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s v="Y"/>
    <n v="4"/>
    <n v="5"/>
    <x v="14"/>
    <x v="1"/>
    <n v="1960"/>
    <x v="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x v="0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n v="128.18181818181819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s v="N"/>
    <n v="7"/>
    <n v="5"/>
    <x v="62"/>
    <x v="1"/>
    <n v="1989"/>
    <x v="2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x v="0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n v="134.33559650824444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s v="Y"/>
    <n v="6"/>
    <n v="7"/>
    <x v="39"/>
    <x v="1"/>
    <n v="1964"/>
    <x v="0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x v="0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n v="132.78388278388277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s v="Y"/>
    <n v="5"/>
    <n v="6"/>
    <x v="82"/>
    <x v="1"/>
    <n v="1950"/>
    <x v="2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x v="3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n v="113.42592592592592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s v="Y"/>
    <n v="6"/>
    <n v="5"/>
    <x v="51"/>
    <x v="0"/>
    <n v="2009"/>
    <x v="0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x v="0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n v="153.46534653465346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s v="N"/>
    <n v="7"/>
    <n v="5"/>
    <x v="51"/>
    <x v="0"/>
    <n v="2009"/>
    <x v="0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x v="0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n v="136.43520518358531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s v="Y"/>
    <n v="5"/>
    <n v="5"/>
    <x v="49"/>
    <x v="0"/>
    <n v="1995"/>
    <x v="0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x v="0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n v="157.57575757575756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s v="N"/>
    <n v="6"/>
    <n v="7"/>
    <x v="54"/>
    <x v="1"/>
    <n v="1977"/>
    <x v="0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x v="0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n v="116.19971264367815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s v="Y"/>
    <n v="5"/>
    <n v="6"/>
    <x v="24"/>
    <x v="1"/>
    <n v="1996"/>
    <x v="1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x v="3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n v="108.77831715210355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s v="Y"/>
    <n v="7"/>
    <n v="5"/>
    <x v="6"/>
    <x v="0"/>
    <n v="2004"/>
    <x v="0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x v="0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n v="146.23955431754874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s v="N"/>
    <n v="4"/>
    <n v="4"/>
    <x v="82"/>
    <x v="1"/>
    <n v="1950"/>
    <x v="2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x v="0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n v="80.57228915662651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s v="N/A"/>
    <n v="7"/>
    <n v="9"/>
    <x v="9"/>
    <x v="1"/>
    <n v="2006"/>
    <x v="1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x v="0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n v="159.41658137154556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s v="Y"/>
    <n v="7"/>
    <n v="5"/>
    <x v="11"/>
    <x v="1"/>
    <n v="2006"/>
    <x v="1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x v="3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n v="134.00641025641025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s v="Y"/>
    <n v="7"/>
    <n v="5"/>
    <x v="13"/>
    <x v="0"/>
    <n v="2006"/>
    <x v="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x v="3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n v="136.78237650200268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s v="N"/>
    <n v="6"/>
    <n v="5"/>
    <x v="20"/>
    <x v="0"/>
    <n v="2002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x v="1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n v="88.222320247022495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s v="N"/>
    <n v="6"/>
    <n v="6"/>
    <x v="34"/>
    <x v="1"/>
    <n v="1975"/>
    <x v="0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x v="0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n v="115.91494845360825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s v="Y"/>
    <n v="4"/>
    <n v="6"/>
    <x v="63"/>
    <x v="1"/>
    <n v="1971"/>
    <x v="0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x v="3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n v="112.26851851851852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s v="Y"/>
    <n v="10"/>
    <n v="5"/>
    <x v="0"/>
    <x v="0"/>
    <n v="2003"/>
    <x v="0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x v="0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n v="161.47575250836121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s v="N"/>
    <n v="5"/>
    <n v="5"/>
    <x v="63"/>
    <x v="1"/>
    <n v="1971"/>
    <x v="0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x v="0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n v="86.021505376344081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s v="N"/>
    <n v="7"/>
    <n v="5"/>
    <x v="49"/>
    <x v="0"/>
    <n v="1995"/>
    <x v="0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x v="1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n v="115.07936507936508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s v="N"/>
    <n v="6"/>
    <n v="6"/>
    <x v="16"/>
    <x v="1"/>
    <n v="1970"/>
    <x v="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x v="3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n v="107.39614994934144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s v="Y"/>
    <n v="5"/>
    <n v="5"/>
    <x v="17"/>
    <x v="1"/>
    <n v="1967"/>
    <x v="0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x v="0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n v="137.06140350877192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s v="Y"/>
    <n v="7"/>
    <n v="5"/>
    <x v="11"/>
    <x v="1"/>
    <n v="2006"/>
    <x v="1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x v="3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n v="123.79421221864952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s v="Y"/>
    <n v="6"/>
    <n v="6"/>
    <x v="28"/>
    <x v="1"/>
    <n v="1959"/>
    <x v="0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x v="0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n v="123.95309882747068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s v="N"/>
    <n v="8"/>
    <n v="5"/>
    <x v="49"/>
    <x v="1"/>
    <n v="1996"/>
    <x v="1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x v="1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n v="144.23765211166787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s v="N"/>
    <n v="6"/>
    <n v="5"/>
    <x v="41"/>
    <x v="1"/>
    <n v="1972"/>
    <x v="0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x v="3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n v="95.744680851063833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s v="Y"/>
    <n v="5"/>
    <n v="6"/>
    <x v="1"/>
    <x v="1"/>
    <n v="1976"/>
    <x v="0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x v="0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n v="143.40044742729307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s v="N"/>
    <n v="6"/>
    <n v="5"/>
    <x v="20"/>
    <x v="0"/>
    <n v="2002"/>
    <x v="0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x v="1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n v="110.45918367346938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s v="N"/>
    <n v="6"/>
    <n v="3"/>
    <x v="63"/>
    <x v="1"/>
    <n v="1971"/>
    <x v="0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x v="3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n v="90.678824721377907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s v="Y"/>
    <n v="7"/>
    <n v="5"/>
    <x v="6"/>
    <x v="0"/>
    <n v="2004"/>
    <x v="0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x v="0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n v="131.1881188118812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s v="N"/>
    <n v="7"/>
    <n v="7"/>
    <x v="5"/>
    <x v="1"/>
    <n v="2003"/>
    <x v="1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x v="0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n v="111.52522935779817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s v="Y"/>
    <n v="8"/>
    <n v="5"/>
    <x v="22"/>
    <x v="0"/>
    <n v="2007"/>
    <x v="0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x v="0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n v="187.72136953955135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s v="N/A"/>
    <n v="6"/>
    <n v="4"/>
    <x v="43"/>
    <x v="1"/>
    <n v="1950"/>
    <x v="2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x v="0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n v="75.991930060524552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s v="Y"/>
    <n v="8"/>
    <n v="5"/>
    <x v="74"/>
    <x v="0"/>
    <n v="2008"/>
    <x v="0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x v="0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n v="167.62452107279694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s v="Y"/>
    <n v="5"/>
    <n v="9"/>
    <x v="43"/>
    <x v="1"/>
    <n v="1997"/>
    <x v="1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x v="3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n v="127.59815242494226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s v="N/A"/>
    <n v="5"/>
    <n v="4"/>
    <x v="83"/>
    <x v="1"/>
    <n v="1950"/>
    <x v="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x v="0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n v="54.861111111111114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s v="N"/>
    <n v="6"/>
    <n v="6"/>
    <x v="84"/>
    <x v="1"/>
    <n v="1980"/>
    <x v="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x v="0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n v="98.603122432210355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s v="N"/>
    <n v="7"/>
    <n v="5"/>
    <x v="29"/>
    <x v="1"/>
    <n v="2002"/>
    <x v="1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x v="0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n v="97.156398104265406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s v="Y"/>
    <n v="7"/>
    <n v="5"/>
    <x v="62"/>
    <x v="1"/>
    <n v="1988"/>
    <x v="0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x v="0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n v="129.00641025641025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s v="N"/>
    <n v="6"/>
    <n v="8"/>
    <x v="48"/>
    <x v="1"/>
    <n v="1950"/>
    <x v="2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x v="1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n v="71.058091286307061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s v="Y"/>
    <n v="6"/>
    <n v="5"/>
    <x v="30"/>
    <x v="1"/>
    <n v="1954"/>
    <x v="0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x v="3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n v="101.81818181818181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s v="N"/>
    <n v="7"/>
    <n v="5"/>
    <x v="0"/>
    <x v="0"/>
    <n v="2003"/>
    <x v="0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x v="0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n v="107.91366906474821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s v="N/A"/>
    <n v="6"/>
    <n v="7"/>
    <x v="18"/>
    <x v="1"/>
    <n v="2006"/>
    <x v="1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x v="1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n v="129.19776119402985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s v="Y"/>
    <n v="3"/>
    <n v="2"/>
    <x v="70"/>
    <x v="1"/>
    <n v="1966"/>
    <x v="2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x v="0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n v="58.575803981623274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s v="Y"/>
    <n v="8"/>
    <n v="5"/>
    <x v="13"/>
    <x v="1"/>
    <n v="2007"/>
    <x v="1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x v="3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n v="144.61538461538461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s v="N"/>
    <n v="6"/>
    <n v="5"/>
    <x v="6"/>
    <x v="0"/>
    <n v="2004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x v="0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n v="105.48780487804878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s v="N/A"/>
    <n v="6"/>
    <n v="7"/>
    <x v="39"/>
    <x v="1"/>
    <n v="1991"/>
    <x v="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x v="0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n v="121.35176651305683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s v="Y"/>
    <n v="5"/>
    <n v="6"/>
    <x v="24"/>
    <x v="1"/>
    <n v="1957"/>
    <x v="0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x v="0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n v="110.35007610350075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s v="N"/>
    <n v="7"/>
    <n v="5"/>
    <x v="40"/>
    <x v="0"/>
    <n v="1999"/>
    <x v="0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x v="1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n v="100.39284155390659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s v="N"/>
    <n v="6"/>
    <n v="5"/>
    <x v="0"/>
    <x v="0"/>
    <n v="2003"/>
    <x v="0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x v="0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n v="120.08101851851852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s v="Y"/>
    <n v="7"/>
    <n v="5"/>
    <x v="13"/>
    <x v="0"/>
    <n v="2006"/>
    <x v="0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x v="0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n v="137.15710723192021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s v="N"/>
    <n v="7"/>
    <n v="5"/>
    <x v="2"/>
    <x v="0"/>
    <n v="2001"/>
    <x v="0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x v="0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n v="129.18526785714286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s v="Y"/>
    <n v="5"/>
    <n v="5"/>
    <x v="46"/>
    <x v="1"/>
    <n v="1956"/>
    <x v="0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x v="3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n v="109.97732426303855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s v="N/A"/>
    <n v="6"/>
    <n v="5"/>
    <x v="12"/>
    <x v="1"/>
    <n v="1962"/>
    <x v="0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x v="0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n v="127.35166425470332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s v="N"/>
    <n v="8"/>
    <n v="5"/>
    <x v="22"/>
    <x v="0"/>
    <n v="2007"/>
    <x v="0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x v="0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n v="107.22610722610723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s v="N/A"/>
    <n v="6"/>
    <n v="7"/>
    <x v="54"/>
    <x v="1"/>
    <n v="1995"/>
    <x v="1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x v="0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n v="124.58745874587459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s v="N/A"/>
    <n v="5"/>
    <n v="7"/>
    <x v="15"/>
    <x v="1"/>
    <n v="2001"/>
    <x v="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x v="0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n v="98.784194528875375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s v="Y"/>
    <n v="5"/>
    <n v="5"/>
    <x v="82"/>
    <x v="1"/>
    <n v="2004"/>
    <x v="1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x v="3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n v="95.549738219895289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s v="Y"/>
    <n v="6"/>
    <n v="6"/>
    <x v="38"/>
    <x v="1"/>
    <n v="1981"/>
    <x v="0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x v="0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n v="123.41772151898734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s v="N"/>
    <n v="6"/>
    <n v="5"/>
    <x v="35"/>
    <x v="0"/>
    <n v="1997"/>
    <x v="0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x v="0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n v="122.43547319655858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s v="N/A"/>
    <n v="5"/>
    <n v="8"/>
    <x v="9"/>
    <x v="1"/>
    <n v="1997"/>
    <x v="1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x v="1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n v="81.888686131386862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s v="Y"/>
    <n v="5"/>
    <n v="6"/>
    <x v="70"/>
    <x v="1"/>
    <n v="1955"/>
    <x v="2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x v="3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n v="154.88431876606683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s v="Y"/>
    <n v="6"/>
    <n v="7"/>
    <x v="1"/>
    <x v="1"/>
    <n v="1976"/>
    <x v="0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x v="0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n v="132.97394429469901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s v="N"/>
    <n v="8"/>
    <n v="5"/>
    <x v="13"/>
    <x v="0"/>
    <n v="2006"/>
    <x v="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x v="0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n v="137.18411552346569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s v="Y"/>
    <n v="7"/>
    <n v="7"/>
    <x v="30"/>
    <x v="1"/>
    <n v="2005"/>
    <x v="1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x v="3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n v="177.18268525311811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s v="N"/>
    <n v="8"/>
    <n v="7"/>
    <x v="40"/>
    <x v="1"/>
    <n v="2007"/>
    <x v="1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x v="1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n v="127.75330396475771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s v="Y"/>
    <n v="6"/>
    <n v="6"/>
    <x v="18"/>
    <x v="1"/>
    <n v="1988"/>
    <x v="2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x v="0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n v="85.171568627450981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s v="Y"/>
    <n v="5"/>
    <n v="7"/>
    <x v="44"/>
    <x v="1"/>
    <n v="1982"/>
    <x v="0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x v="3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n v="152.5735294117647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s v="N/A"/>
    <n v="7"/>
    <n v="7"/>
    <x v="82"/>
    <x v="1"/>
    <n v="2007"/>
    <x v="1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x v="0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n v="132.42894056847544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s v="Y"/>
    <n v="7"/>
    <n v="5"/>
    <x v="0"/>
    <x v="0"/>
    <n v="2003"/>
    <x v="0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x v="0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n v="128.84615384615384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s v="Y"/>
    <n v="4"/>
    <n v="5"/>
    <x v="23"/>
    <x v="1"/>
    <n v="1951"/>
    <x v="0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x v="3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n v="163.19444444444446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s v="Y"/>
    <n v="9"/>
    <n v="5"/>
    <x v="13"/>
    <x v="1"/>
    <n v="2007"/>
    <x v="1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x v="0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n v="195.8029231494578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s v="N"/>
    <n v="7"/>
    <n v="5"/>
    <x v="54"/>
    <x v="1"/>
    <n v="1977"/>
    <x v="0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x v="1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n v="94.955489614243319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s v="N"/>
    <n v="7"/>
    <n v="6"/>
    <x v="85"/>
    <x v="1"/>
    <n v="1989"/>
    <x v="0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x v="0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n v="115.28758829465187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s v="Y"/>
    <n v="6"/>
    <n v="5"/>
    <x v="13"/>
    <x v="0"/>
    <n v="2006"/>
    <x v="0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x v="3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n v="146.59270998415215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s v="Y"/>
    <n v="7"/>
    <n v="5"/>
    <x v="22"/>
    <x v="1"/>
    <n v="2008"/>
    <x v="1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x v="3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n v="157.91476407914763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s v="Y"/>
    <n v="8"/>
    <n v="5"/>
    <x v="74"/>
    <x v="1"/>
    <n v="2009"/>
    <x v="1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x v="0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n v="166.62125340599454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s v="Y"/>
    <n v="6"/>
    <n v="5"/>
    <x v="86"/>
    <x v="0"/>
    <n v="1992"/>
    <x v="0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x v="3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n v="113.77777777777777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s v="N"/>
    <n v="7"/>
    <n v="5"/>
    <x v="13"/>
    <x v="1"/>
    <n v="2007"/>
    <x v="1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x v="3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n v="131.76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s v="N/A"/>
    <n v="6"/>
    <n v="7"/>
    <x v="12"/>
    <x v="1"/>
    <n v="1981"/>
    <x v="2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x v="0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n v="91.6955017301038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s v="Y"/>
    <n v="4"/>
    <n v="4"/>
    <x v="63"/>
    <x v="1"/>
    <n v="1971"/>
    <x v="0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n v="102.56410256410257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s v="Y"/>
    <n v="5"/>
    <n v="5"/>
    <x v="17"/>
    <x v="1"/>
    <n v="1967"/>
    <x v="0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x v="0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n v="135.55555555555554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s v="N"/>
    <n v="6"/>
    <n v="7"/>
    <x v="3"/>
    <x v="1"/>
    <n v="2003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x v="0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n v="110.01074498567336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s v="N"/>
    <n v="8"/>
    <n v="5"/>
    <x v="13"/>
    <x v="0"/>
    <n v="2006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x v="0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n v="121.5372589890568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s v="N"/>
    <n v="5"/>
    <n v="6"/>
    <x v="80"/>
    <x v="1"/>
    <n v="2000"/>
    <x v="1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x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n v="79.1958041958042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s v="N/A"/>
    <n v="5"/>
    <n v="4"/>
    <x v="87"/>
    <x v="1"/>
    <n v="2008"/>
    <x v="1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x v="0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n v="76.340326340326342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s v="N"/>
    <n v="7"/>
    <n v="7"/>
    <x v="54"/>
    <x v="1"/>
    <n v="1994"/>
    <x v="1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x v="0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n v="103.844454264251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s v="Y"/>
    <n v="6"/>
    <n v="5"/>
    <x v="31"/>
    <x v="1"/>
    <n v="1953"/>
    <x v="0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x v="0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n v="101.58150851581509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s v="N/A"/>
    <n v="6"/>
    <n v="6"/>
    <x v="68"/>
    <x v="1"/>
    <n v="1984"/>
    <x v="0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x v="0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n v="142.07377866400799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s v="N/A"/>
    <n v="5"/>
    <n v="5"/>
    <x v="52"/>
    <x v="1"/>
    <n v="1950"/>
    <x v="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x v="1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n v="97.560975609756099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s v="N"/>
    <n v="7"/>
    <n v="5"/>
    <x v="35"/>
    <x v="1"/>
    <n v="1998"/>
    <x v="1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x v="0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n v="122.56410256410257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s v="N"/>
    <n v="6"/>
    <n v="6"/>
    <x v="21"/>
    <x v="1"/>
    <n v="1968"/>
    <x v="0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x v="0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n v="100.40160642570281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s v="Y"/>
    <n v="6"/>
    <n v="8"/>
    <x v="52"/>
    <x v="1"/>
    <n v="2004"/>
    <x v="1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x v="0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n v="137.58680555555554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s v="Y"/>
    <n v="5"/>
    <n v="5"/>
    <x v="31"/>
    <x v="1"/>
    <n v="1953"/>
    <x v="0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x v="3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n v="117.51497005988024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s v="N"/>
    <n v="8"/>
    <n v="5"/>
    <x v="45"/>
    <x v="1"/>
    <n v="1999"/>
    <x v="1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x v="1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n v="108.89070146818923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s v="Y"/>
    <n v="7"/>
    <n v="5"/>
    <x v="2"/>
    <x v="1"/>
    <n v="2002"/>
    <x v="1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x v="0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n v="133.03049967553537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s v="Y"/>
    <n v="5"/>
    <n v="7"/>
    <x v="41"/>
    <x v="1"/>
    <n v="1972"/>
    <x v="0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x v="0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n v="167.67337807606265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s v="N/A"/>
    <n v="7"/>
    <n v="9"/>
    <x v="88"/>
    <x v="1"/>
    <n v="2002"/>
    <x v="1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x v="0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n v="84.454623532779848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s v="Y"/>
    <n v="8"/>
    <n v="5"/>
    <x v="6"/>
    <x v="1"/>
    <n v="2005"/>
    <x v="1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x v="0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n v="152.94999999999999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s v="N"/>
    <n v="7"/>
    <n v="5"/>
    <x v="59"/>
    <x v="1"/>
    <n v="1991"/>
    <x v="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x v="1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n v="100.31208203299153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s v="N/A"/>
    <n v="6"/>
    <n v="7"/>
    <x v="26"/>
    <x v="1"/>
    <n v="1950"/>
    <x v="2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x v="0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n v="63.655761024182077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s v="Y"/>
    <n v="4"/>
    <n v="5"/>
    <x v="70"/>
    <x v="1"/>
    <n v="1950"/>
    <x v="2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x v="2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n v="95.818815331010455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s v="Y"/>
    <n v="9"/>
    <n v="5"/>
    <x v="0"/>
    <x v="1"/>
    <n v="2004"/>
    <x v="1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x v="0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n v="185.18518518518519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s v="N"/>
    <n v="6"/>
    <n v="5"/>
    <x v="5"/>
    <x v="1"/>
    <n v="1994"/>
    <x v="1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x v="0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n v="110.32644903397735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s v="Y"/>
    <n v="6"/>
    <n v="6"/>
    <x v="47"/>
    <x v="1"/>
    <n v="2002"/>
    <x v="1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x v="3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n v="135.80246913580248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s v="N/A"/>
    <n v="5"/>
    <n v="7"/>
    <x v="9"/>
    <x v="1"/>
    <n v="1950"/>
    <x v="2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x v="0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n v="107.24508050089446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s v="Y"/>
    <n v="7"/>
    <n v="5"/>
    <x v="10"/>
    <x v="1"/>
    <n v="1965"/>
    <x v="0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x v="0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n v="184.18467583497053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s v="N"/>
    <n v="7"/>
    <n v="7"/>
    <x v="82"/>
    <x v="1"/>
    <n v="1990"/>
    <x v="2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x v="0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n v="108.47044485070079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s v="N"/>
    <n v="7"/>
    <n v="5"/>
    <x v="6"/>
    <x v="1"/>
    <n v="2005"/>
    <x v="1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x v="0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n v="131.63407821229049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s v="N"/>
    <n v="7"/>
    <n v="7"/>
    <x v="84"/>
    <x v="1"/>
    <n v="1980"/>
    <x v="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x v="1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n v="110.49723756906077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s v="N"/>
    <n v="8"/>
    <n v="5"/>
    <x v="13"/>
    <x v="0"/>
    <n v="2006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x v="0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n v="137.82542113323123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s v="N"/>
    <n v="7"/>
    <n v="5"/>
    <x v="5"/>
    <x v="0"/>
    <n v="1993"/>
    <x v="0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x v="1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n v="98.261526832955411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s v="N/A"/>
    <n v="7"/>
    <n v="5"/>
    <x v="84"/>
    <x v="1"/>
    <n v="1980"/>
    <x v="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x v="0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n v="127.37771739130434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s v="N"/>
    <n v="9"/>
    <n v="5"/>
    <x v="13"/>
    <x v="0"/>
    <n v="2006"/>
    <x v="0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x v="1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n v="131.98882896764252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s v="N"/>
    <n v="8"/>
    <n v="5"/>
    <x v="6"/>
    <x v="0"/>
    <n v="2004"/>
    <x v="0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x v="1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n v="143.43598055105349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s v="N"/>
    <n v="7"/>
    <n v="5"/>
    <x v="73"/>
    <x v="1"/>
    <n v="1987"/>
    <x v="2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x v="1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n v="110.25641025641026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s v="Y"/>
    <n v="3"/>
    <n v="8"/>
    <x v="32"/>
    <x v="1"/>
    <n v="2005"/>
    <x v="1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x v="0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n v="108.49097162510748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s v="N/A"/>
    <n v="7"/>
    <n v="7"/>
    <x v="17"/>
    <x v="1"/>
    <n v="2007"/>
    <x v="1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x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n v="81.262592343854934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s v="N/A"/>
    <n v="5"/>
    <n v="6"/>
    <x v="71"/>
    <x v="1"/>
    <n v="1950"/>
    <x v="2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x v="3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n v="108.34371108343711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s v="Y"/>
    <n v="8"/>
    <n v="5"/>
    <x v="5"/>
    <x v="0"/>
    <n v="1993"/>
    <x v="0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x v="2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n v="188.48167539267016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s v="Y"/>
    <n v="6"/>
    <n v="5"/>
    <x v="14"/>
    <x v="1"/>
    <n v="1960"/>
    <x v="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x v="0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n v="105.02530730296456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s v="N/A"/>
    <n v="6"/>
    <n v="6"/>
    <x v="77"/>
    <x v="1"/>
    <n v="1994"/>
    <x v="1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x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n v="100.51546391752578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s v="N"/>
    <n v="5"/>
    <n v="5"/>
    <x v="26"/>
    <x v="1"/>
    <n v="1950"/>
    <x v="2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x v="0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n v="65.43624161073825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s v="Y"/>
    <n v="5"/>
    <n v="4"/>
    <x v="39"/>
    <x v="1"/>
    <n v="1964"/>
    <x v="0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x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n v="68.865740740740748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s v="Y"/>
    <n v="5"/>
    <n v="6"/>
    <x v="18"/>
    <x v="1"/>
    <n v="1992"/>
    <x v="1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x v="0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n v="131.62878787878788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s v="Y"/>
    <n v="8"/>
    <n v="5"/>
    <x v="0"/>
    <x v="1"/>
    <n v="2004"/>
    <x v="1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x v="0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n v="174.3400859422959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s v="Y"/>
    <n v="7"/>
    <n v="5"/>
    <x v="6"/>
    <x v="0"/>
    <n v="2004"/>
    <x v="0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x v="3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n v="152.43004418262151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s v="N"/>
    <n v="6"/>
    <n v="5"/>
    <x v="45"/>
    <x v="0"/>
    <n v="1998"/>
    <x v="0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x v="0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n v="117.21611721611721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s v="N/A"/>
    <n v="5"/>
    <n v="6"/>
    <x v="10"/>
    <x v="1"/>
    <n v="1965"/>
    <x v="0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x v="0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n v="128.19148936170214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s v="Y"/>
    <n v="9"/>
    <n v="5"/>
    <x v="11"/>
    <x v="1"/>
    <n v="2006"/>
    <x v="1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x v="0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n v="196.37148803329865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s v="Y"/>
    <n v="7"/>
    <n v="5"/>
    <x v="20"/>
    <x v="1"/>
    <n v="2003"/>
    <x v="1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x v="0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n v="139.32291666666666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s v="Y"/>
    <n v="7"/>
    <n v="7"/>
    <x v="68"/>
    <x v="1"/>
    <n v="1998"/>
    <x v="1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x v="0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n v="124.92288710672425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s v="Y"/>
    <n v="6"/>
    <n v="7"/>
    <x v="18"/>
    <x v="1"/>
    <n v="1998"/>
    <x v="1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x v="0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n v="127.57201646090535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s v="N"/>
    <n v="8"/>
    <n v="5"/>
    <x v="20"/>
    <x v="0"/>
    <n v="2002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x v="1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n v="106.34171907756813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s v="Y"/>
    <n v="4"/>
    <n v="4"/>
    <x v="52"/>
    <x v="1"/>
    <n v="1950"/>
    <x v="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x v="3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n v="97.502972651605234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s v="Y"/>
    <n v="3"/>
    <n v="4"/>
    <x v="87"/>
    <x v="1"/>
    <n v="1950"/>
    <x v="2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x v="3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n v="84.134615384615387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s v="Y"/>
    <n v="9"/>
    <n v="5"/>
    <x v="11"/>
    <x v="0"/>
    <n v="2005"/>
    <x v="0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x v="3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n v="157.95724465558195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s v="N"/>
    <n v="5"/>
    <n v="3"/>
    <x v="1"/>
    <x v="1"/>
    <n v="1976"/>
    <x v="0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x v="0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n v="76.438848920863308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s v="N/A"/>
    <n v="6"/>
    <n v="5"/>
    <x v="9"/>
    <x v="1"/>
    <n v="1950"/>
    <x v="2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x v="0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n v="88.902980342422325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s v="Y"/>
    <n v="6"/>
    <n v="8"/>
    <x v="14"/>
    <x v="1"/>
    <n v="1998"/>
    <x v="1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x v="3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n v="158.1419624217119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s v="Y"/>
    <n v="6"/>
    <n v="5"/>
    <x v="14"/>
    <x v="1"/>
    <n v="1960"/>
    <x v="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x v="0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n v="106.56292286874154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s v="N"/>
    <n v="7"/>
    <n v="5"/>
    <x v="0"/>
    <x v="1"/>
    <n v="2004"/>
    <x v="1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x v="3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n v="94.710947109471093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s v="N"/>
    <n v="9"/>
    <n v="5"/>
    <x v="11"/>
    <x v="1"/>
    <n v="2006"/>
    <x v="1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x v="1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n v="160.24706744868035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s v="Y"/>
    <n v="9"/>
    <n v="5"/>
    <x v="22"/>
    <x v="0"/>
    <n v="2007"/>
    <x v="0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x v="3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n v="170.17710005350455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s v="Y"/>
    <n v="7"/>
    <n v="5"/>
    <x v="73"/>
    <x v="1"/>
    <n v="1986"/>
    <x v="0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x v="3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n v="130.76393668272539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s v="N/A"/>
    <n v="5"/>
    <n v="6"/>
    <x v="71"/>
    <x v="1"/>
    <n v="1950"/>
    <x v="2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x v="0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n v="85.508550855085502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s v="Y"/>
    <n v="6"/>
    <n v="8"/>
    <x v="89"/>
    <x v="1"/>
    <n v="2003"/>
    <x v="1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x v="3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n v="147.08333333333334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s v="N/A"/>
    <n v="6"/>
    <n v="5"/>
    <x v="70"/>
    <x v="1"/>
    <n v="2000"/>
    <x v="1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x v="3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n v="87.774294670846402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s v="Y"/>
    <n v="6"/>
    <n v="5"/>
    <x v="49"/>
    <x v="0"/>
    <n v="1995"/>
    <x v="0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x v="0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n v="147.91666666666666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s v="Y"/>
    <n v="6"/>
    <n v="6"/>
    <x v="86"/>
    <x v="0"/>
    <n v="1992"/>
    <x v="0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x v="0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n v="148.24335904027421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s v="Y"/>
    <n v="5"/>
    <n v="5"/>
    <x v="1"/>
    <x v="1"/>
    <n v="1976"/>
    <x v="0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x v="0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n v="117.33800350262698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s v="N/A"/>
    <n v="5"/>
    <n v="4"/>
    <x v="18"/>
    <x v="1"/>
    <n v="1958"/>
    <x v="0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x v="0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n v="96.15384615384616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s v="N"/>
    <n v="8"/>
    <n v="5"/>
    <x v="45"/>
    <x v="0"/>
    <n v="1998"/>
    <x v="0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x v="0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n v="145.53014553014552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s v="N/A"/>
    <n v="6"/>
    <n v="6"/>
    <x v="90"/>
    <x v="1"/>
    <n v="1978"/>
    <x v="0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x v="3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n v="171.05263157894737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s v="N/A"/>
    <n v="5"/>
    <n v="5"/>
    <x v="70"/>
    <x v="1"/>
    <n v="1982"/>
    <x v="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x v="0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n v="96.34551495016612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s v="N/A"/>
    <n v="7"/>
    <n v="5"/>
    <x v="0"/>
    <x v="0"/>
    <n v="2003"/>
    <x v="0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x v="1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n v="103.27783558792925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s v="N"/>
    <n v="6"/>
    <n v="8"/>
    <x v="41"/>
    <x v="1"/>
    <n v="2007"/>
    <x v="1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x v="3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n v="119.55420466058764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s v="N"/>
    <n v="6"/>
    <n v="5"/>
    <x v="1"/>
    <x v="1"/>
    <n v="1976"/>
    <x v="0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x v="0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n v="120.71156289707751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s v="N"/>
    <n v="5"/>
    <n v="7"/>
    <x v="26"/>
    <x v="1"/>
    <n v="1997"/>
    <x v="1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x v="0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n v="109.375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s v="Y"/>
    <n v="6"/>
    <n v="5"/>
    <x v="37"/>
    <x v="1"/>
    <n v="1963"/>
    <x v="0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x v="0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n v="114.06025824964132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s v="N/A"/>
    <n v="6"/>
    <n v="5"/>
    <x v="12"/>
    <x v="1"/>
    <n v="1962"/>
    <x v="0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x v="0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n v="115.30398322851153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s v="Y"/>
    <n v="5"/>
    <n v="6"/>
    <x v="30"/>
    <x v="1"/>
    <n v="1954"/>
    <x v="0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x v="3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n v="104.10094637223975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s v="Y"/>
    <n v="5"/>
    <n v="7"/>
    <x v="28"/>
    <x v="1"/>
    <n v="2006"/>
    <x v="1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x v="0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n v="125.87412587412588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s v="N"/>
    <n v="6"/>
    <n v="5"/>
    <x v="4"/>
    <x v="0"/>
    <n v="200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x v="0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n v="103.60576923076923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s v="N/A"/>
    <n v="4"/>
    <n v="4"/>
    <x v="28"/>
    <x v="1"/>
    <n v="1959"/>
    <x v="0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x v="1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n v="84.654911838790937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s v="Y"/>
    <n v="6"/>
    <n v="5"/>
    <x v="68"/>
    <x v="1"/>
    <n v="1984"/>
    <x v="0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x v="3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n v="166.22340425531914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s v="Y"/>
    <n v="5"/>
    <n v="6"/>
    <x v="31"/>
    <x v="1"/>
    <n v="1953"/>
    <x v="0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x v="0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n v="93.252463987869604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s v="N"/>
    <n v="7"/>
    <n v="5"/>
    <x v="0"/>
    <x v="1"/>
    <n v="2004"/>
    <x v="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x v="1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n v="113.84854771784232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s v="Y"/>
    <n v="1"/>
    <n v="1"/>
    <x v="91"/>
    <x v="1"/>
    <n v="1950"/>
    <x v="2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x v="2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n v="67.477876106194685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s v="N/A"/>
    <n v="5"/>
    <n v="5"/>
    <x v="92"/>
    <x v="0"/>
    <n v="1996"/>
    <x v="0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x v="3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n v="161.92560175054706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s v="N"/>
    <n v="8"/>
    <n v="5"/>
    <x v="6"/>
    <x v="1"/>
    <n v="2005"/>
    <x v="1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x v="1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n v="137.87510137875103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s v="Y"/>
    <n v="9"/>
    <n v="2"/>
    <x v="93"/>
    <x v="0"/>
    <n v="2010"/>
    <x v="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x v="2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n v="212.51724137931035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s v="N"/>
    <n v="6"/>
    <n v="5"/>
    <x v="4"/>
    <x v="0"/>
    <n v="2000"/>
    <x v="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x v="0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n v="99.444444444444443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s v="N/A"/>
    <n v="5"/>
    <n v="6"/>
    <x v="67"/>
    <x v="1"/>
    <n v="1950"/>
    <x v="2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x v="0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n v="75.103489059727977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s v="Y"/>
    <n v="7"/>
    <n v="5"/>
    <x v="13"/>
    <x v="0"/>
    <n v="2006"/>
    <x v="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x v="3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n v="144.31206764027672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s v="N"/>
    <n v="7"/>
    <n v="5"/>
    <x v="13"/>
    <x v="0"/>
    <n v="2006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x v="0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n v="118.80912632164718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s v="N/A"/>
    <n v="6"/>
    <n v="3"/>
    <x v="89"/>
    <x v="1"/>
    <n v="1950"/>
    <x v="2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x v="3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n v="96.938775510204081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s v="N"/>
    <n v="6"/>
    <n v="5"/>
    <x v="86"/>
    <x v="0"/>
    <n v="1992"/>
    <x v="0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x v="0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n v="122.88786482334869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s v="Y"/>
    <n v="8"/>
    <n v="5"/>
    <x v="6"/>
    <x v="1"/>
    <n v="2005"/>
    <x v="1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x v="3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n v="151.30023640661938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s v="N/A"/>
    <n v="5"/>
    <n v="3"/>
    <x v="48"/>
    <x v="1"/>
    <n v="1996"/>
    <x v="1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x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n v="68.412162162162161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s v="N/A"/>
    <n v="6"/>
    <n v="6"/>
    <x v="1"/>
    <x v="1"/>
    <n v="1976"/>
    <x v="0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x v="0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n v="111.11111111111111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s v="Y"/>
    <n v="7"/>
    <n v="5"/>
    <x v="40"/>
    <x v="1"/>
    <n v="2000"/>
    <x v="1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x v="0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n v="129.14131169709262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s v="N"/>
    <n v="10"/>
    <n v="5"/>
    <x v="22"/>
    <x v="1"/>
    <n v="2008"/>
    <x v="1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x v="0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n v="182.67581475128645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s v="N/A"/>
    <n v="5"/>
    <n v="8"/>
    <x v="83"/>
    <x v="1"/>
    <n v="1950"/>
    <x v="2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x v="1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n v="87.051938551572789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s v="N"/>
    <n v="6"/>
    <n v="5"/>
    <x v="2"/>
    <x v="1"/>
    <n v="2002"/>
    <x v="1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x v="0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n v="109.63793982661907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s v="Y"/>
    <n v="5"/>
    <n v="7"/>
    <x v="28"/>
    <x v="1"/>
    <n v="1959"/>
    <x v="0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x v="0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n v="120.74829931972789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s v="Y"/>
    <n v="4"/>
    <n v="5"/>
    <x v="71"/>
    <x v="1"/>
    <n v="1950"/>
    <x v="2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x v="3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n v="126.90355329949239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s v="N/A"/>
    <n v="5"/>
    <n v="6"/>
    <x v="70"/>
    <x v="1"/>
    <n v="1950"/>
    <x v="2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x v="3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n v="105.41586073500967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s v="Y"/>
    <n v="5"/>
    <n v="6"/>
    <x v="46"/>
    <x v="1"/>
    <n v="1956"/>
    <x v="0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x v="0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n v="112.76223776223776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s v="Y"/>
    <n v="5"/>
    <n v="5"/>
    <x v="41"/>
    <x v="1"/>
    <n v="1972"/>
    <x v="0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x v="3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n v="137.58389261744966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s v="N"/>
    <n v="5"/>
    <n v="5"/>
    <x v="12"/>
    <x v="1"/>
    <n v="1962"/>
    <x v="0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x v="1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n v="93.543046357615893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s v="Y"/>
    <n v="5"/>
    <n v="2"/>
    <x v="26"/>
    <x v="1"/>
    <n v="1950"/>
    <x v="2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x v="3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n v="62.209842154131849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s v="N"/>
    <n v="7"/>
    <n v="5"/>
    <x v="13"/>
    <x v="1"/>
    <n v="2007"/>
    <x v="1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x v="3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n v="155.48387096774192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s v="Y"/>
    <n v="8"/>
    <n v="5"/>
    <x v="92"/>
    <x v="0"/>
    <n v="1996"/>
    <x v="0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x v="2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n v="190.60559006211179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s v="Y"/>
    <n v="7"/>
    <n v="5"/>
    <x v="11"/>
    <x v="0"/>
    <n v="2005"/>
    <x v="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x v="0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n v="125.94656488549619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s v="Y"/>
    <n v="5"/>
    <n v="8"/>
    <x v="70"/>
    <x v="1"/>
    <n v="1997"/>
    <x v="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x v="3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n v="160.71428571428572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s v="N"/>
    <n v="8"/>
    <n v="5"/>
    <x v="45"/>
    <x v="0"/>
    <n v="1998"/>
    <x v="0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x v="1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n v="114.00795404330535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s v="N"/>
    <n v="6"/>
    <n v="5"/>
    <x v="49"/>
    <x v="1"/>
    <n v="1996"/>
    <x v="1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x v="0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n v="106.87022900763358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s v="Y"/>
    <n v="4"/>
    <n v="4"/>
    <x v="1"/>
    <x v="1"/>
    <n v="1993"/>
    <x v="1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x v="0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n v="92.592592592592595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s v="N/A"/>
    <n v="6"/>
    <n v="5"/>
    <x v="65"/>
    <x v="1"/>
    <n v="1950"/>
    <x v="2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x v="0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n v="70.1647345942648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s v="N"/>
    <n v="6"/>
    <n v="7"/>
    <x v="3"/>
    <x v="1"/>
    <n v="1976"/>
    <x v="2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x v="1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n v="105.35714285714286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s v="N"/>
    <n v="7"/>
    <n v="5"/>
    <x v="13"/>
    <x v="0"/>
    <n v="2006"/>
    <x v="0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x v="0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n v="128.91344383057091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s v="N"/>
    <n v="8"/>
    <n v="5"/>
    <x v="22"/>
    <x v="1"/>
    <n v="2008"/>
    <x v="1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x v="0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n v="163.49855630413859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s v="Y"/>
    <n v="5"/>
    <n v="3"/>
    <x v="18"/>
    <x v="1"/>
    <n v="1958"/>
    <x v="0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x v="0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n v="47.021943573667713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s v="Y"/>
    <n v="5"/>
    <n v="5"/>
    <x v="32"/>
    <x v="1"/>
    <n v="1955"/>
    <x v="0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x v="0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n v="137.31060606060606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s v="Y"/>
    <n v="7"/>
    <n v="5"/>
    <x v="51"/>
    <x v="0"/>
    <n v="2009"/>
    <x v="0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x v="3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n v="150.20297699594045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s v="Y"/>
    <n v="5"/>
    <n v="6"/>
    <x v="25"/>
    <x v="1"/>
    <n v="1950"/>
    <x v="2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x v="3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n v="111.86770428015564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s v="N"/>
    <n v="7"/>
    <n v="5"/>
    <x v="5"/>
    <x v="0"/>
    <n v="1993"/>
    <x v="0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x v="0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n v="108.72675250357653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s v="Y"/>
    <n v="7"/>
    <n v="5"/>
    <x v="22"/>
    <x v="0"/>
    <n v="2007"/>
    <x v="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x v="0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n v="135.17462686567166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s v="N"/>
    <n v="6"/>
    <n v="7"/>
    <x v="90"/>
    <x v="1"/>
    <n v="1978"/>
    <x v="0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x v="0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n v="106.78571428571429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s v="N"/>
    <n v="6"/>
    <n v="6"/>
    <x v="79"/>
    <x v="1"/>
    <n v="1950"/>
    <x v="2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x v="1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n v="91.082317073170728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s v="N/A"/>
    <n v="5"/>
    <n v="6"/>
    <x v="70"/>
    <x v="1"/>
    <n v="1950"/>
    <x v="2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x v="0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n v="111.11111111111111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s v="Y"/>
    <n v="5"/>
    <n v="6"/>
    <x v="21"/>
    <x v="1"/>
    <n v="1968"/>
    <x v="0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x v="0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n v="134.46969696969697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s v="N/A"/>
    <n v="7"/>
    <n v="5"/>
    <x v="35"/>
    <x v="1"/>
    <n v="1998"/>
    <x v="1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x v="3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n v="153.4970238095238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s v="Y"/>
    <n v="6"/>
    <n v="7"/>
    <x v="54"/>
    <x v="1"/>
    <n v="2000"/>
    <x v="1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x v="0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n v="134.20724094881399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s v="Y"/>
    <n v="5"/>
    <n v="5"/>
    <x v="30"/>
    <x v="1"/>
    <n v="1954"/>
    <x v="0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x v="3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n v="114.37246963562752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s v="N"/>
    <n v="8"/>
    <n v="5"/>
    <x v="45"/>
    <x v="0"/>
    <n v="1998"/>
    <x v="0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x v="1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n v="119.77186311787072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s v="Y"/>
    <n v="6"/>
    <n v="5"/>
    <x v="46"/>
    <x v="1"/>
    <n v="1956"/>
    <x v="0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x v="3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n v="116.22073578595318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s v="N"/>
    <n v="7"/>
    <n v="8"/>
    <x v="94"/>
    <x v="1"/>
    <n v="1992"/>
    <x v="1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x v="0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n v="97.192224622030238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s v="N/A"/>
    <n v="7"/>
    <n v="5"/>
    <x v="85"/>
    <x v="1"/>
    <n v="1989"/>
    <x v="0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x v="3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n v="167.27493917274938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s v="Y"/>
    <n v="4"/>
    <n v="6"/>
    <x v="24"/>
    <x v="1"/>
    <n v="1957"/>
    <x v="0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x v="0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n v="120.18522601984564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s v="Y"/>
    <n v="7"/>
    <n v="5"/>
    <x v="22"/>
    <x v="0"/>
    <n v="2007"/>
    <x v="0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x v="3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n v="161.75496688741723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s v="Y"/>
    <n v="6"/>
    <n v="5"/>
    <x v="62"/>
    <x v="1"/>
    <n v="1988"/>
    <x v="0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x v="0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n v="123.93767705382436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s v="N"/>
    <n v="6"/>
    <n v="5"/>
    <x v="63"/>
    <x v="1"/>
    <n v="1971"/>
    <x v="0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x v="3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n v="86.524822695035468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s v="N/A"/>
    <n v="6"/>
    <n v="7"/>
    <x v="26"/>
    <x v="1"/>
    <n v="1998"/>
    <x v="1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x v="1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n v="66.694490818030047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s v="N"/>
    <n v="5"/>
    <n v="5"/>
    <x v="63"/>
    <x v="1"/>
    <n v="1971"/>
    <x v="0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x v="3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n v="89.743589743589737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s v="N"/>
    <n v="6"/>
    <n v="5"/>
    <x v="35"/>
    <x v="1"/>
    <n v="1998"/>
    <x v="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x v="0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n v="112.84289276807981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s v="N/A"/>
    <n v="4"/>
    <n v="7"/>
    <x v="41"/>
    <x v="1"/>
    <n v="1972"/>
    <x v="0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x v="2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n v="128.57142857142858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s v="N"/>
    <n v="7"/>
    <n v="6"/>
    <x v="92"/>
    <x v="0"/>
    <n v="1996"/>
    <x v="0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x v="0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n v="127.63395544852499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s v="N/A"/>
    <n v="6"/>
    <n v="8"/>
    <x v="26"/>
    <x v="1"/>
    <n v="1950"/>
    <x v="2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x v="3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n v="103.7567084078712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s v="N/A"/>
    <n v="6"/>
    <n v="7"/>
    <x v="69"/>
    <x v="1"/>
    <n v="2004"/>
    <x v="1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x v="3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n v="131.63716814159292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s v="Y"/>
    <n v="5"/>
    <n v="6"/>
    <x v="95"/>
    <x v="1"/>
    <n v="2002"/>
    <x v="1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x v="3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n v="130.18731988472624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s v="N/A"/>
    <n v="6"/>
    <n v="8"/>
    <x v="26"/>
    <x v="1"/>
    <n v="2000"/>
    <x v="1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x v="0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n v="91.973244147157189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s v="Y"/>
    <n v="10"/>
    <n v="5"/>
    <x v="74"/>
    <x v="0"/>
    <n v="2008"/>
    <x v="0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x v="3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n v="231.05745212323063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s v="Y"/>
    <n v="4"/>
    <n v="4"/>
    <x v="32"/>
    <x v="1"/>
    <n v="1955"/>
    <x v="0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x v="1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n v="81.944444444444443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s v="N/A"/>
    <n v="5"/>
    <n v="7"/>
    <x v="19"/>
    <x v="1"/>
    <n v="1992"/>
    <x v="1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x v="0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n v="103.56007628734902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s v="Y"/>
    <n v="7"/>
    <n v="5"/>
    <x v="13"/>
    <x v="1"/>
    <n v="2007"/>
    <x v="1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x v="3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n v="137.12241653418124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s v="N"/>
    <n v="7"/>
    <n v="5"/>
    <x v="29"/>
    <x v="1"/>
    <n v="1995"/>
    <x v="1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x v="1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n v="110.062893081761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s v="Y"/>
    <n v="6"/>
    <n v="5"/>
    <x v="46"/>
    <x v="1"/>
    <n v="1956"/>
    <x v="0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x v="0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n v="75.488454706927172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s v="Y"/>
    <n v="6"/>
    <n v="6"/>
    <x v="27"/>
    <x v="1"/>
    <n v="2002"/>
    <x v="1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x v="3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n v="100.63559322033899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s v="N"/>
    <n v="7"/>
    <n v="5"/>
    <x v="45"/>
    <x v="1"/>
    <n v="1999"/>
    <x v="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x v="1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n v="105.9915164369035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s v="N/A"/>
    <n v="6"/>
    <n v="6"/>
    <x v="96"/>
    <x v="1"/>
    <n v="1950"/>
    <x v="2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x v="0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n v="86.845930232558146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s v="N/A"/>
    <n v="3"/>
    <n v="7"/>
    <x v="47"/>
    <x v="1"/>
    <n v="2002"/>
    <x v="1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x v="3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n v="101.43702451394759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s v="Y"/>
    <n v="6"/>
    <n v="8"/>
    <x v="19"/>
    <x v="1"/>
    <n v="2005"/>
    <x v="1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x v="3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n v="135.30135301353013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s v="Y"/>
    <n v="7"/>
    <n v="5"/>
    <x v="34"/>
    <x v="1"/>
    <n v="1975"/>
    <x v="0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x v="3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n v="182.64840182648402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s v="N"/>
    <n v="6"/>
    <n v="5"/>
    <x v="92"/>
    <x v="1"/>
    <n v="1997"/>
    <x v="1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x v="0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n v="116.17312072892939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s v="N"/>
    <n v="8"/>
    <n v="5"/>
    <x v="74"/>
    <x v="0"/>
    <n v="2008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x v="0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n v="132.0754716981132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s v="Y"/>
    <n v="5"/>
    <n v="5"/>
    <x v="1"/>
    <x v="1"/>
    <n v="1976"/>
    <x v="0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x v="1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n v="108.79629629629629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s v="Y"/>
    <n v="7"/>
    <n v="6"/>
    <x v="7"/>
    <x v="1"/>
    <n v="1973"/>
    <x v="0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x v="0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n v="141.30434782608697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s v="N"/>
    <n v="5"/>
    <n v="5"/>
    <x v="77"/>
    <x v="1"/>
    <n v="1950"/>
    <x v="2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x v="1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n v="72.916666666666671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s v="Y"/>
    <n v="4"/>
    <n v="6"/>
    <x v="30"/>
    <x v="1"/>
    <n v="1994"/>
    <x v="1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x v="3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n v="153.9386650631389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s v="N"/>
    <n v="8"/>
    <n v="7"/>
    <x v="82"/>
    <x v="1"/>
    <n v="1996"/>
    <x v="1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x v="0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n v="96.638655462184872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s v="N/A"/>
    <n v="5"/>
    <n v="4"/>
    <x v="52"/>
    <x v="1"/>
    <n v="1950"/>
    <x v="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x v="0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n v="91.4380714879468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s v="N"/>
    <n v="8"/>
    <n v="5"/>
    <x v="51"/>
    <x v="0"/>
    <n v="2009"/>
    <x v="0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x v="0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n v="136.14211886304909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s v="N"/>
    <n v="7"/>
    <n v="9"/>
    <x v="65"/>
    <x v="1"/>
    <n v="2007"/>
    <x v="1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x v="0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n v="136.56387665198238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s v="Y"/>
    <n v="5"/>
    <n v="5"/>
    <x v="10"/>
    <x v="1"/>
    <n v="1965"/>
    <x v="0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x v="0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n v="72.202546296296291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s v="N"/>
    <n v="6"/>
    <n v="7"/>
    <x v="36"/>
    <x v="1"/>
    <n v="1995"/>
    <x v="1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x v="0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n v="113.67469879518072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s v="Y"/>
    <n v="5"/>
    <n v="5"/>
    <x v="90"/>
    <x v="1"/>
    <n v="1978"/>
    <x v="0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x v="0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n v="119.23076923076923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s v="Y"/>
    <n v="7"/>
    <n v="5"/>
    <x v="6"/>
    <x v="0"/>
    <n v="2004"/>
    <x v="0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x v="3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n v="126.4073550212164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s v="Y"/>
    <n v="7"/>
    <n v="5"/>
    <x v="16"/>
    <x v="1"/>
    <n v="1970"/>
    <x v="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x v="3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n v="130.77525450274081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s v="N"/>
    <n v="5"/>
    <n v="7"/>
    <x v="97"/>
    <x v="1"/>
    <n v="1995"/>
    <x v="1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x v="0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n v="89.111922141119223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s v="Y"/>
    <n v="8"/>
    <n v="5"/>
    <x v="13"/>
    <x v="0"/>
    <n v="2006"/>
    <x v="0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x v="0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n v="152.99877600979192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s v="N"/>
    <n v="6"/>
    <n v="5"/>
    <x v="5"/>
    <x v="0"/>
    <n v="1993"/>
    <x v="0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x v="0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n v="109.35672514619883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s v="Y"/>
    <n v="8"/>
    <n v="5"/>
    <x v="55"/>
    <x v="1"/>
    <n v="1985"/>
    <x v="0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x v="2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n v="141.14513981358189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s v="N"/>
    <n v="7"/>
    <n v="6"/>
    <x v="54"/>
    <x v="1"/>
    <n v="1977"/>
    <x v="0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x v="0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n v="96.495683087861863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s v="N/A"/>
    <n v="6"/>
    <n v="5"/>
    <x v="11"/>
    <x v="0"/>
    <n v="2005"/>
    <x v="0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x v="3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n v="138.0597014925373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s v="Y"/>
    <n v="8"/>
    <n v="5"/>
    <x v="13"/>
    <x v="1"/>
    <n v="2007"/>
    <x v="1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x v="3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n v="222.67206477732793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s v="Y"/>
    <n v="8"/>
    <n v="5"/>
    <x v="4"/>
    <x v="0"/>
    <n v="2000"/>
    <x v="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x v="3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n v="151.93704600484261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s v="Y"/>
    <n v="5"/>
    <n v="6"/>
    <x v="37"/>
    <x v="1"/>
    <n v="1963"/>
    <x v="0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x v="3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n v="136.5979381443299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s v="Y"/>
    <n v="6"/>
    <n v="5"/>
    <x v="35"/>
    <x v="1"/>
    <n v="1998"/>
    <x v="1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x v="0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n v="139.91962491627595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s v="N"/>
    <n v="9"/>
    <n v="5"/>
    <x v="13"/>
    <x v="0"/>
    <n v="2006"/>
    <x v="0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x v="0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n v="143.77601210745365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s v="Y"/>
    <n v="8"/>
    <n v="5"/>
    <x v="22"/>
    <x v="1"/>
    <n v="2008"/>
    <x v="1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x v="0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n v="172.8754365541327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s v="Y"/>
    <n v="4"/>
    <n v="7"/>
    <x v="96"/>
    <x v="1"/>
    <n v="2000"/>
    <x v="1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x v="3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n v="79.107869142351902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s v="Y"/>
    <n v="9"/>
    <n v="5"/>
    <x v="6"/>
    <x v="1"/>
    <n v="2005"/>
    <x v="1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x v="0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n v="176.21621621621622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s v="Y"/>
    <n v="9"/>
    <n v="5"/>
    <x v="0"/>
    <x v="1"/>
    <n v="2004"/>
    <x v="1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x v="3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n v="208.70535714285714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s v="N"/>
    <n v="7"/>
    <n v="8"/>
    <x v="3"/>
    <x v="1"/>
    <n v="2005"/>
    <x v="1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x v="1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n v="84.884994523548741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s v="Y"/>
    <n v="6"/>
    <n v="5"/>
    <x v="45"/>
    <x v="0"/>
    <n v="1998"/>
    <x v="0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x v="3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n v="134.86842105263159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s v="Y"/>
    <n v="5"/>
    <n v="7"/>
    <x v="12"/>
    <x v="1"/>
    <n v="2001"/>
    <x v="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x v="0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n v="132.63263263263264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s v="Y"/>
    <n v="5"/>
    <n v="7"/>
    <x v="52"/>
    <x v="1"/>
    <n v="2007"/>
    <x v="1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x v="0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n v="132.0754716981132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s v="Y"/>
    <n v="5"/>
    <n v="7"/>
    <x v="10"/>
    <x v="1"/>
    <n v="1965"/>
    <x v="0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x v="0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n v="145.38676607642125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s v="Y"/>
    <n v="5"/>
    <n v="6"/>
    <x v="63"/>
    <x v="1"/>
    <n v="1971"/>
    <x v="0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x v="0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n v="117.9245283018868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s v="N/A"/>
    <n v="5"/>
    <n v="4"/>
    <x v="83"/>
    <x v="1"/>
    <n v="1970"/>
    <x v="2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x v="0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n v="66.28003314001657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s v="N/A"/>
    <n v="4"/>
    <n v="8"/>
    <x v="16"/>
    <x v="1"/>
    <n v="2002"/>
    <x v="1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x v="2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n v="136.50793650793651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s v="N"/>
    <n v="5"/>
    <n v="6"/>
    <x v="1"/>
    <x v="1"/>
    <n v="1976"/>
    <x v="0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x v="0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n v="88.190184049079761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s v="N/A"/>
    <n v="6"/>
    <n v="7"/>
    <x v="71"/>
    <x v="1"/>
    <n v="1950"/>
    <x v="2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x v="0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n v="84.283903675538653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s v="N"/>
    <n v="6"/>
    <n v="5"/>
    <x v="13"/>
    <x v="0"/>
    <n v="2006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x v="0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n v="118.67101648351648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s v="Y"/>
    <n v="5"/>
    <n v="6"/>
    <x v="14"/>
    <x v="1"/>
    <n v="1960"/>
    <x v="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x v="0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n v="122.14342001576044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s v="Y"/>
    <n v="5"/>
    <n v="8"/>
    <x v="98"/>
    <x v="1"/>
    <n v="1996"/>
    <x v="1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x v="3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n v="103.04740406320542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s v="Y"/>
    <n v="4"/>
    <n v="5"/>
    <x v="26"/>
    <x v="1"/>
    <n v="1950"/>
    <x v="2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x v="3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n v="48.472222222222221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s v="Y"/>
    <n v="8"/>
    <n v="5"/>
    <x v="86"/>
    <x v="1"/>
    <n v="1993"/>
    <x v="1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x v="1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n v="133.20941759603468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s v="N/A"/>
    <n v="7"/>
    <n v="6"/>
    <x v="82"/>
    <x v="1"/>
    <n v="1950"/>
    <x v="2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x v="1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n v="101.09890109890109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s v="Y"/>
    <n v="5"/>
    <n v="7"/>
    <x v="17"/>
    <x v="1"/>
    <n v="2004"/>
    <x v="1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x v="0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n v="144.60511679644048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s v="Y"/>
    <n v="5"/>
    <n v="7"/>
    <x v="18"/>
    <x v="1"/>
    <n v="1985"/>
    <x v="2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x v="3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n v="131.57894736842104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s v="N"/>
    <n v="6"/>
    <n v="5"/>
    <x v="7"/>
    <x v="1"/>
    <n v="1973"/>
    <x v="0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x v="0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n v="92.775041050903127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s v="N"/>
    <n v="7"/>
    <n v="5"/>
    <x v="11"/>
    <x v="0"/>
    <n v="2005"/>
    <x v="0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x v="0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n v="128.22398190045249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s v="Y"/>
    <n v="5"/>
    <n v="7"/>
    <x v="10"/>
    <x v="1"/>
    <n v="1965"/>
    <x v="0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x v="3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n v="115.32125205930807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s v="Y"/>
    <n v="7"/>
    <n v="8"/>
    <x v="28"/>
    <x v="1"/>
    <n v="1997"/>
    <x v="1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x v="2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n v="160.46640755136036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s v="N"/>
    <n v="6"/>
    <n v="5"/>
    <x v="99"/>
    <x v="1"/>
    <n v="1974"/>
    <x v="0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x v="0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n v="111.19515885022693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s v="N"/>
    <n v="5"/>
    <n v="5"/>
    <x v="64"/>
    <x v="1"/>
    <n v="1952"/>
    <x v="0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x v="1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n v="63.520408163265309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s v="N"/>
    <n v="8"/>
    <n v="5"/>
    <x v="5"/>
    <x v="1"/>
    <n v="1994"/>
    <x v="1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x v="0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n v="112.50654107796964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s v="Y"/>
    <n v="6"/>
    <n v="5"/>
    <x v="51"/>
    <x v="0"/>
    <n v="2009"/>
    <x v="0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x v="3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n v="171.01806239737274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s v="N"/>
    <n v="7"/>
    <n v="9"/>
    <x v="89"/>
    <x v="1"/>
    <n v="2005"/>
    <x v="1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x v="0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n v="116.83599419448475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s v="Y"/>
    <n v="5"/>
    <n v="6"/>
    <x v="28"/>
    <x v="1"/>
    <n v="1959"/>
    <x v="0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x v="0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n v="119.59654178674351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s v="Y"/>
    <n v="5"/>
    <n v="7"/>
    <x v="23"/>
    <x v="1"/>
    <n v="2000"/>
    <x v="1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x v="3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n v="120.98312545854732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s v="Y"/>
    <n v="7"/>
    <n v="5"/>
    <x v="11"/>
    <x v="1"/>
    <n v="2006"/>
    <x v="1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x v="3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n v="148.1469298245614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s v="Y"/>
    <n v="5"/>
    <n v="5"/>
    <x v="18"/>
    <x v="1"/>
    <n v="1958"/>
    <x v="0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x v="0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n v="150.34722222222223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s v="Y"/>
    <n v="6"/>
    <n v="5"/>
    <x v="33"/>
    <x v="1"/>
    <n v="1983"/>
    <x v="0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x v="0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n v="124.07407407407408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s v="N/A"/>
    <n v="5"/>
    <n v="5"/>
    <x v="69"/>
    <x v="1"/>
    <n v="1950"/>
    <x v="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x v="3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n v="122.30671736375159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s v="Y"/>
    <n v="10"/>
    <n v="5"/>
    <x v="51"/>
    <x v="0"/>
    <n v="2009"/>
    <x v="0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x v="0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n v="199.43613861386137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s v="N/A"/>
    <n v="6"/>
    <n v="6"/>
    <x v="41"/>
    <x v="1"/>
    <n v="1972"/>
    <x v="0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x v="0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n v="74.563473336479476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s v="N"/>
    <n v="7"/>
    <n v="5"/>
    <x v="92"/>
    <x v="1"/>
    <n v="1997"/>
    <x v="1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x v="0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n v="113.05460750853243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s v="N"/>
    <n v="6"/>
    <n v="5"/>
    <x v="45"/>
    <x v="0"/>
    <n v="1998"/>
    <x v="0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x v="0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n v="117.48329621380846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s v="N"/>
    <n v="7"/>
    <n v="9"/>
    <x v="69"/>
    <x v="1"/>
    <n v="2004"/>
    <x v="1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x v="0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n v="112.5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s v="N"/>
    <n v="4"/>
    <n v="7"/>
    <x v="83"/>
    <x v="1"/>
    <n v="2000"/>
    <x v="1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x v="0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n v="82.109737248840801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s v="Y"/>
    <n v="6"/>
    <n v="6"/>
    <x v="24"/>
    <x v="1"/>
    <n v="1957"/>
    <x v="0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x v="0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n v="120.57877813504822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s v="N/A"/>
    <n v="6"/>
    <n v="7"/>
    <x v="81"/>
    <x v="1"/>
    <n v="1950"/>
    <x v="2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x v="0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n v="95.552884615384613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s v="N"/>
    <n v="10"/>
    <n v="5"/>
    <x v="22"/>
    <x v="1"/>
    <n v="2008"/>
    <x v="1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x v="0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n v="39.51026518391788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s v="N"/>
    <n v="7"/>
    <n v="5"/>
    <x v="92"/>
    <x v="1"/>
    <n v="1997"/>
    <x v="1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x v="0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n v="131.67222685571309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s v="Y"/>
    <n v="7"/>
    <n v="5"/>
    <x v="11"/>
    <x v="0"/>
    <n v="2005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x v="0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n v="139.02053712480253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s v="Y"/>
    <n v="5"/>
    <n v="7"/>
    <x v="46"/>
    <x v="1"/>
    <n v="2000"/>
    <x v="1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x v="3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n v="142.24137931034483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s v="N"/>
    <n v="9"/>
    <n v="5"/>
    <x v="74"/>
    <x v="0"/>
    <n v="2008"/>
    <x v="0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x v="0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n v="164.48986361960928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s v="Y"/>
    <n v="4"/>
    <n v="7"/>
    <x v="26"/>
    <x v="1"/>
    <n v="2002"/>
    <x v="1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n v="142.14876033057851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s v="Y"/>
    <n v="6"/>
    <n v="3"/>
    <x v="24"/>
    <x v="1"/>
    <n v="1975"/>
    <x v="2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x v="1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n v="79.770974155069581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s v="N/A"/>
    <n v="6"/>
    <n v="5"/>
    <x v="62"/>
    <x v="1"/>
    <n v="1989"/>
    <x v="2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x v="0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n v="115.97084161696488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s v="N"/>
    <n v="6"/>
    <n v="8"/>
    <x v="26"/>
    <x v="1"/>
    <n v="1999"/>
    <x v="1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x v="0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n v="93.979441997063148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s v="Y"/>
    <n v="5"/>
    <n v="7"/>
    <x v="32"/>
    <x v="1"/>
    <n v="2007"/>
    <x v="1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x v="3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n v="129.98790810157195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s v="Y"/>
    <n v="1"/>
    <n v="3"/>
    <x v="94"/>
    <x v="1"/>
    <n v="1950"/>
    <x v="2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x v="2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n v="117.66467065868264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s v="N"/>
    <n v="8"/>
    <n v="5"/>
    <x v="6"/>
    <x v="0"/>
    <n v="2004"/>
    <x v="0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x v="0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n v="125.88401697312588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s v="N"/>
    <n v="5"/>
    <n v="7"/>
    <x v="48"/>
    <x v="1"/>
    <n v="1991"/>
    <x v="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x v="0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n v="79.806978470675574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s v="N"/>
    <n v="7"/>
    <n v="5"/>
    <x v="45"/>
    <x v="1"/>
    <n v="1999"/>
    <x v="1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x v="0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n v="109.04872389791183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s v="Y"/>
    <n v="4"/>
    <n v="5"/>
    <x v="41"/>
    <x v="1"/>
    <n v="1972"/>
    <x v="0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n v="128.76157407407408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s v="Y"/>
    <n v="5"/>
    <n v="5"/>
    <x v="21"/>
    <x v="1"/>
    <n v="1968"/>
    <x v="0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x v="0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n v="136.3244176013805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s v="Y"/>
    <n v="8"/>
    <n v="5"/>
    <x v="2"/>
    <x v="1"/>
    <n v="2002"/>
    <x v="1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x v="0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n v="169.89381636477202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s v="Y"/>
    <n v="9"/>
    <n v="5"/>
    <x v="13"/>
    <x v="0"/>
    <n v="2006"/>
    <x v="0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x v="3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n v="171.38193688792165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s v="N"/>
    <n v="8"/>
    <n v="5"/>
    <x v="4"/>
    <x v="0"/>
    <n v="2000"/>
    <x v="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x v="1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n v="108.53391684901531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s v="Y"/>
    <n v="7"/>
    <n v="5"/>
    <x v="45"/>
    <x v="1"/>
    <n v="1999"/>
    <x v="1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x v="0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n v="126.93452380952381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s v="N/A"/>
    <n v="7"/>
    <n v="5"/>
    <x v="45"/>
    <x v="0"/>
    <n v="1998"/>
    <x v="0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x v="2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n v="173.40286831812256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s v="N"/>
    <n v="7"/>
    <n v="5"/>
    <x v="13"/>
    <x v="0"/>
    <n v="2006"/>
    <x v="0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x v="0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n v="120.09692513368984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s v="N/A"/>
    <n v="7"/>
    <n v="5"/>
    <x v="62"/>
    <x v="1"/>
    <n v="1988"/>
    <x v="0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x v="1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n v="104.90151168117269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s v="N/A"/>
    <n v="6"/>
    <n v="7"/>
    <x v="66"/>
    <x v="1"/>
    <n v="1950"/>
    <x v="2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x v="0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n v="128.44036697247705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s v="N/A"/>
    <n v="5"/>
    <n v="7"/>
    <x v="16"/>
    <x v="1"/>
    <n v="1970"/>
    <x v="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x v="3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n v="168.61979166666666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s v="Y"/>
    <n v="5"/>
    <n v="7"/>
    <x v="32"/>
    <x v="1"/>
    <n v="1995"/>
    <x v="1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x v="3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n v="151.5151515151515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s v="N"/>
    <n v="7"/>
    <n v="5"/>
    <x v="0"/>
    <x v="1"/>
    <n v="2004"/>
    <x v="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x v="1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n v="125.59694364851958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s v="Y"/>
    <n v="6"/>
    <n v="6"/>
    <x v="54"/>
    <x v="1"/>
    <n v="1977"/>
    <x v="0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x v="3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n v="130.96351730589336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s v="Y"/>
    <n v="5"/>
    <n v="6"/>
    <x v="24"/>
    <x v="1"/>
    <n v="1957"/>
    <x v="0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x v="0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n v="121.22844827586206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s v="Y"/>
    <n v="8"/>
    <n v="5"/>
    <x v="13"/>
    <x v="0"/>
    <n v="2006"/>
    <x v="0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x v="0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n v="148.80605707629587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s v="Y"/>
    <n v="4"/>
    <n v="5"/>
    <x v="87"/>
    <x v="1"/>
    <n v="2003"/>
    <x v="1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x v="3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n v="95.914742451154524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s v="N"/>
    <n v="7"/>
    <n v="5"/>
    <x v="0"/>
    <x v="1"/>
    <n v="2004"/>
    <x v="1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x v="0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n v="138.80742913000978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s v="N/A"/>
    <n v="5"/>
    <n v="6"/>
    <x v="91"/>
    <x v="1"/>
    <n v="1950"/>
    <x v="2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x v="3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n v="107.82442748091603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s v="Y"/>
    <n v="5"/>
    <n v="5"/>
    <x v="24"/>
    <x v="1"/>
    <n v="1957"/>
    <x v="0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x v="3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n v="129.12087912087912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s v="N/A"/>
    <n v="4"/>
    <n v="6"/>
    <x v="26"/>
    <x v="1"/>
    <n v="1950"/>
    <x v="2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x v="0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n v="80.838323353293418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s v="N"/>
    <n v="7"/>
    <n v="5"/>
    <x v="92"/>
    <x v="1"/>
    <n v="1997"/>
    <x v="1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x v="0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n v="121.02351313969571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s v="Y"/>
    <n v="7"/>
    <n v="5"/>
    <x v="0"/>
    <x v="1"/>
    <n v="2004"/>
    <x v="1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x v="3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n v="150.28901734104045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s v="Y"/>
    <n v="5"/>
    <n v="6"/>
    <x v="24"/>
    <x v="1"/>
    <n v="1996"/>
    <x v="1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x v="0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n v="87.284482758620683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s v="Y"/>
    <n v="5"/>
    <n v="5"/>
    <x v="99"/>
    <x v="1"/>
    <n v="1975"/>
    <x v="2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x v="3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n v="122.39020878329734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s v="Y"/>
    <n v="5"/>
    <n v="6"/>
    <x v="70"/>
    <x v="1"/>
    <n v="1969"/>
    <x v="2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x v="0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n v="108.43373493975903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s v="N/A"/>
    <n v="6"/>
    <n v="7"/>
    <x v="79"/>
    <x v="1"/>
    <n v="1950"/>
    <x v="2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x v="1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n v="110.51373954599761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s v="N"/>
    <n v="7"/>
    <n v="5"/>
    <x v="86"/>
    <x v="1"/>
    <n v="2000"/>
    <x v="1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x v="1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n v="116.77559912854031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s v="N"/>
    <n v="6"/>
    <n v="4"/>
    <x v="3"/>
    <x v="1"/>
    <n v="1950"/>
    <x v="2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x v="1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n v="77.717061323618694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s v="N"/>
    <n v="9"/>
    <n v="5"/>
    <x v="11"/>
    <x v="1"/>
    <n v="2007"/>
    <x v="1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x v="1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n v="129.79233226837061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s v="Y"/>
    <n v="7"/>
    <n v="5"/>
    <x v="6"/>
    <x v="0"/>
    <n v="2004"/>
    <x v="0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x v="0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n v="139.41368078175896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s v="N/A"/>
    <n v="8"/>
    <n v="8"/>
    <x v="33"/>
    <x v="1"/>
    <n v="2009"/>
    <x v="1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x v="2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n v="148.49906191369607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s v="N/A"/>
    <n v="5"/>
    <n v="5"/>
    <x v="56"/>
    <x v="1"/>
    <n v="1979"/>
    <x v="0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x v="3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n v="144.17815482502652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s v="Y"/>
    <n v="5"/>
    <n v="5"/>
    <x v="10"/>
    <x v="1"/>
    <n v="1965"/>
    <x v="0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x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n v="82.523148148148152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s v="Y"/>
    <n v="6"/>
    <n v="6"/>
    <x v="28"/>
    <x v="1"/>
    <n v="1959"/>
    <x v="0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x v="3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n v="138.88888888888889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s v="N"/>
    <n v="7"/>
    <n v="5"/>
    <x v="51"/>
    <x v="0"/>
    <n v="2009"/>
    <x v="0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x v="0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n v="132.68321513002365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s v="N/A"/>
    <n v="7"/>
    <n v="5"/>
    <x v="4"/>
    <x v="0"/>
    <n v="200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x v="0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n v="118.88111888111888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s v="N/A"/>
    <n v="5"/>
    <n v="7"/>
    <x v="63"/>
    <x v="1"/>
    <n v="2005"/>
    <x v="1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x v="0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n v="125.33814247069432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s v="N/A"/>
    <n v="5"/>
    <n v="5"/>
    <x v="81"/>
    <x v="1"/>
    <n v="1950"/>
    <x v="2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x v="3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n v="97.450657894736835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s v="N/A"/>
    <n v="7"/>
    <n v="7"/>
    <x v="89"/>
    <x v="1"/>
    <n v="1950"/>
    <x v="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x v="0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n v="98.171970209884904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s v="N/A"/>
    <n v="5"/>
    <n v="6"/>
    <x v="27"/>
    <x v="1"/>
    <n v="1966"/>
    <x v="0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x v="0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n v="124.62121212121212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s v="N"/>
    <n v="7"/>
    <n v="5"/>
    <x v="22"/>
    <x v="0"/>
    <n v="2007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x v="3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n v="104.88505747126437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s v="N/A"/>
    <n v="5"/>
    <n v="5"/>
    <x v="30"/>
    <x v="1"/>
    <n v="1954"/>
    <x v="0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x v="1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n v="73.259052924791092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s v="Y"/>
    <n v="6"/>
    <n v="6"/>
    <x v="14"/>
    <x v="1"/>
    <n v="1987"/>
    <x v="2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x v="0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n v="127.29181245626312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s v="Y"/>
    <n v="8"/>
    <n v="5"/>
    <x v="74"/>
    <x v="1"/>
    <n v="2009"/>
    <x v="1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x v="0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n v="124.04162585700294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s v="N/A"/>
    <n v="6"/>
    <n v="5"/>
    <x v="59"/>
    <x v="0"/>
    <n v="1990"/>
    <x v="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n v="145.22058823529412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s v="N/A"/>
    <n v="10"/>
    <n v="9"/>
    <x v="100"/>
    <x v="1"/>
    <n v="2000"/>
    <x v="1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x v="0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n v="117.11711711711712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s v="N/A"/>
    <n v="4"/>
    <n v="7"/>
    <x v="61"/>
    <x v="1"/>
    <n v="1995"/>
    <x v="1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x v="0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n v="84.551811824539101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s v="Y"/>
    <n v="8"/>
    <n v="5"/>
    <x v="11"/>
    <x v="1"/>
    <n v="2006"/>
    <x v="1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x v="3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n v="182.39644970414201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s v="Y"/>
    <n v="6"/>
    <n v="7"/>
    <x v="79"/>
    <x v="1"/>
    <n v="2000"/>
    <x v="1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x v="3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n v="155.13126491646779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s v="N/A"/>
    <n v="5"/>
    <n v="6"/>
    <x v="44"/>
    <x v="1"/>
    <n v="1982"/>
    <x v="0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x v="3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n v="159.30232558139534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s v="Y"/>
    <n v="5"/>
    <n v="8"/>
    <x v="21"/>
    <x v="1"/>
    <n v="2003"/>
    <x v="1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x v="2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n v="97.080787508486083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s v="Y"/>
    <n v="5"/>
    <n v="6"/>
    <x v="19"/>
    <x v="1"/>
    <n v="1960"/>
    <x v="2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x v="3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n v="85.026737967914443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s v="N"/>
    <n v="7"/>
    <n v="5"/>
    <x v="6"/>
    <x v="0"/>
    <n v="2004"/>
    <x v="0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x v="0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n v="117.5094816687737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s v="N"/>
    <n v="10"/>
    <n v="5"/>
    <x v="74"/>
    <x v="0"/>
    <n v="2008"/>
    <x v="0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x v="0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n v="196.84233449477352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s v="Y"/>
    <n v="5"/>
    <n v="8"/>
    <x v="44"/>
    <x v="1"/>
    <n v="2003"/>
    <x v="1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x v="3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n v="169.11764705882354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s v="Y"/>
    <n v="6"/>
    <n v="5"/>
    <x v="0"/>
    <x v="0"/>
    <n v="2003"/>
    <x v="0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x v="2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n v="165.09433962264151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s v="Y"/>
    <n v="5"/>
    <n v="6"/>
    <x v="34"/>
    <x v="1"/>
    <n v="1975"/>
    <x v="0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x v="0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n v="119.04761904761905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s v="Y"/>
    <n v="8"/>
    <n v="5"/>
    <x v="11"/>
    <x v="1"/>
    <n v="2006"/>
    <x v="1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x v="0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n v="174.6987951807229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s v="N"/>
    <n v="6"/>
    <n v="7"/>
    <x v="48"/>
    <x v="1"/>
    <n v="1993"/>
    <x v="1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x v="0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n v="83.701754385964918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s v="Y"/>
    <n v="7"/>
    <n v="5"/>
    <x v="13"/>
    <x v="1"/>
    <n v="2007"/>
    <x v="1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x v="3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n v="138.51711840228245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s v="Y"/>
    <n v="5"/>
    <n v="6"/>
    <x v="54"/>
    <x v="1"/>
    <n v="1977"/>
    <x v="0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x v="0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n v="132.05828779599273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s v="N"/>
    <n v="6"/>
    <n v="6"/>
    <x v="84"/>
    <x v="1"/>
    <n v="1980"/>
    <x v="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x v="0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n v="97.043701799485859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s v="N"/>
    <n v="8"/>
    <n v="5"/>
    <x v="11"/>
    <x v="0"/>
    <n v="2005"/>
    <x v="0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x v="0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n v="144.4327731092437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s v="N/A"/>
    <n v="6"/>
    <n v="6"/>
    <x v="96"/>
    <x v="1"/>
    <n v="1950"/>
    <x v="2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x v="0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n v="102.54545454545455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s v="N"/>
    <n v="8"/>
    <n v="5"/>
    <x v="86"/>
    <x v="0"/>
    <n v="1992"/>
    <x v="0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x v="0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n v="114.88250652741515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s v="N"/>
    <n v="7"/>
    <n v="5"/>
    <x v="6"/>
    <x v="1"/>
    <n v="2005"/>
    <x v="1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x v="3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n v="125.83333333333333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s v="Y"/>
    <n v="7"/>
    <n v="5"/>
    <x v="20"/>
    <x v="0"/>
    <n v="2002"/>
    <x v="0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x v="0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n v="147.92503346720216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s v="N"/>
    <n v="7"/>
    <n v="6"/>
    <x v="10"/>
    <x v="1"/>
    <n v="1990"/>
    <x v="2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x v="0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n v="103.22255790533737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s v="Y"/>
    <n v="5"/>
    <n v="5"/>
    <x v="92"/>
    <x v="0"/>
    <n v="1996"/>
    <x v="0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x v="0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n v="146.15384615384616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s v="N"/>
    <n v="5"/>
    <n v="8"/>
    <x v="47"/>
    <x v="1"/>
    <n v="2002"/>
    <x v="1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x v="0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n v="112.05179282868527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s v="N"/>
    <n v="8"/>
    <n v="6"/>
    <x v="36"/>
    <x v="1"/>
    <n v="1998"/>
    <x v="1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x v="1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n v="112.42955541640576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s v="Y"/>
    <n v="4"/>
    <n v="5"/>
    <x v="53"/>
    <x v="1"/>
    <n v="1961"/>
    <x v="0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x v="0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n v="115.16034985422741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s v="N"/>
    <n v="9"/>
    <n v="5"/>
    <x v="4"/>
    <x v="0"/>
    <n v="2000"/>
    <x v="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x v="0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n v="145.37854156990247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s v="N/A"/>
    <n v="6"/>
    <n v="6"/>
    <x v="90"/>
    <x v="1"/>
    <n v="1978"/>
    <x v="0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x v="0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n v="143.41085271317829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s v="N"/>
    <n v="8"/>
    <n v="5"/>
    <x v="2"/>
    <x v="0"/>
    <n v="2001"/>
    <x v="0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x v="0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n v="139.69017094017093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s v="Y"/>
    <n v="5"/>
    <n v="5"/>
    <x v="22"/>
    <x v="0"/>
    <n v="2007"/>
    <x v="0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x v="0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n v="131.25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s v="N/A"/>
    <n v="4"/>
    <n v="6"/>
    <x v="41"/>
    <x v="1"/>
    <n v="1972"/>
    <x v="0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x v="2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n v="119.84126984126983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s v="N/A"/>
    <n v="6"/>
    <n v="7"/>
    <x v="37"/>
    <x v="1"/>
    <n v="1963"/>
    <x v="0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x v="0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n v="130.45540796963948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s v="N"/>
    <n v="6"/>
    <n v="5"/>
    <x v="20"/>
    <x v="1"/>
    <n v="2003"/>
    <x v="1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x v="0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n v="121.40490390987409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s v="N/A"/>
    <n v="6"/>
    <n v="6"/>
    <x v="30"/>
    <x v="1"/>
    <n v="1954"/>
    <x v="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x v="3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n v="126.80288461538461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s v="Y"/>
    <n v="9"/>
    <n v="5"/>
    <x v="22"/>
    <x v="0"/>
    <n v="2007"/>
    <x v="0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x v="0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n v="172.2171772428884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s v="N"/>
    <n v="8"/>
    <n v="5"/>
    <x v="0"/>
    <x v="0"/>
    <n v="2003"/>
    <x v="0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x v="1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n v="134.83642793987622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s v="Y"/>
    <n v="3"/>
    <n v="3"/>
    <x v="101"/>
    <x v="1"/>
    <n v="1950"/>
    <x v="2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n v="77.546296296296291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s v="N"/>
    <n v="6"/>
    <n v="7"/>
    <x v="99"/>
    <x v="1"/>
    <n v="1997"/>
    <x v="1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x v="1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n v="91.813312930374906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s v="Y"/>
    <n v="5"/>
    <n v="6"/>
    <x v="54"/>
    <x v="1"/>
    <n v="1977"/>
    <x v="0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x v="0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n v="137.75510204081633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s v="N"/>
    <n v="6"/>
    <n v="5"/>
    <x v="4"/>
    <x v="0"/>
    <n v="2000"/>
    <x v="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x v="3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n v="111.44179894179894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s v="N"/>
    <n v="6"/>
    <n v="5"/>
    <x v="41"/>
    <x v="1"/>
    <n v="1972"/>
    <x v="0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x v="1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n v="92.262569832402235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s v="Y"/>
    <n v="6"/>
    <n v="6"/>
    <x v="12"/>
    <x v="1"/>
    <n v="1962"/>
    <x v="0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x v="0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n v="143.36917562724014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s v="Y"/>
    <n v="5"/>
    <n v="5"/>
    <x v="14"/>
    <x v="1"/>
    <n v="1978"/>
    <x v="2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x v="0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n v="98.382559774964832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s v="N/A"/>
    <n v="6"/>
    <n v="6"/>
    <x v="32"/>
    <x v="1"/>
    <n v="1972"/>
    <x v="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x v="0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n v="100.65789473684211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s v="N"/>
    <n v="5"/>
    <n v="5"/>
    <x v="60"/>
    <x v="1"/>
    <n v="1969"/>
    <x v="0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x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n v="64.90384615384616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s v="N/A"/>
    <n v="6"/>
    <n v="5"/>
    <x v="39"/>
    <x v="1"/>
    <n v="1964"/>
    <x v="0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x v="0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n v="124.81481481481481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s v="N"/>
    <n v="5"/>
    <n v="6"/>
    <x v="88"/>
    <x v="1"/>
    <n v="1991"/>
    <x v="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x v="0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n v="70.857142857142861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s v="Y"/>
    <n v="8"/>
    <n v="5"/>
    <x v="13"/>
    <x v="0"/>
    <n v="2006"/>
    <x v="0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x v="3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n v="134.8133848133848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s v="Y"/>
    <n v="7"/>
    <n v="5"/>
    <x v="54"/>
    <x v="1"/>
    <n v="1977"/>
    <x v="0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x v="0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n v="58.469170800850463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s v="Y"/>
    <n v="5"/>
    <n v="7"/>
    <x v="30"/>
    <x v="1"/>
    <n v="2005"/>
    <x v="1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x v="0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n v="132.00757575757575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s v="N/A"/>
    <n v="6"/>
    <n v="5"/>
    <x v="84"/>
    <x v="1"/>
    <n v="1980"/>
    <x v="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x v="4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n v="136.36363636363637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s v="N/A"/>
    <n v="6"/>
    <n v="7"/>
    <x v="101"/>
    <x v="1"/>
    <n v="1995"/>
    <x v="1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x v="7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n v="58.910162002945505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s v="Y"/>
    <n v="2"/>
    <n v="3"/>
    <x v="65"/>
    <x v="1"/>
    <n v="1950"/>
    <x v="2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x v="2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n v="75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s v="N/A"/>
    <n v="5"/>
    <n v="4"/>
    <x v="30"/>
    <x v="1"/>
    <n v="1954"/>
    <x v="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x v="0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n v="67.051189617880311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s v="Y"/>
    <n v="5"/>
    <n v="7"/>
    <x v="48"/>
    <x v="1"/>
    <n v="1950"/>
    <x v="2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x v="3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n v="106.78391959798995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s v="Y"/>
    <n v="8"/>
    <n v="5"/>
    <x v="13"/>
    <x v="0"/>
    <n v="2006"/>
    <x v="0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x v="2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n v="168.8328015315890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s v="Y"/>
    <n v="8"/>
    <n v="5"/>
    <x v="0"/>
    <x v="1"/>
    <n v="2004"/>
    <x v="1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x v="2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n v="180.50065876152831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s v="N"/>
    <n v="7"/>
    <n v="5"/>
    <x v="2"/>
    <x v="0"/>
    <n v="2001"/>
    <x v="0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x v="0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n v="117.15914981855884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s v="N/A"/>
    <n v="8"/>
    <n v="7"/>
    <x v="41"/>
    <x v="1"/>
    <n v="1995"/>
    <x v="1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x v="1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n v="127.58875739644971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s v="N"/>
    <n v="5"/>
    <n v="5"/>
    <x v="60"/>
    <x v="1"/>
    <n v="1969"/>
    <x v="0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x v="1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n v="93.827160493827165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s v="Y"/>
    <n v="9"/>
    <n v="5"/>
    <x v="51"/>
    <x v="0"/>
    <n v="2009"/>
    <x v="0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x v="3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n v="210.0101925254813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s v="Y"/>
    <n v="6"/>
    <n v="5"/>
    <x v="63"/>
    <x v="1"/>
    <n v="1971"/>
    <x v="0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x v="0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n v="146.02446483180429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s v="Y"/>
    <n v="5"/>
    <n v="5"/>
    <x v="52"/>
    <x v="1"/>
    <n v="1950"/>
    <x v="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x v="0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n v="93.797709923664115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s v="Y"/>
    <n v="6"/>
    <n v="5"/>
    <x v="31"/>
    <x v="1"/>
    <n v="1953"/>
    <x v="0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x v="0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n v="141.68190127970749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s v="N"/>
    <n v="6"/>
    <n v="5"/>
    <x v="27"/>
    <x v="1"/>
    <n v="1966"/>
    <x v="0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x v="1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n v="84.284937466014142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s v="N/A"/>
    <n v="4"/>
    <n v="6"/>
    <x v="16"/>
    <x v="1"/>
    <n v="1970"/>
    <x v="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x v="2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n v="134.12698412698413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s v="N"/>
    <n v="7"/>
    <n v="6"/>
    <x v="22"/>
    <x v="0"/>
    <n v="2007"/>
    <x v="0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x v="0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n v="123.69369369369369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s v="N"/>
    <n v="4"/>
    <n v="5"/>
    <x v="70"/>
    <x v="1"/>
    <n v="1950"/>
    <x v="2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x v="1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n v="71.523178807947019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s v="N"/>
    <n v="7"/>
    <n v="5"/>
    <x v="92"/>
    <x v="0"/>
    <n v="1996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x v="3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n v="111.3053613053613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s v="N/A"/>
    <n v="6"/>
    <n v="7"/>
    <x v="102"/>
    <x v="1"/>
    <n v="1995"/>
    <x v="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x v="0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n v="91.899251191286595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s v="Y"/>
    <n v="8"/>
    <n v="6"/>
    <x v="49"/>
    <x v="0"/>
    <n v="1995"/>
    <x v="0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x v="3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n v="165.6412683388547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s v="N"/>
    <n v="6"/>
    <n v="5"/>
    <x v="63"/>
    <x v="1"/>
    <n v="1971"/>
    <x v="0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x v="0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n v="80.586080586080584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s v="Y"/>
    <n v="5"/>
    <n v="7"/>
    <x v="28"/>
    <x v="1"/>
    <n v="2006"/>
    <x v="1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x v="0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n v="138.17663817663816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s v="N"/>
    <n v="7"/>
    <n v="6"/>
    <x v="8"/>
    <x v="1"/>
    <n v="2000"/>
    <x v="1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x v="0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n v="99.201065246338217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s v="N/A"/>
    <n v="6"/>
    <n v="5"/>
    <x v="47"/>
    <x v="1"/>
    <n v="1950"/>
    <x v="2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x v="0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n v="66.872427983539097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s v="Y"/>
    <n v="5"/>
    <n v="7"/>
    <x v="39"/>
    <x v="1"/>
    <n v="1999"/>
    <x v="1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x v="0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n v="112.38223418573351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s v="N"/>
    <n v="7"/>
    <n v="7"/>
    <x v="1"/>
    <x v="1"/>
    <n v="1976"/>
    <x v="0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x v="0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n v="102.27390180878552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s v="N"/>
    <n v="8"/>
    <n v="7"/>
    <x v="29"/>
    <x v="1"/>
    <n v="2005"/>
    <x v="1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x v="1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n v="164.21568627450981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s v="Y"/>
    <n v="6"/>
    <n v="3"/>
    <x v="21"/>
    <x v="1"/>
    <n v="1968"/>
    <x v="0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x v="3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n v="79.022988505747122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s v="N/A"/>
    <n v="4"/>
    <n v="5"/>
    <x v="41"/>
    <x v="1"/>
    <n v="1972"/>
    <x v="0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x v="0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n v="116.42675698560542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s v="Y"/>
    <n v="8"/>
    <n v="5"/>
    <x v="11"/>
    <x v="1"/>
    <n v="2006"/>
    <x v="1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x v="2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n v="201.71673819742489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s v="N"/>
    <n v="8"/>
    <n v="5"/>
    <x v="4"/>
    <x v="0"/>
    <n v="2000"/>
    <x v="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x v="0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n v="119.05991735537189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s v="N"/>
    <n v="6"/>
    <n v="5"/>
    <x v="10"/>
    <x v="1"/>
    <n v="1979"/>
    <x v="2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x v="0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n v="54.201680672268907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s v="Y"/>
    <n v="6"/>
    <n v="5"/>
    <x v="29"/>
    <x v="1"/>
    <n v="1998"/>
    <x v="1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x v="0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n v="115.2471709350804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s v="Y"/>
    <n v="5"/>
    <n v="6"/>
    <x v="46"/>
    <x v="1"/>
    <n v="1987"/>
    <x v="2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x v="0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n v="116.91022964509395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s v="Y"/>
    <n v="4"/>
    <n v="5"/>
    <x v="91"/>
    <x v="1"/>
    <n v="1950"/>
    <x v="2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x v="3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n v="116.52542372881356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s v="N"/>
    <n v="6"/>
    <n v="5"/>
    <x v="11"/>
    <x v="0"/>
    <n v="2005"/>
    <x v="0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x v="0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n v="117.54742547425474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s v="N"/>
    <n v="6"/>
    <n v="6"/>
    <x v="82"/>
    <x v="1"/>
    <n v="1950"/>
    <x v="2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x v="0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n v="75.675675675675677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s v="Y"/>
    <n v="6"/>
    <n v="6"/>
    <x v="54"/>
    <x v="1"/>
    <n v="1977"/>
    <x v="0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x v="0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n v="136.58940397350995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s v="Y"/>
    <n v="6"/>
    <n v="7"/>
    <x v="24"/>
    <x v="1"/>
    <n v="2004"/>
    <x v="1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x v="0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n v="140.02175095160413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s v="Y"/>
    <n v="6"/>
    <n v="6"/>
    <x v="10"/>
    <x v="1"/>
    <n v="1965"/>
    <x v="0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x v="0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n v="123.2394366197183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s v="N"/>
    <n v="6"/>
    <n v="6"/>
    <x v="90"/>
    <x v="1"/>
    <n v="1978"/>
    <x v="0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x v="0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n v="103.05343511450381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s v="N"/>
    <n v="4"/>
    <n v="2"/>
    <x v="83"/>
    <x v="1"/>
    <n v="1950"/>
    <x v="2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x v="1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n v="49.041713641488165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s v="Y"/>
    <n v="5"/>
    <n v="8"/>
    <x v="67"/>
    <x v="1"/>
    <n v="2006"/>
    <x v="1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x v="3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n v="138.25757575757575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s v="Y"/>
    <n v="8"/>
    <n v="5"/>
    <x v="74"/>
    <x v="0"/>
    <n v="2008"/>
    <x v="0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x v="0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n v="182.06256109481916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s v="Y"/>
    <n v="5"/>
    <n v="5"/>
    <x v="53"/>
    <x v="1"/>
    <n v="1961"/>
    <x v="0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x v="0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n v="130.06072874493927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s v="Y"/>
    <n v="6"/>
    <n v="5"/>
    <x v="84"/>
    <x v="1"/>
    <n v="1980"/>
    <x v="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x v="3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n v="154.92957746478874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s v="N/A"/>
    <n v="5"/>
    <n v="5"/>
    <x v="78"/>
    <x v="1"/>
    <n v="2000"/>
    <x v="1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x v="0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n v="104.89078947368421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s v="Y"/>
    <n v="6"/>
    <n v="5"/>
    <x v="92"/>
    <x v="1"/>
    <n v="1997"/>
    <x v="1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x v="3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n v="134.00464756003097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s v="Y"/>
    <n v="9"/>
    <n v="5"/>
    <x v="20"/>
    <x v="0"/>
    <n v="2002"/>
    <x v="0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x v="0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n v="170.86330935251797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s v="N"/>
    <n v="7"/>
    <n v="5"/>
    <x v="45"/>
    <x v="0"/>
    <n v="1998"/>
    <x v="0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x v="1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n v="120.17400761283307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s v="N"/>
    <n v="7"/>
    <n v="5"/>
    <x v="68"/>
    <x v="1"/>
    <n v="1984"/>
    <x v="0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x v="0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n v="99.282296650717697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s v="N"/>
    <n v="7"/>
    <n v="6"/>
    <x v="22"/>
    <x v="0"/>
    <n v="2007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x v="0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n v="129.40090857467348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s v="N"/>
    <n v="7"/>
    <n v="5"/>
    <x v="6"/>
    <x v="0"/>
    <n v="2004"/>
    <x v="0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x v="3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n v="135.02722323049002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s v="Y"/>
    <n v="8"/>
    <n v="6"/>
    <x v="22"/>
    <x v="0"/>
    <n v="2007"/>
    <x v="0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x v="3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n v="276.25088090204372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s v="Y"/>
    <n v="6"/>
    <n v="5"/>
    <x v="11"/>
    <x v="1"/>
    <n v="2006"/>
    <x v="1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x v="3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n v="142.95154185022025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s v="Y"/>
    <n v="6"/>
    <n v="5"/>
    <x v="6"/>
    <x v="0"/>
    <n v="2004"/>
    <x v="0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n v="166.27358490566039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s v="N"/>
    <n v="10"/>
    <n v="6"/>
    <x v="29"/>
    <x v="1"/>
    <n v="1995"/>
    <x v="1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x v="1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n v="174.93049119555144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s v="N"/>
    <n v="7"/>
    <n v="5"/>
    <x v="85"/>
    <x v="1"/>
    <n v="1990"/>
    <x v="2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x v="1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n v="132.98928146089719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s v="Y"/>
    <n v="5"/>
    <n v="6"/>
    <x v="42"/>
    <x v="1"/>
    <n v="1968"/>
    <x v="2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x v="3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n v="101.09972041006523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s v="N/A"/>
    <n v="5"/>
    <n v="6"/>
    <x v="65"/>
    <x v="1"/>
    <n v="1950"/>
    <x v="2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x v="0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n v="91.942820012995455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s v="Y"/>
    <n v="6"/>
    <n v="6"/>
    <x v="72"/>
    <x v="1"/>
    <n v="1987"/>
    <x v="0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x v="3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n v="154.79331574318383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s v="Y"/>
    <n v="5"/>
    <n v="7"/>
    <x v="42"/>
    <x v="1"/>
    <n v="1950"/>
    <x v="2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x v="3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n v="144.48051948051949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s v="Y"/>
    <n v="5"/>
    <n v="7"/>
    <x v="64"/>
    <x v="1"/>
    <n v="1952"/>
    <x v="0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x v="3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n v="107.57839721254355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s v="Y"/>
    <n v="5"/>
    <n v="8"/>
    <x v="10"/>
    <x v="1"/>
    <n v="2009"/>
    <x v="1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x v="0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n v="154.92170022371366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s v="Y"/>
    <n v="7"/>
    <n v="5"/>
    <x v="6"/>
    <x v="0"/>
    <n v="2004"/>
    <x v="0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x v="3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n v="140.90582314881379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s v="Y"/>
    <n v="8"/>
    <n v="5"/>
    <x v="20"/>
    <x v="0"/>
    <n v="2002"/>
    <x v="0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x v="0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n v="173.61111111111111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s v="Y"/>
    <n v="7"/>
    <n v="5"/>
    <x v="60"/>
    <x v="1"/>
    <n v="1969"/>
    <x v="0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x v="0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n v="120.27491408934708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s v="N"/>
    <n v="8"/>
    <n v="5"/>
    <x v="13"/>
    <x v="0"/>
    <n v="2006"/>
    <x v="0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x v="1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n v="140.49650621118013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s v="N"/>
    <n v="5"/>
    <n v="9"/>
    <x v="83"/>
    <x v="1"/>
    <n v="1996"/>
    <x v="1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x v="1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n v="77.262693156732894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s v="Y"/>
    <n v="7"/>
    <n v="5"/>
    <x v="6"/>
    <x v="1"/>
    <n v="2005"/>
    <x v="1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x v="0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n v="143.5309973045822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s v="N"/>
    <n v="4"/>
    <n v="5"/>
    <x v="19"/>
    <x v="1"/>
    <n v="1950"/>
    <x v="2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x v="0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n v="50.366300366300365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s v="Y"/>
    <n v="7"/>
    <n v="5"/>
    <x v="63"/>
    <x v="1"/>
    <n v="2002"/>
    <x v="1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x v="3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n v="165.57017543859649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s v="Y"/>
    <n v="8"/>
    <n v="5"/>
    <x v="13"/>
    <x v="0"/>
    <n v="2006"/>
    <x v="0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x v="3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n v="191.8429003021148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s v="N"/>
    <n v="7"/>
    <n v="5"/>
    <x v="22"/>
    <x v="0"/>
    <n v="2007"/>
    <x v="0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x v="0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n v="123.31043956043956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s v="Y"/>
    <n v="5"/>
    <n v="7"/>
    <x v="27"/>
    <x v="1"/>
    <n v="1966"/>
    <x v="0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x v="0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n v="121.57079646017699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s v="Y"/>
    <n v="3"/>
    <n v="6"/>
    <x v="61"/>
    <x v="1"/>
    <n v="2003"/>
    <x v="1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x v="3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n v="71.330589849108364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s v="N/A"/>
    <n v="4"/>
    <n v="7"/>
    <x v="83"/>
    <x v="1"/>
    <n v="1950"/>
    <x v="2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x v="3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n v="87.246179966044139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s v="Y"/>
    <n v="8"/>
    <n v="5"/>
    <x v="62"/>
    <x v="1"/>
    <n v="1989"/>
    <x v="2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x v="3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n v="153.90879478827361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s v="Y"/>
    <n v="4"/>
    <n v="5"/>
    <x v="16"/>
    <x v="1"/>
    <n v="1970"/>
    <x v="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x v="0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n v="134.375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s v="N"/>
    <n v="6"/>
    <n v="8"/>
    <x v="1"/>
    <x v="1"/>
    <n v="2005"/>
    <x v="1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x v="0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n v="88.235294117647058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s v="Y"/>
    <n v="6"/>
    <n v="5"/>
    <x v="99"/>
    <x v="1"/>
    <n v="1974"/>
    <x v="0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x v="0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n v="122.22222222222223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s v="N"/>
    <n v="7"/>
    <n v="8"/>
    <x v="103"/>
    <x v="1"/>
    <n v="1998"/>
    <x v="1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x v="0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n v="62.451057165231013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s v="Y"/>
    <n v="5"/>
    <n v="6"/>
    <x v="7"/>
    <x v="1"/>
    <n v="2000"/>
    <x v="1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x v="0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n v="133.276740237691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s v="N"/>
    <n v="7"/>
    <n v="5"/>
    <x v="5"/>
    <x v="1"/>
    <n v="1994"/>
    <x v="1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x v="0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n v="141.02564102564102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s v="Y"/>
    <n v="5"/>
    <n v="6"/>
    <x v="60"/>
    <x v="1"/>
    <n v="1969"/>
    <x v="0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x v="0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n v="132.33779608650875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s v="Y"/>
    <n v="8"/>
    <n v="5"/>
    <x v="55"/>
    <x v="1"/>
    <n v="1985"/>
    <x v="0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x v="3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n v="157.86452353616534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s v="Y"/>
    <n v="6"/>
    <n v="5"/>
    <x v="6"/>
    <x v="0"/>
    <n v="2004"/>
    <x v="0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n v="168.6320754716981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s v="Y"/>
    <n v="4"/>
    <n v="7"/>
    <x v="16"/>
    <x v="1"/>
    <n v="1970"/>
    <x v="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n v="144.09722222222223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s v="N/A"/>
    <n v="4"/>
    <n v="6"/>
    <x v="30"/>
    <x v="1"/>
    <n v="1972"/>
    <x v="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x v="1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n v="91.836734693877546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s v="Y"/>
    <n v="9"/>
    <n v="5"/>
    <x v="22"/>
    <x v="1"/>
    <n v="2008"/>
    <x v="1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x v="0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n v="188.45700824499411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s v="Y"/>
    <n v="4"/>
    <n v="6"/>
    <x v="16"/>
    <x v="1"/>
    <n v="1970"/>
    <x v="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x v="0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n v="139.46759259259258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s v="Y"/>
    <n v="6"/>
    <n v="9"/>
    <x v="62"/>
    <x v="1"/>
    <n v="2007"/>
    <x v="1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x v="0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n v="132.14285714285714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s v="Y"/>
    <n v="7"/>
    <n v="5"/>
    <x v="22"/>
    <x v="0"/>
    <n v="2007"/>
    <x v="0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x v="3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n v="157.87337662337663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s v="Y"/>
    <n v="5"/>
    <n v="5"/>
    <x v="18"/>
    <x v="1"/>
    <n v="1958"/>
    <x v="0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x v="1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n v="61.936936936936938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s v="N/A"/>
    <n v="4"/>
    <n v="5"/>
    <x v="82"/>
    <x v="1"/>
    <n v="1950"/>
    <x v="2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x v="3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n v="85.264900662251662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s v="Y"/>
    <n v="8"/>
    <n v="5"/>
    <x v="49"/>
    <x v="1"/>
    <n v="1996"/>
    <x v="1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x v="3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n v="146.3490099009901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s v="N/A"/>
    <n v="7"/>
    <n v="5"/>
    <x v="0"/>
    <x v="0"/>
    <n v="2003"/>
    <x v="0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x v="0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n v="163.61256544502618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s v="N"/>
    <n v="7"/>
    <n v="5"/>
    <x v="45"/>
    <x v="1"/>
    <n v="1999"/>
    <x v="1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x v="0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n v="109.55194485475135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s v="Y"/>
    <n v="5"/>
    <n v="6"/>
    <x v="53"/>
    <x v="1"/>
    <n v="1983"/>
    <x v="2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x v="0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n v="114.86013986013987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s v="Y"/>
    <n v="5"/>
    <n v="5"/>
    <x v="21"/>
    <x v="1"/>
    <n v="1968"/>
    <x v="0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x v="0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n v="113.92405063291139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s v="N/A"/>
    <n v="7"/>
    <n v="7"/>
    <x v="101"/>
    <x v="1"/>
    <n v="1970"/>
    <x v="2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x v="3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n v="92.194570135746602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s v="Y"/>
    <n v="3"/>
    <n v="4"/>
    <x v="52"/>
    <x v="1"/>
    <n v="1950"/>
    <x v="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x v="3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n v="89.90384615384616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s v="N"/>
    <n v="8"/>
    <n v="5"/>
    <x v="11"/>
    <x v="0"/>
    <n v="2005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x v="0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n v="133.20377568017767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s v="Y"/>
    <n v="5"/>
    <n v="5"/>
    <x v="72"/>
    <x v="1"/>
    <n v="1988"/>
    <x v="2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x v="0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n v="149.16666666666666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s v="N"/>
    <n v="7"/>
    <n v="5"/>
    <x v="6"/>
    <x v="0"/>
    <n v="2004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x v="0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n v="109.95370370370371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s v="N"/>
    <n v="5"/>
    <n v="7"/>
    <x v="48"/>
    <x v="1"/>
    <n v="2002"/>
    <x v="1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x v="3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n v="92.178770949720672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s v="Y"/>
    <n v="6"/>
    <n v="8"/>
    <x v="53"/>
    <x v="1"/>
    <n v="1996"/>
    <x v="1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x v="0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n v="155.7017543859649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s v="Y"/>
    <n v="7"/>
    <n v="5"/>
    <x v="4"/>
    <x v="1"/>
    <n v="2001"/>
    <x v="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x v="0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n v="132.69088213491474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s v="N/A"/>
    <n v="5"/>
    <n v="6"/>
    <x v="37"/>
    <x v="1"/>
    <n v="1999"/>
    <x v="1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x v="0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n v="119.53551912568307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s v="Y"/>
    <n v="8"/>
    <n v="5"/>
    <x v="5"/>
    <x v="0"/>
    <n v="1993"/>
    <x v="0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x v="3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n v="134.62976813762154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s v="N"/>
    <n v="8"/>
    <n v="9"/>
    <x v="1"/>
    <x v="1"/>
    <n v="1996"/>
    <x v="1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x v="1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n v="110.42357274401473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s v="N"/>
    <n v="7"/>
    <n v="5"/>
    <x v="4"/>
    <x v="0"/>
    <n v="2000"/>
    <x v="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x v="1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n v="104.60992907801419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s v="N"/>
    <n v="7"/>
    <n v="7"/>
    <x v="88"/>
    <x v="1"/>
    <n v="2003"/>
    <x v="1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x v="1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n v="100.74962121212121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s v="Y"/>
    <n v="7"/>
    <n v="5"/>
    <x v="92"/>
    <x v="0"/>
    <n v="1996"/>
    <x v="0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x v="0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n v="151.3953488372093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s v="N/A"/>
    <n v="4"/>
    <n v="3"/>
    <x v="43"/>
    <x v="1"/>
    <n v="1950"/>
    <x v="2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x v="1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n v="64.094179202092874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s v="N/A"/>
    <n v="4"/>
    <n v="7"/>
    <x v="48"/>
    <x v="1"/>
    <n v="2004"/>
    <x v="1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x v="0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n v="84.649122807017548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s v="N"/>
    <n v="7"/>
    <n v="5"/>
    <x v="0"/>
    <x v="0"/>
    <n v="2003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x v="0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n v="122.72727272727273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s v="Y"/>
    <n v="6"/>
    <n v="5"/>
    <x v="35"/>
    <x v="0"/>
    <n v="1997"/>
    <x v="0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x v="0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n v="145.24765729585008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s v="N"/>
    <n v="8"/>
    <n v="5"/>
    <x v="11"/>
    <x v="0"/>
    <n v="2005"/>
    <x v="0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x v="0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n v="131.3155386081983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s v="Y"/>
    <n v="6"/>
    <n v="8"/>
    <x v="60"/>
    <x v="1"/>
    <n v="2005"/>
    <x v="1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x v="0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n v="152.046783625731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s v="N"/>
    <n v="6"/>
    <n v="5"/>
    <x v="40"/>
    <x v="0"/>
    <n v="1999"/>
    <x v="0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x v="0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n v="117.26716519374575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s v="N"/>
    <n v="8"/>
    <n v="5"/>
    <x v="22"/>
    <x v="0"/>
    <n v="2007"/>
    <x v="0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x v="0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n v="119.90950226244344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s v="N"/>
    <n v="6"/>
    <n v="5"/>
    <x v="90"/>
    <x v="1"/>
    <n v="1978"/>
    <x v="0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x v="0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n v="114.64646464646465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s v="N"/>
    <n v="7"/>
    <n v="5"/>
    <x v="40"/>
    <x v="0"/>
    <n v="1999"/>
    <x v="0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x v="0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n v="119.5203197868088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s v="N"/>
    <n v="8"/>
    <n v="5"/>
    <x v="49"/>
    <x v="0"/>
    <n v="1995"/>
    <x v="0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x v="1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n v="114.57921770051362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s v="Y"/>
    <n v="6"/>
    <n v="6"/>
    <x v="28"/>
    <x v="1"/>
    <n v="1959"/>
    <x v="0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x v="3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n v="147.56944444444446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s v="Y"/>
    <n v="5"/>
    <n v="5"/>
    <x v="67"/>
    <x v="1"/>
    <n v="1950"/>
    <x v="2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x v="3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n v="76.86395080707149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s v="N"/>
    <n v="7"/>
    <n v="5"/>
    <x v="51"/>
    <x v="0"/>
    <n v="2009"/>
    <x v="0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x v="0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n v="139.10795087265674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s v="N"/>
    <n v="8"/>
    <n v="5"/>
    <x v="40"/>
    <x v="0"/>
    <n v="1999"/>
    <x v="0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x v="0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n v="142.49471458773783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s v="Y"/>
    <n v="8"/>
    <n v="5"/>
    <x v="49"/>
    <x v="1"/>
    <n v="1996"/>
    <x v="1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x v="3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n v="180.72289156626505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s v="Y"/>
    <n v="9"/>
    <n v="5"/>
    <x v="74"/>
    <x v="0"/>
    <n v="2008"/>
    <x v="0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x v="3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n v="175.38645418326692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s v="N"/>
    <n v="7"/>
    <n v="5"/>
    <x v="62"/>
    <x v="1"/>
    <n v="1988"/>
    <x v="0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x v="0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n v="114.6441073512252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s v="N/A"/>
    <n v="6"/>
    <n v="7"/>
    <x v="70"/>
    <x v="1"/>
    <n v="1985"/>
    <x v="2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x v="1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n v="91.428571428571431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s v="Y"/>
    <n v="7"/>
    <n v="5"/>
    <x v="6"/>
    <x v="1"/>
    <n v="2005"/>
    <x v="1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x v="0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n v="118.10294117647059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s v="N"/>
    <n v="8"/>
    <n v="5"/>
    <x v="0"/>
    <x v="0"/>
    <n v="2003"/>
    <x v="0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x v="1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n v="164.07441293077159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s v="N/A"/>
    <n v="5"/>
    <n v="5"/>
    <x v="44"/>
    <x v="1"/>
    <n v="1982"/>
    <x v="0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x v="3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n v="157.22610722610722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s v="Y"/>
    <n v="4"/>
    <n v="5"/>
    <x v="23"/>
    <x v="1"/>
    <n v="1951"/>
    <x v="0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x v="3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n v="83.606557377049185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s v="N/A"/>
    <n v="6"/>
    <n v="5"/>
    <x v="1"/>
    <x v="1"/>
    <n v="1976"/>
    <x v="0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x v="0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n v="95.792300805729639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s v="Y"/>
    <n v="5"/>
    <n v="5"/>
    <x v="18"/>
    <x v="1"/>
    <n v="1958"/>
    <x v="0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x v="3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n v="125.54824561403508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s v="Y"/>
    <n v="8"/>
    <n v="5"/>
    <x v="13"/>
    <x v="0"/>
    <n v="2006"/>
    <x v="0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x v="0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n v="200.20273694880893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s v="Y"/>
    <n v="6"/>
    <n v="5"/>
    <x v="45"/>
    <x v="0"/>
    <n v="1998"/>
    <x v="0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x v="3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n v="134.55149501661128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s v="Y"/>
    <n v="7"/>
    <n v="5"/>
    <x v="11"/>
    <x v="1"/>
    <n v="2006"/>
    <x v="1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x v="0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n v="137.23667905824038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s v="Y"/>
    <n v="5"/>
    <n v="5"/>
    <x v="99"/>
    <x v="1"/>
    <n v="1974"/>
    <x v="0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x v="0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n v="159.39597315436242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s v="Y"/>
    <n v="5"/>
    <n v="5"/>
    <x v="54"/>
    <x v="1"/>
    <n v="1977"/>
    <x v="0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x v="1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n v="71.287128712871294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s v="N/A"/>
    <n v="6"/>
    <n v="5"/>
    <x v="54"/>
    <x v="1"/>
    <n v="1977"/>
    <x v="0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x v="3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n v="134.46215139442231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s v="Y"/>
    <n v="7"/>
    <n v="5"/>
    <x v="49"/>
    <x v="1"/>
    <n v="1996"/>
    <x v="1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x v="0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n v="140.46288906624102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s v="N"/>
    <n v="6"/>
    <n v="5"/>
    <x v="86"/>
    <x v="0"/>
    <n v="1992"/>
    <x v="0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x v="0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n v="109.73175296319401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s v="Y"/>
    <n v="7"/>
    <n v="5"/>
    <x v="2"/>
    <x v="1"/>
    <n v="2002"/>
    <x v="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x v="0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n v="130.83916083916083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s v="N/A"/>
    <n v="5"/>
    <n v="6"/>
    <x v="90"/>
    <x v="1"/>
    <n v="1978"/>
    <x v="0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x v="2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n v="149.09909909909911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s v="N/A"/>
    <n v="6"/>
    <n v="6"/>
    <x v="101"/>
    <x v="1"/>
    <n v="2001"/>
    <x v="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x v="0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n v="86.253369272237194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s v="Y"/>
    <n v="6"/>
    <n v="5"/>
    <x v="17"/>
    <x v="1"/>
    <n v="1967"/>
    <x v="0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x v="0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n v="120.34277198211625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s v="N/A"/>
    <n v="5"/>
    <n v="6"/>
    <x v="3"/>
    <x v="1"/>
    <n v="1950"/>
    <x v="2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x v="1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n v="84.140435835351084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s v="N"/>
    <n v="7"/>
    <n v="5"/>
    <x v="6"/>
    <x v="0"/>
    <n v="2004"/>
    <x v="0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x v="1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n v="111.8042226487524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s v="Y"/>
    <n v="4"/>
    <n v="7"/>
    <x v="30"/>
    <x v="1"/>
    <n v="2000"/>
    <x v="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x v="3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n v="119.7558268590455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s v="N"/>
    <n v="6"/>
    <n v="8"/>
    <x v="27"/>
    <x v="1"/>
    <n v="2007"/>
    <x v="1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x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n v="89.841878294202203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s v="Y"/>
    <n v="7"/>
    <n v="5"/>
    <x v="11"/>
    <x v="1"/>
    <n v="2006"/>
    <x v="1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x v="3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n v="139.91266375545851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s v="N/A"/>
    <n v="6"/>
    <n v="5"/>
    <x v="1"/>
    <x v="1"/>
    <n v="1976"/>
    <x v="0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x v="0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n v="138.22975517890771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s v="N"/>
    <n v="7"/>
    <n v="5"/>
    <x v="92"/>
    <x v="1"/>
    <n v="1997"/>
    <x v="1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x v="0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n v="134.02384500745157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s v="Y"/>
    <n v="8"/>
    <n v="5"/>
    <x v="22"/>
    <x v="0"/>
    <n v="2007"/>
    <x v="0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x v="0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n v="150.40106951871658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s v="N"/>
    <n v="7"/>
    <n v="5"/>
    <x v="29"/>
    <x v="1"/>
    <n v="1996"/>
    <x v="1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x v="0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n v="102.63852242744063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s v="N"/>
    <n v="6"/>
    <n v="6"/>
    <x v="84"/>
    <x v="1"/>
    <n v="1981"/>
    <x v="2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x v="0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n v="109.33503836317135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s v="Y"/>
    <n v="6"/>
    <n v="5"/>
    <x v="54"/>
    <x v="1"/>
    <n v="1977"/>
    <x v="0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x v="0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n v="111.67315175097276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s v="Y"/>
    <n v="5"/>
    <n v="5"/>
    <x v="31"/>
    <x v="1"/>
    <n v="1953"/>
    <x v="0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x v="3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n v="142.30271668822769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s v="N"/>
    <n v="9"/>
    <n v="5"/>
    <x v="74"/>
    <x v="1"/>
    <n v="2009"/>
    <x v="1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x v="1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n v="154.45859872611464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s v="N/A"/>
    <n v="5"/>
    <n v="7"/>
    <x v="96"/>
    <x v="1"/>
    <n v="1950"/>
    <x v="2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x v="0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n v="98.981900452488688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s v="N"/>
    <n v="6"/>
    <n v="5"/>
    <x v="35"/>
    <x v="0"/>
    <n v="1997"/>
    <x v="0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x v="1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n v="118.48341232227489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s v="Y"/>
    <n v="4"/>
    <n v="7"/>
    <x v="77"/>
    <x v="1"/>
    <n v="1990"/>
    <x v="2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x v="3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n v="91.889632107023417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s v="N"/>
    <n v="7"/>
    <n v="5"/>
    <x v="11"/>
    <x v="0"/>
    <n v="2005"/>
    <x v="0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x v="0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n v="129.80769230769232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s v="N"/>
    <n v="9"/>
    <n v="5"/>
    <x v="74"/>
    <x v="1"/>
    <n v="2009"/>
    <x v="1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x v="1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n v="206.56732813607371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s v="Y"/>
    <n v="5"/>
    <n v="5"/>
    <x v="30"/>
    <x v="1"/>
    <n v="1954"/>
    <x v="0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x v="3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n v="104.60992907801419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s v="Y"/>
    <n v="7"/>
    <n v="5"/>
    <x v="74"/>
    <x v="0"/>
    <n v="2008"/>
    <x v="0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x v="0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n v="159.43977591036415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s v="N/A"/>
    <n v="5"/>
    <n v="5"/>
    <x v="17"/>
    <x v="1"/>
    <n v="1967"/>
    <x v="0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x v="0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n v="138.26530612244898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s v="N"/>
    <n v="5"/>
    <n v="6"/>
    <x v="66"/>
    <x v="1"/>
    <n v="2004"/>
    <x v="1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x v="0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n v="141.81472081218274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s v="N/A"/>
    <n v="5"/>
    <n v="5"/>
    <x v="27"/>
    <x v="1"/>
    <n v="1966"/>
    <x v="0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x v="0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n v="147.28360957642727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s v="N/A"/>
    <n v="5"/>
    <n v="5"/>
    <x v="104"/>
    <x v="1"/>
    <n v="1965"/>
    <x v="2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x v="3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n v="49.579045837231057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s v="Y"/>
    <n v="6"/>
    <n v="6"/>
    <x v="99"/>
    <x v="1"/>
    <n v="1999"/>
    <x v="1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x v="0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n v="138.27349121466767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s v="Y"/>
    <n v="6"/>
    <n v="5"/>
    <x v="6"/>
    <x v="0"/>
    <n v="2004"/>
    <x v="0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x v="2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n v="170.40094339622641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s v="Y"/>
    <n v="5"/>
    <n v="5"/>
    <x v="64"/>
    <x v="1"/>
    <n v="1952"/>
    <x v="0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x v="3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n v="53.633141762452105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s v="Y"/>
    <n v="6"/>
    <n v="6"/>
    <x v="18"/>
    <x v="1"/>
    <n v="1958"/>
    <x v="0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x v="1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n v="109.500693481276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s v="N/A"/>
    <n v="5"/>
    <n v="7"/>
    <x v="79"/>
    <x v="1"/>
    <n v="1950"/>
    <x v="2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x v="0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n v="92.8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s v="Y"/>
    <n v="7"/>
    <n v="5"/>
    <x v="45"/>
    <x v="0"/>
    <n v="1998"/>
    <x v="0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x v="0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n v="135.4003612281758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s v="Y"/>
    <n v="5"/>
    <n v="6"/>
    <x v="30"/>
    <x v="1"/>
    <n v="1954"/>
    <x v="0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x v="3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n v="135.9126984126984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s v="Y"/>
    <n v="8"/>
    <n v="5"/>
    <x v="20"/>
    <x v="0"/>
    <n v="2002"/>
    <x v="0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x v="0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n v="160.44997039668442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s v="N/A"/>
    <n v="6"/>
    <n v="7"/>
    <x v="63"/>
    <x v="1"/>
    <n v="1971"/>
    <x v="0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x v="0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n v="147.3384030418251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s v="Y"/>
    <n v="7"/>
    <n v="5"/>
    <x v="51"/>
    <x v="1"/>
    <n v="2010"/>
    <x v="1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x v="3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n v="164.94845360824743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s v="N"/>
    <n v="7"/>
    <n v="5"/>
    <x v="0"/>
    <x v="0"/>
    <n v="2003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x v="0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n v="111.58536585365853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s v="Y"/>
    <n v="4"/>
    <n v="4"/>
    <x v="31"/>
    <x v="1"/>
    <n v="1953"/>
    <x v="0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x v="3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n v="99.358974358974365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s v="N"/>
    <n v="7"/>
    <n v="5"/>
    <x v="0"/>
    <x v="0"/>
    <n v="2003"/>
    <x v="0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x v="0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n v="129.8326601269475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s v="N/A"/>
    <n v="6"/>
    <n v="7"/>
    <x v="70"/>
    <x v="1"/>
    <n v="1950"/>
    <x v="2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x v="0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n v="93.687038280725318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s v="Y"/>
    <n v="8"/>
    <n v="5"/>
    <x v="13"/>
    <x v="0"/>
    <n v="2006"/>
    <x v="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x v="0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n v="156.21222296843519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s v="Y"/>
    <n v="10"/>
    <n v="5"/>
    <x v="22"/>
    <x v="1"/>
    <n v="2008"/>
    <x v="1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x v="3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n v="184.74088291746642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s v="N/A"/>
    <n v="5"/>
    <n v="6"/>
    <x v="67"/>
    <x v="1"/>
    <n v="1950"/>
    <x v="2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x v="3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n v="139.66836734693877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s v="Y"/>
    <n v="7"/>
    <n v="5"/>
    <x v="2"/>
    <x v="0"/>
    <n v="2001"/>
    <x v="0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x v="0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n v="131.79916317991632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s v="N"/>
    <n v="5"/>
    <n v="5"/>
    <x v="17"/>
    <x v="1"/>
    <n v="1967"/>
    <x v="0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x v="0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n v="87.017873941674509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s v="N"/>
    <n v="7"/>
    <n v="5"/>
    <x v="11"/>
    <x v="0"/>
    <n v="2005"/>
    <x v="0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x v="3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n v="120.5233033524121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s v="Y"/>
    <n v="6"/>
    <n v="5"/>
    <x v="24"/>
    <x v="1"/>
    <n v="1957"/>
    <x v="0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x v="0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n v="119.25287356321839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s v="N"/>
    <n v="7"/>
    <n v="5"/>
    <x v="11"/>
    <x v="0"/>
    <n v="2005"/>
    <x v="0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x v="3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n v="125.83333333333333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s v="N"/>
    <n v="7"/>
    <n v="6"/>
    <x v="0"/>
    <x v="0"/>
    <n v="2003"/>
    <x v="0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x v="0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n v="129.5790049207217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s v="Y"/>
    <n v="6"/>
    <n v="6"/>
    <x v="39"/>
    <x v="1"/>
    <n v="1964"/>
    <x v="0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x v="0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n v="110.15831134564644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s v="Y"/>
    <n v="5"/>
    <n v="6"/>
    <x v="53"/>
    <x v="1"/>
    <n v="1961"/>
    <x v="0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x v="0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n v="122.33391608391608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s v="Y"/>
    <n v="4"/>
    <n v="7"/>
    <x v="52"/>
    <x v="1"/>
    <n v="1995"/>
    <x v="1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x v="3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n v="119.96251171508904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s v="Y"/>
    <n v="5"/>
    <n v="6"/>
    <x v="47"/>
    <x v="1"/>
    <n v="1973"/>
    <x v="2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x v="3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n v="98.46055163566389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s v="N"/>
    <n v="6"/>
    <n v="5"/>
    <x v="7"/>
    <x v="1"/>
    <n v="1973"/>
    <x v="0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x v="3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n v="101.31712259371834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s v="Y"/>
    <n v="5"/>
    <n v="6"/>
    <x v="49"/>
    <x v="1"/>
    <n v="2006"/>
    <x v="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x v="0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n v="131.02820746132849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s v="N/A"/>
    <n v="5"/>
    <n v="6"/>
    <x v="94"/>
    <x v="1"/>
    <n v="1995"/>
    <x v="1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x v="0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n v="108.75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s v="N"/>
    <n v="6"/>
    <n v="8"/>
    <x v="82"/>
    <x v="1"/>
    <n v="1950"/>
    <x v="2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x v="1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n v="94.466936572199728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s v="N"/>
    <n v="5"/>
    <n v="8"/>
    <x v="105"/>
    <x v="1"/>
    <n v="2002"/>
    <x v="1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x v="0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n v="102.3391812865497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s v="N/A"/>
    <n v="6"/>
    <n v="7"/>
    <x v="27"/>
    <x v="1"/>
    <n v="1966"/>
    <x v="0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x v="0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n v="150.12875536480686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s v="Y"/>
    <n v="5"/>
    <n v="4"/>
    <x v="53"/>
    <x v="1"/>
    <n v="1961"/>
    <x v="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x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n v="78.333333333333329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s v="N/A"/>
    <n v="5"/>
    <n v="8"/>
    <x v="3"/>
    <x v="1"/>
    <n v="1950"/>
    <x v="2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x v="1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n v="108.6864406779661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s v="N/A"/>
    <n v="5"/>
    <n v="5"/>
    <x v="34"/>
    <x v="1"/>
    <n v="1981"/>
    <x v="2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x v="0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n v="100.52910052910053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s v="N"/>
    <n v="7"/>
    <n v="5"/>
    <x v="5"/>
    <x v="0"/>
    <n v="1993"/>
    <x v="0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x v="0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n v="12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s v="Y"/>
    <n v="5"/>
    <n v="6"/>
    <x v="41"/>
    <x v="1"/>
    <n v="1972"/>
    <x v="0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x v="0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n v="154.51388888888889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s v="N/A"/>
    <n v="6"/>
    <n v="8"/>
    <x v="75"/>
    <x v="1"/>
    <n v="1997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x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n v="101.78117048346056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s v="N/A"/>
    <n v="6"/>
    <n v="7"/>
    <x v="1"/>
    <x v="1"/>
    <n v="1994"/>
    <x v="1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x v="0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n v="100.80862533692722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s v="Y"/>
    <n v="6"/>
    <n v="5"/>
    <x v="0"/>
    <x v="0"/>
    <n v="2003"/>
    <x v="0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n v="155.07075471698113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s v="Y"/>
    <n v="8"/>
    <n v="5"/>
    <x v="0"/>
    <x v="0"/>
    <n v="2003"/>
    <x v="0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x v="3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n v="147.66483516483515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s v="N/A"/>
    <n v="7"/>
    <n v="5"/>
    <x v="71"/>
    <x v="1"/>
    <n v="1950"/>
    <x v="2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x v="1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n v="99.635479951397329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s v="N/A"/>
    <n v="6"/>
    <n v="6"/>
    <x v="39"/>
    <x v="1"/>
    <n v="1964"/>
    <x v="0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x v="0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n v="109.34256055363322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s v="Y"/>
    <n v="5"/>
    <n v="4"/>
    <x v="32"/>
    <x v="1"/>
    <n v="1974"/>
    <x v="2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x v="0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n v="95.559302979201803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s v="Y"/>
    <n v="5"/>
    <n v="8"/>
    <x v="12"/>
    <x v="1"/>
    <n v="2010"/>
    <x v="1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x v="0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n v="122.11538461538461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s v="N/A"/>
    <n v="6"/>
    <n v="6"/>
    <x v="90"/>
    <x v="1"/>
    <n v="1978"/>
    <x v="0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x v="0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n v="143.2748538011696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s v="N"/>
    <n v="6"/>
    <n v="5"/>
    <x v="29"/>
    <x v="1"/>
    <n v="1995"/>
    <x v="1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x v="0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n v="117.4881836596894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s v="Y"/>
    <n v="7"/>
    <n v="5"/>
    <x v="1"/>
    <x v="1"/>
    <n v="1976"/>
    <x v="0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x v="0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n v="110.94890510948905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s v="N"/>
    <n v="6"/>
    <n v="7"/>
    <x v="21"/>
    <x v="1"/>
    <n v="1984"/>
    <x v="2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x v="1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n v="94.197437829691026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s v="N/A"/>
    <n v="7"/>
    <n v="8"/>
    <x v="79"/>
    <x v="1"/>
    <n v="1998"/>
    <x v="1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x v="0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n v="133.2047685834502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s v="Y"/>
    <n v="5"/>
    <n v="4"/>
    <x v="10"/>
    <x v="1"/>
    <n v="1965"/>
    <x v="0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x v="0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n v="126.56400384985562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s v="Y"/>
    <n v="6"/>
    <n v="5"/>
    <x v="68"/>
    <x v="1"/>
    <n v="1985"/>
    <x v="2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x v="0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n v="138.55970829535096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s v="Y"/>
    <n v="5"/>
    <n v="5"/>
    <x v="28"/>
    <x v="1"/>
    <n v="1959"/>
    <x v="0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x v="0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n v="115.41811846689896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s v="Y"/>
    <n v="7"/>
    <n v="5"/>
    <x v="22"/>
    <x v="1"/>
    <n v="2008"/>
    <x v="1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x v="0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n v="182.63848396501459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s v="Y"/>
    <n v="5"/>
    <n v="6"/>
    <x v="16"/>
    <x v="1"/>
    <n v="1970"/>
    <x v="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x v="0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n v="148.20359281437126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s v="Y"/>
    <n v="8"/>
    <n v="5"/>
    <x v="13"/>
    <x v="1"/>
    <n v="2007"/>
    <x v="1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x v="0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n v="151.21506682867559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s v="Y"/>
    <n v="4"/>
    <n v="5"/>
    <x v="53"/>
    <x v="1"/>
    <n v="1961"/>
    <x v="0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x v="0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n v="115.17857142857143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s v="N"/>
    <n v="5"/>
    <n v="6"/>
    <x v="47"/>
    <x v="1"/>
    <n v="1950"/>
    <x v="2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x v="3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n v="72.84482758620689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s v="N"/>
    <n v="7"/>
    <n v="5"/>
    <x v="5"/>
    <x v="1"/>
    <n v="1994"/>
    <x v="1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x v="0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n v="121.0877373011801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s v="Y"/>
    <n v="5"/>
    <n v="5"/>
    <x v="12"/>
    <x v="1"/>
    <n v="1962"/>
    <x v="0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x v="3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n v="122.48322147651007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s v="N"/>
    <n v="6"/>
    <n v="5"/>
    <x v="45"/>
    <x v="0"/>
    <n v="1998"/>
    <x v="0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x v="0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n v="119.20332936979786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s v="Y"/>
    <n v="5"/>
    <n v="7"/>
    <x v="31"/>
    <x v="1"/>
    <n v="1996"/>
    <x v="1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x v="0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n v="127.47252747252747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s v="Y"/>
    <n v="5"/>
    <n v="7"/>
    <x v="87"/>
    <x v="1"/>
    <n v="1950"/>
    <x v="2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x v="0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n v="104.88958990536278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s v="N/A"/>
    <n v="5"/>
    <n v="6"/>
    <x v="71"/>
    <x v="1"/>
    <n v="1950"/>
    <x v="2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x v="0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n v="58.797524314765695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s v="N"/>
    <n v="8"/>
    <n v="5"/>
    <x v="22"/>
    <x v="0"/>
    <n v="2007"/>
    <x v="0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x v="1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n v="116.27471264367816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s v="Y"/>
    <n v="4"/>
    <n v="5"/>
    <x v="37"/>
    <x v="1"/>
    <n v="1963"/>
    <x v="0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x v="0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n v="127.16346153846153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s v="N"/>
    <n v="9"/>
    <n v="5"/>
    <x v="6"/>
    <x v="1"/>
    <n v="2005"/>
    <x v="1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x v="1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n v="157.37410071942446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s v="N/A"/>
    <n v="5"/>
    <n v="7"/>
    <x v="53"/>
    <x v="1"/>
    <n v="1995"/>
    <x v="1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x v="0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n v="128.13852813852813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s v="Y"/>
    <n v="5"/>
    <n v="8"/>
    <x v="90"/>
    <x v="1"/>
    <n v="2005"/>
    <x v="1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x v="0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n v="157.98611111111111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s v="Y"/>
    <n v="5"/>
    <n v="5"/>
    <x v="11"/>
    <x v="1"/>
    <n v="2006"/>
    <x v="1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x v="3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n v="144.03669724770643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s v="N/A"/>
    <n v="7"/>
    <n v="5"/>
    <x v="59"/>
    <x v="1"/>
    <n v="1991"/>
    <x v="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x v="0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n v="109.20209668025626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s v="N"/>
    <n v="6"/>
    <n v="5"/>
    <x v="86"/>
    <x v="1"/>
    <n v="1993"/>
    <x v="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x v="0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n v="111.73885750156937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s v="N/A"/>
    <n v="4"/>
    <n v="5"/>
    <x v="80"/>
    <x v="1"/>
    <n v="1950"/>
    <x v="2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x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n v="53.139013452914796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s v="Y"/>
    <n v="5"/>
    <n v="5"/>
    <x v="17"/>
    <x v="1"/>
    <n v="1967"/>
    <x v="0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x v="0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n v="112.10762331838565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s v="Y"/>
    <n v="9"/>
    <n v="5"/>
    <x v="40"/>
    <x v="1"/>
    <n v="2000"/>
    <x v="1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x v="3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n v="192.45172615564658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s v="Y"/>
    <n v="5"/>
    <n v="5"/>
    <x v="28"/>
    <x v="1"/>
    <n v="2005"/>
    <x v="1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x v="1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n v="84.696261682242991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s v="N/A"/>
    <n v="5"/>
    <n v="7"/>
    <x v="32"/>
    <x v="1"/>
    <n v="1955"/>
    <x v="0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x v="0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n v="97.272074659009334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s v="Y"/>
    <n v="8"/>
    <n v="6"/>
    <x v="16"/>
    <x v="1"/>
    <n v="1970"/>
    <x v="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x v="1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n v="120.88407758231845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s v="Y"/>
    <n v="6"/>
    <n v="4"/>
    <x v="31"/>
    <x v="1"/>
    <n v="1953"/>
    <x v="0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x v="3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n v="99.33554817275747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s v="N/A"/>
    <n v="5"/>
    <n v="7"/>
    <x v="87"/>
    <x v="1"/>
    <n v="2006"/>
    <x v="1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x v="0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n v="133.00865800865802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s v="N"/>
    <n v="6"/>
    <n v="5"/>
    <x v="90"/>
    <x v="1"/>
    <n v="1978"/>
    <x v="0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x v="0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n v="102.49554367201426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s v="Y"/>
    <n v="6"/>
    <n v="8"/>
    <x v="37"/>
    <x v="1"/>
    <n v="2003"/>
    <x v="1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x v="0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n v="144.6629213483146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s v="Y"/>
    <n v="5"/>
    <n v="5"/>
    <x v="30"/>
    <x v="1"/>
    <n v="1954"/>
    <x v="0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x v="0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n v="119.3058568329718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s v="Y"/>
    <n v="5"/>
    <n v="5"/>
    <x v="56"/>
    <x v="1"/>
    <n v="1979"/>
    <x v="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x v="1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n v="77.431921824104236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s v="N"/>
    <n v="6"/>
    <n v="5"/>
    <x v="37"/>
    <x v="1"/>
    <n v="1963"/>
    <x v="0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x v="1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n v="77.951002227171486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s v="Y"/>
    <n v="4"/>
    <n v="6"/>
    <x v="65"/>
    <x v="1"/>
    <n v="1950"/>
    <x v="2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x v="3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n v="111.98738170347004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s v="N"/>
    <n v="5"/>
    <n v="5"/>
    <x v="56"/>
    <x v="1"/>
    <n v="1979"/>
    <x v="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x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n v="63.818303571428572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s v="Y"/>
    <n v="9"/>
    <n v="5"/>
    <x v="51"/>
    <x v="1"/>
    <n v="2010"/>
    <x v="1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x v="3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n v="258.73815566835873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s v="Y"/>
    <n v="5"/>
    <n v="7"/>
    <x v="53"/>
    <x v="1"/>
    <n v="1994"/>
    <x v="1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x v="0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n v="109.22330097087378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s v="Y"/>
    <n v="4"/>
    <n v="6"/>
    <x v="63"/>
    <x v="1"/>
    <n v="1971"/>
    <x v="0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x v="3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n v="128.2051282051282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s v="Y"/>
    <n v="5"/>
    <n v="7"/>
    <x v="24"/>
    <x v="1"/>
    <n v="2000"/>
    <x v="1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x v="3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n v="117.15160796324655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s v="N"/>
    <n v="7"/>
    <n v="5"/>
    <x v="0"/>
    <x v="0"/>
    <n v="2003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x v="0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n v="119.28429423459245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s v="Y"/>
    <n v="7"/>
    <n v="5"/>
    <x v="13"/>
    <x v="0"/>
    <n v="2006"/>
    <x v="0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x v="0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n v="143.7125748502994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s v="Y"/>
    <n v="5"/>
    <n v="6"/>
    <x v="17"/>
    <x v="1"/>
    <n v="1967"/>
    <x v="0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x v="0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n v="139.13525498891352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s v="Y"/>
    <n v="5"/>
    <n v="5"/>
    <x v="30"/>
    <x v="1"/>
    <n v="1954"/>
    <x v="0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x v="0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n v="120.41392285983066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s v="Y"/>
    <n v="8"/>
    <n v="5"/>
    <x v="13"/>
    <x v="0"/>
    <n v="2006"/>
    <x v="0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x v="0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n v="155.86797066014671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s v="N/A"/>
    <n v="7"/>
    <n v="7"/>
    <x v="65"/>
    <x v="1"/>
    <n v="1987"/>
    <x v="2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x v="0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n v="121.53621779290228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s v="Y"/>
    <n v="5"/>
    <n v="5"/>
    <x v="33"/>
    <x v="1"/>
    <n v="1983"/>
    <x v="0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x v="3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n v="145.23281596452327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s v="N"/>
    <n v="6"/>
    <n v="5"/>
    <x v="11"/>
    <x v="0"/>
    <n v="2005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x v="0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n v="117.25067385444744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s v="N"/>
    <n v="5"/>
    <n v="5"/>
    <x v="14"/>
    <x v="1"/>
    <n v="1960"/>
    <x v="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x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n v="67.854001759014949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s v="Y"/>
    <n v="5"/>
    <n v="7"/>
    <x v="54"/>
    <x v="1"/>
    <n v="1989"/>
    <x v="2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x v="0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n v="113.17034700315457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s v="Y"/>
    <n v="5"/>
    <n v="7"/>
    <x v="82"/>
    <x v="1"/>
    <n v="1950"/>
    <x v="2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x v="0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n v="86.699507389162562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s v="N"/>
    <n v="5"/>
    <n v="6"/>
    <x v="87"/>
    <x v="1"/>
    <n v="1950"/>
    <x v="2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x v="1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n v="72.427572427572429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s v="N"/>
    <n v="6"/>
    <n v="5"/>
    <x v="51"/>
    <x v="0"/>
    <n v="2009"/>
    <x v="0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x v="3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n v="141.93872549019608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s v="N"/>
    <n v="4"/>
    <n v="5"/>
    <x v="16"/>
    <x v="1"/>
    <n v="1970"/>
    <x v="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x v="0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n v="68.681318681318686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s v="Y"/>
    <n v="2"/>
    <n v="3"/>
    <x v="87"/>
    <x v="1"/>
    <n v="1950"/>
    <x v="2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x v="2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n v="73.56458333333333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s v="Y"/>
    <n v="4"/>
    <n v="6"/>
    <x v="46"/>
    <x v="1"/>
    <n v="1956"/>
    <x v="0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x v="0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n v="109.84540276647681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s v="N"/>
    <n v="7"/>
    <n v="5"/>
    <x v="50"/>
    <x v="0"/>
    <n v="1991"/>
    <x v="0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x v="1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n v="111.89468735307945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s v="Y"/>
    <n v="6"/>
    <n v="8"/>
    <x v="18"/>
    <x v="1"/>
    <n v="2002"/>
    <x v="1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x v="0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n v="124.82319660537482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s v="N"/>
    <n v="6"/>
    <n v="5"/>
    <x v="29"/>
    <x v="0"/>
    <n v="1994"/>
    <x v="0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x v="0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n v="116.79256246368391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s v="N/A"/>
    <n v="5"/>
    <n v="7"/>
    <x v="83"/>
    <x v="1"/>
    <n v="2003"/>
    <x v="1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x v="1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n v="66.318181818181813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s v="Y"/>
    <n v="6"/>
    <n v="5"/>
    <x v="11"/>
    <x v="1"/>
    <n v="2006"/>
    <x v="1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x v="0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n v="129.17173252279636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s v="Y"/>
    <n v="6"/>
    <n v="5"/>
    <x v="5"/>
    <x v="1"/>
    <n v="1994"/>
    <x v="1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x v="3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n v="119.35683364254793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s v="Y"/>
    <n v="6"/>
    <n v="6"/>
    <x v="84"/>
    <x v="1"/>
    <n v="1980"/>
    <x v="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x v="0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n v="123.07236061684461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s v="Y"/>
    <n v="5"/>
    <n v="6"/>
    <x v="54"/>
    <x v="1"/>
    <n v="1977"/>
    <x v="0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x v="0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n v="155.41740674955594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s v="N"/>
    <n v="8"/>
    <n v="5"/>
    <x v="0"/>
    <x v="1"/>
    <n v="2004"/>
    <x v="1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x v="1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n v="120.05054759898904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s v="N"/>
    <n v="7"/>
    <n v="5"/>
    <x v="21"/>
    <x v="1"/>
    <n v="1968"/>
    <x v="0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x v="1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n v="88.978766430738119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s v="Y"/>
    <n v="8"/>
    <n v="5"/>
    <x v="2"/>
    <x v="0"/>
    <n v="2001"/>
    <x v="0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x v="0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n v="132.27069351230426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s v="N"/>
    <n v="7"/>
    <n v="5"/>
    <x v="35"/>
    <x v="0"/>
    <n v="1997"/>
    <x v="0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x v="1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n v="99.284436493738824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s v="Y"/>
    <n v="8"/>
    <n v="5"/>
    <x v="22"/>
    <x v="0"/>
    <n v="2007"/>
    <x v="0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x v="0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n v="137.10777626193723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s v="Y"/>
    <n v="5"/>
    <n v="6"/>
    <x v="10"/>
    <x v="1"/>
    <n v="1965"/>
    <x v="0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x v="3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n v="127.02702702702703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s v="Y"/>
    <n v="9"/>
    <n v="5"/>
    <x v="13"/>
    <x v="0"/>
    <n v="2006"/>
    <x v="0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x v="0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n v="167.97900262467192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s v="Y"/>
    <n v="7"/>
    <n v="5"/>
    <x v="6"/>
    <x v="0"/>
    <n v="2004"/>
    <x v="0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x v="0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n v="126.66666666666667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s v="Y"/>
    <n v="7"/>
    <n v="7"/>
    <x v="14"/>
    <x v="1"/>
    <n v="2007"/>
    <x v="1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x v="1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n v="116.96471725471243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s v="Y"/>
    <n v="4"/>
    <n v="5"/>
    <x v="69"/>
    <x v="1"/>
    <n v="1953"/>
    <x v="2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x v="2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n v="106.9611780455154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s v="Y"/>
    <n v="7"/>
    <n v="5"/>
    <x v="0"/>
    <x v="0"/>
    <n v="2003"/>
    <x v="0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x v="3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n v="154.08333333333334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s v="N"/>
    <n v="7"/>
    <n v="5"/>
    <x v="11"/>
    <x v="0"/>
    <n v="2005"/>
    <x v="0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x v="0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n v="128.36123795027905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s v="N"/>
    <n v="7"/>
    <n v="5"/>
    <x v="13"/>
    <x v="0"/>
    <n v="2006"/>
    <x v="0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x v="0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n v="122.2217125382263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s v="N"/>
    <n v="7"/>
    <n v="7"/>
    <x v="70"/>
    <x v="1"/>
    <n v="1950"/>
    <x v="2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x v="1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n v="101.70620058260508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s v="Y"/>
    <n v="6"/>
    <n v="5"/>
    <x v="1"/>
    <x v="1"/>
    <n v="1976"/>
    <x v="0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x v="1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n v="87.326388888888886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s v="N"/>
    <n v="7"/>
    <n v="5"/>
    <x v="40"/>
    <x v="0"/>
    <n v="1999"/>
    <x v="0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x v="0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n v="103.88349514563107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s v="Y"/>
    <n v="4"/>
    <n v="3"/>
    <x v="54"/>
    <x v="1"/>
    <n v="1977"/>
    <x v="0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x v="1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n v="104.16666666666667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s v="Y"/>
    <n v="5"/>
    <n v="4"/>
    <x v="17"/>
    <x v="1"/>
    <n v="1967"/>
    <x v="0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x v="1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n v="87.622549019607845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s v="N/A"/>
    <n v="6"/>
    <n v="6"/>
    <x v="18"/>
    <x v="1"/>
    <n v="1958"/>
    <x v="0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x v="0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n v="102.30654761904762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s v="N/A"/>
    <n v="5"/>
    <n v="6"/>
    <x v="103"/>
    <x v="1"/>
    <n v="1996"/>
    <x v="1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x v="3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n v="66.827180310326384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s v="N/A"/>
    <n v="5"/>
    <n v="6"/>
    <x v="28"/>
    <x v="1"/>
    <n v="1959"/>
    <x v="0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x v="0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n v="125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s v="Y"/>
    <n v="8"/>
    <n v="5"/>
    <x v="20"/>
    <x v="1"/>
    <n v="2003"/>
    <x v="1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x v="0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n v="165.74585635359117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s v="N"/>
    <n v="7"/>
    <n v="5"/>
    <x v="20"/>
    <x v="0"/>
    <n v="2002"/>
    <x v="0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x v="0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n v="108.38963963963964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s v="Y"/>
    <n v="6"/>
    <n v="7"/>
    <x v="41"/>
    <x v="1"/>
    <n v="2006"/>
    <x v="1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x v="0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n v="143.01230992034758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s v="Y"/>
    <n v="5"/>
    <n v="8"/>
    <x v="52"/>
    <x v="1"/>
    <n v="2002"/>
    <x v="1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x v="0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n v="149.30555555555554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s v="Y"/>
    <n v="5"/>
    <n v="5"/>
    <x v="10"/>
    <x v="1"/>
    <n v="1965"/>
    <x v="0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x v="0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n v="124.24870466321244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s v="N/A"/>
    <n v="5"/>
    <n v="8"/>
    <x v="41"/>
    <x v="1"/>
    <n v="2003"/>
    <x v="1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x v="3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n v="174.34895833333334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s v="N"/>
    <n v="5"/>
    <n v="4"/>
    <x v="60"/>
    <x v="1"/>
    <n v="1969"/>
    <x v="0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x v="1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n v="87.39837398373983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s v="N/A"/>
    <n v="6"/>
    <n v="5"/>
    <x v="34"/>
    <x v="1"/>
    <n v="1975"/>
    <x v="0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x v="1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n v="130.10204081632654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s v="N"/>
    <n v="6"/>
    <n v="6"/>
    <x v="94"/>
    <x v="1"/>
    <n v="1950"/>
    <x v="2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x v="1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n v="74.055158324821249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s v="N"/>
    <n v="6"/>
    <n v="6"/>
    <x v="84"/>
    <x v="1"/>
    <n v="1980"/>
    <x v="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x v="3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n v="100.89503661513426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s v="Y"/>
    <n v="5"/>
    <n v="5"/>
    <x v="12"/>
    <x v="1"/>
    <n v="1962"/>
    <x v="0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x v="0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n v="124.88174077578051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s v="Y"/>
    <n v="7"/>
    <n v="5"/>
    <x v="0"/>
    <x v="0"/>
    <n v="2003"/>
    <x v="0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x v="0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n v="138.36948391922215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s v="N"/>
    <n v="7"/>
    <n v="5"/>
    <x v="40"/>
    <x v="0"/>
    <n v="1999"/>
    <x v="0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x v="0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n v="109.46327683615819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s v="Y"/>
    <n v="5"/>
    <n v="7"/>
    <x v="18"/>
    <x v="1"/>
    <n v="2008"/>
    <x v="1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x v="3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n v="135.78088578088577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s v="N"/>
    <n v="6"/>
    <n v="7"/>
    <x v="54"/>
    <x v="1"/>
    <n v="1995"/>
    <x v="1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x v="1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n v="94.707520891364908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s v="N"/>
    <n v="6"/>
    <n v="6"/>
    <x v="1"/>
    <x v="1"/>
    <n v="1976"/>
    <x v="0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x v="0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n v="100.12919896640827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s v="Y"/>
    <n v="9"/>
    <n v="5"/>
    <x v="22"/>
    <x v="0"/>
    <n v="2007"/>
    <x v="0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x v="3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n v="132.77777777777777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s v="N"/>
    <n v="7"/>
    <n v="5"/>
    <x v="20"/>
    <x v="1"/>
    <n v="2003"/>
    <x v="1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x v="1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n v="113.46356916578669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s v="N"/>
    <n v="6"/>
    <n v="5"/>
    <x v="11"/>
    <x v="1"/>
    <n v="2007"/>
    <x v="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x v="0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n v="120.55256064690028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s v="N/A"/>
    <n v="5"/>
    <n v="7"/>
    <x v="70"/>
    <x v="1"/>
    <n v="1950"/>
    <x v="2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x v="3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n v="122.32415902140673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s v="Y"/>
    <n v="5"/>
    <n v="7"/>
    <x v="32"/>
    <x v="1"/>
    <n v="1955"/>
    <x v="0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x v="0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n v="122.95081967213115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s v="N/A"/>
    <n v="3"/>
    <n v="6"/>
    <x v="48"/>
    <x v="1"/>
    <n v="1950"/>
    <x v="2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x v="3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n v="39.152892561983471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s v="N/A"/>
    <n v="6"/>
    <n v="5"/>
    <x v="18"/>
    <x v="1"/>
    <n v="1958"/>
    <x v="0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x v="3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n v="127.85388127853881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s v="N/A"/>
    <n v="4"/>
    <n v="4"/>
    <x v="87"/>
    <x v="1"/>
    <n v="1950"/>
    <x v="2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x v="1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n v="113.25503355704699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s v="N"/>
    <n v="7"/>
    <n v="5"/>
    <x v="0"/>
    <x v="1"/>
    <n v="2004"/>
    <x v="1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x v="3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n v="106.39606396063961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s v="Y"/>
    <n v="6"/>
    <n v="5"/>
    <x v="56"/>
    <x v="1"/>
    <n v="1979"/>
    <x v="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x v="3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n v="108.38779956427015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s v="Y"/>
    <n v="7"/>
    <n v="5"/>
    <x v="22"/>
    <x v="1"/>
    <n v="2008"/>
    <x v="1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x v="0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n v="127.45098039215686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s v="N"/>
    <n v="7"/>
    <n v="8"/>
    <x v="48"/>
    <x v="1"/>
    <n v="1993"/>
    <x v="1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x v="0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n v="82.961862308073307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s v="N"/>
    <n v="7"/>
    <n v="5"/>
    <x v="4"/>
    <x v="0"/>
    <n v="2000"/>
    <x v="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x v="0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n v="119.39218523878436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s v="Y"/>
    <n v="4"/>
    <n v="7"/>
    <x v="66"/>
    <x v="1"/>
    <n v="1958"/>
    <x v="2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x v="3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n v="98.388952819332573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s v="Y"/>
    <n v="7"/>
    <n v="5"/>
    <x v="13"/>
    <x v="1"/>
    <n v="2007"/>
    <x v="1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x v="2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n v="161.07977437550363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s v="Y"/>
    <n v="4"/>
    <n v="5"/>
    <x v="30"/>
    <x v="1"/>
    <n v="1954"/>
    <x v="0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x v="0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n v="123.04250559284117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s v="Y"/>
    <n v="5"/>
    <n v="6"/>
    <x v="37"/>
    <x v="1"/>
    <n v="1963"/>
    <x v="0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x v="0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n v="123.9964317573595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s v="N/A"/>
    <n v="7"/>
    <n v="9"/>
    <x v="53"/>
    <x v="1"/>
    <n v="2007"/>
    <x v="1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x v="0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n v="178.57857857857857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s v="N"/>
    <n v="8"/>
    <n v="5"/>
    <x v="45"/>
    <x v="1"/>
    <n v="1999"/>
    <x v="1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x v="1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n v="128.63705972434917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s v="Y"/>
    <n v="7"/>
    <n v="5"/>
    <x v="22"/>
    <x v="0"/>
    <n v="2007"/>
    <x v="0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x v="3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n v="126.29936808846762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s v="N"/>
    <n v="8"/>
    <n v="5"/>
    <x v="20"/>
    <x v="0"/>
    <n v="2002"/>
    <x v="0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x v="1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n v="111.7467248908297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s v="N/A"/>
    <n v="5"/>
    <n v="5"/>
    <x v="54"/>
    <x v="1"/>
    <n v="1977"/>
    <x v="0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x v="1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n v="72.664359861591691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s v="Y"/>
    <n v="5"/>
    <n v="5"/>
    <x v="52"/>
    <x v="1"/>
    <n v="1950"/>
    <x v="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x v="0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n v="107.38831615120274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s v="N/A"/>
    <n v="6"/>
    <n v="8"/>
    <x v="48"/>
    <x v="1"/>
    <n v="2003"/>
    <x v="1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x v="3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n v="71.559633027522935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s v="Y"/>
    <n v="9"/>
    <n v="5"/>
    <x v="51"/>
    <x v="1"/>
    <n v="2010"/>
    <x v="1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x v="0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n v="203.70721649484537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s v="N"/>
    <n v="6"/>
    <n v="6"/>
    <x v="1"/>
    <x v="1"/>
    <n v="1976"/>
    <x v="0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x v="1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n v="96.059113300492612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s v="N"/>
    <n v="7"/>
    <n v="5"/>
    <x v="13"/>
    <x v="0"/>
    <n v="2006"/>
    <x v="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x v="0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n v="125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s v="N"/>
    <n v="8"/>
    <n v="5"/>
    <x v="35"/>
    <x v="1"/>
    <n v="1998"/>
    <x v="1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x v="0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n v="145.48494983277592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s v="N"/>
    <n v="8"/>
    <n v="9"/>
    <x v="106"/>
    <x v="1"/>
    <n v="1986"/>
    <x v="2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x v="1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n v="96.440872560275551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s v="N"/>
    <n v="6"/>
    <n v="8"/>
    <x v="39"/>
    <x v="1"/>
    <n v="1993"/>
    <x v="1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x v="0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n v="101.02647217720151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s v="N"/>
    <n v="6"/>
    <n v="5"/>
    <x v="11"/>
    <x v="1"/>
    <n v="2006"/>
    <x v="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x v="0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n v="115.93333333333334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s v="Y"/>
    <n v="10"/>
    <n v="5"/>
    <x v="13"/>
    <x v="1"/>
    <n v="2007"/>
    <x v="1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x v="0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n v="196.44935972060534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s v="N/A"/>
    <n v="4"/>
    <n v="7"/>
    <x v="94"/>
    <x v="1"/>
    <n v="1950"/>
    <x v="2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x v="0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n v="98.861788617886177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s v="Y"/>
    <n v="5"/>
    <n v="6"/>
    <x v="53"/>
    <x v="1"/>
    <n v="1961"/>
    <x v="0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x v="0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n v="13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s v="Y"/>
    <n v="6"/>
    <n v="6"/>
    <x v="16"/>
    <x v="1"/>
    <n v="1970"/>
    <x v="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x v="3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n v="128.29403606102636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s v="Y"/>
    <n v="3"/>
    <n v="4"/>
    <x v="91"/>
    <x v="1"/>
    <n v="1950"/>
    <x v="2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x v="0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n v="84.493964716805948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s v="Y"/>
    <n v="7"/>
    <n v="5"/>
    <x v="13"/>
    <x v="0"/>
    <n v="2006"/>
    <x v="0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x v="3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n v="170.52980132450332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s v="Y"/>
    <n v="3"/>
    <n v="3"/>
    <x v="64"/>
    <x v="1"/>
    <n v="1952"/>
    <x v="0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x v="3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n v="86.86440677966101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s v="Y"/>
    <n v="5"/>
    <n v="6"/>
    <x v="26"/>
    <x v="1"/>
    <n v="1950"/>
    <x v="2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x v="3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n v="124.45730824891461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s v="Y"/>
    <n v="8"/>
    <n v="5"/>
    <x v="13"/>
    <x v="0"/>
    <n v="2006"/>
    <x v="0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x v="0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n v="147.39517153748412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s v="Y"/>
    <n v="5"/>
    <n v="6"/>
    <x v="1"/>
    <x v="1"/>
    <n v="1976"/>
    <x v="0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x v="1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n v="81.491071428571431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s v="Y"/>
    <n v="7"/>
    <n v="5"/>
    <x v="11"/>
    <x v="1"/>
    <n v="2006"/>
    <x v="1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x v="2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n v="120.34574468085107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s v="N/A"/>
    <n v="5"/>
    <n v="8"/>
    <x v="54"/>
    <x v="1"/>
    <n v="1977"/>
    <x v="0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x v="0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n v="152.18274111675126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s v="Y"/>
    <n v="6"/>
    <n v="3"/>
    <x v="16"/>
    <x v="1"/>
    <n v="1970"/>
    <x v="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x v="0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n v="98.672299336149663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s v="N"/>
    <n v="4"/>
    <n v="4"/>
    <x v="16"/>
    <x v="1"/>
    <n v="1970"/>
    <x v="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x v="0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n v="80.586080586080584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s v="Y"/>
    <n v="7"/>
    <n v="5"/>
    <x v="6"/>
    <x v="1"/>
    <n v="2005"/>
    <x v="1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x v="0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n v="140.35087719298247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s v="N/A"/>
    <n v="5"/>
    <n v="5"/>
    <x v="69"/>
    <x v="1"/>
    <n v="1950"/>
    <x v="2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x v="1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n v="67.017082785808142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s v="N/A"/>
    <n v="5"/>
    <n v="5"/>
    <x v="47"/>
    <x v="1"/>
    <n v="1950"/>
    <x v="2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x v="1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n v="106.21557828481511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s v="Y"/>
    <n v="5"/>
    <n v="5"/>
    <x v="10"/>
    <x v="1"/>
    <n v="1965"/>
    <x v="0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x v="1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n v="60.096153846153847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s v="N"/>
    <n v="6"/>
    <n v="7"/>
    <x v="66"/>
    <x v="1"/>
    <n v="1996"/>
    <x v="1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x v="0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n v="109.85352862849534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s v="Y"/>
    <n v="5"/>
    <n v="4"/>
    <x v="48"/>
    <x v="1"/>
    <n v="2006"/>
    <x v="1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x v="3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n v="83.170254403131111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s v="Y"/>
    <n v="6"/>
    <n v="5"/>
    <x v="47"/>
    <x v="1"/>
    <n v="1950"/>
    <x v="2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x v="3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n v="110.16635859519408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s v="N"/>
    <n v="8"/>
    <n v="6"/>
    <x v="2"/>
    <x v="0"/>
    <n v="2001"/>
    <x v="0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x v="0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n v="136.33633633633633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s v="Y"/>
    <n v="7"/>
    <n v="5"/>
    <x v="92"/>
    <x v="0"/>
    <n v="1996"/>
    <x v="0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x v="0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n v="134.97340425531914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s v="Y"/>
    <n v="8"/>
    <n v="5"/>
    <x v="68"/>
    <x v="1"/>
    <n v="1984"/>
    <x v="0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x v="2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n v="137.86764705882354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s v="N/A"/>
    <n v="7"/>
    <n v="5"/>
    <x v="50"/>
    <x v="1"/>
    <n v="1992"/>
    <x v="1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x v="0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n v="108.69565217391305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s v="Y"/>
    <n v="7"/>
    <n v="5"/>
    <x v="11"/>
    <x v="0"/>
    <n v="2005"/>
    <x v="0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x v="3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n v="141.75962815405046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s v="Y"/>
    <n v="4"/>
    <n v="5"/>
    <x v="11"/>
    <x v="0"/>
    <n v="2005"/>
    <x v="0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x v="3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n v="155.47703180212014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s v="Y"/>
    <n v="7"/>
    <n v="5"/>
    <x v="13"/>
    <x v="0"/>
    <n v="2006"/>
    <x v="0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x v="3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n v="159.01639344262296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s v="N/A"/>
    <n v="5"/>
    <n v="5"/>
    <x v="19"/>
    <x v="1"/>
    <n v="1950"/>
    <x v="2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x v="3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n v="69.711538461538467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s v="Y"/>
    <n v="7"/>
    <n v="5"/>
    <x v="11"/>
    <x v="1"/>
    <n v="2006"/>
    <x v="1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x v="3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n v="126.99468085106383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s v="Y"/>
    <n v="8"/>
    <n v="6"/>
    <x v="1"/>
    <x v="1"/>
    <n v="1976"/>
    <x v="0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x v="3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n v="99.033816425120776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s v="Y"/>
    <n v="5"/>
    <n v="5"/>
    <x v="41"/>
    <x v="1"/>
    <n v="1972"/>
    <x v="0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x v="0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n v="127.55102040816327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s v="Y"/>
    <n v="5"/>
    <n v="5"/>
    <x v="14"/>
    <x v="1"/>
    <n v="1960"/>
    <x v="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x v="0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n v="132.51582278481013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s v="Y"/>
    <n v="8"/>
    <n v="5"/>
    <x v="22"/>
    <x v="1"/>
    <n v="2008"/>
    <x v="1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x v="0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n v="178.05407047387607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s v="N/A"/>
    <n v="5"/>
    <n v="5"/>
    <x v="71"/>
    <x v="1"/>
    <n v="1950"/>
    <x v="2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x v="0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n v="76.308139534883722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s v="N"/>
    <n v="6"/>
    <n v="7"/>
    <x v="41"/>
    <x v="1"/>
    <n v="1972"/>
    <x v="0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x v="0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n v="96.880131362889983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s v="N"/>
    <n v="5"/>
    <n v="8"/>
    <x v="77"/>
    <x v="1"/>
    <n v="1995"/>
    <x v="1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x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n v="82.987551867219921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s v="N/A"/>
    <n v="7"/>
    <n v="3"/>
    <x v="26"/>
    <x v="1"/>
    <n v="1970"/>
    <x v="2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x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n v="63.919532770927972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s v="N"/>
    <n v="8"/>
    <n v="7"/>
    <x v="5"/>
    <x v="0"/>
    <n v="1993"/>
    <x v="0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x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n v="123.01587301587301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s v="Y"/>
    <n v="7"/>
    <n v="5"/>
    <x v="20"/>
    <x v="0"/>
    <n v="2002"/>
    <x v="0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x v="0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n v="139.05683192261185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s v="Y"/>
    <n v="5"/>
    <n v="7"/>
    <x v="98"/>
    <x v="1"/>
    <n v="1950"/>
    <x v="2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x v="3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n v="125.52410901467505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s v="Y"/>
    <n v="4"/>
    <n v="3"/>
    <x v="24"/>
    <x v="1"/>
    <n v="1957"/>
    <x v="0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x v="0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n v="99.408284023668642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s v="Y"/>
    <n v="9"/>
    <n v="5"/>
    <x v="22"/>
    <x v="1"/>
    <n v="2008"/>
    <x v="1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x v="3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n v="194.75308641975309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s v="N"/>
    <n v="8"/>
    <n v="5"/>
    <x v="2"/>
    <x v="1"/>
    <n v="2002"/>
    <x v="1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x v="0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n v="126.82280159080867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s v="N"/>
    <n v="4"/>
    <n v="6"/>
    <x v="16"/>
    <x v="1"/>
    <n v="2008"/>
    <x v="1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x v="0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n v="72.172619047619051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s v="N/A"/>
    <n v="4"/>
    <n v="4"/>
    <x v="16"/>
    <x v="1"/>
    <n v="1970"/>
    <x v="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x v="2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n v="126.98412698412699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s v="Y"/>
    <n v="5"/>
    <n v="4"/>
    <x v="24"/>
    <x v="1"/>
    <n v="2000"/>
    <x v="1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x v="0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n v="85.967831392124239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s v="N"/>
    <n v="6"/>
    <n v="8"/>
    <x v="27"/>
    <x v="1"/>
    <n v="2000"/>
    <x v="1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x v="1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n v="106.00490196078431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s v="Y"/>
    <n v="6"/>
    <n v="5"/>
    <x v="11"/>
    <x v="0"/>
    <n v="2005"/>
    <x v="0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x v="2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n v="150.07656967840734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s v="N"/>
    <n v="7"/>
    <n v="5"/>
    <x v="59"/>
    <x v="0"/>
    <n v="1990"/>
    <x v="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x v="1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n v="112.61485616144267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s v="Y"/>
    <n v="8"/>
    <n v="5"/>
    <x v="38"/>
    <x v="1"/>
    <n v="1981"/>
    <x v="0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x v="1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n v="110.14263074484944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s v="Y"/>
    <n v="3"/>
    <n v="5"/>
    <x v="32"/>
    <x v="1"/>
    <n v="1955"/>
    <x v="0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x v="1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n v="80.553952683208308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s v="N"/>
    <n v="9"/>
    <n v="5"/>
    <x v="11"/>
    <x v="1"/>
    <n v="2006"/>
    <x v="1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x v="1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n v="194.06589958158995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s v="Y"/>
    <n v="5"/>
    <n v="5"/>
    <x v="29"/>
    <x v="1"/>
    <n v="1995"/>
    <x v="1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x v="0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n v="146.46464646464648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s v="Y"/>
    <n v="5"/>
    <n v="4"/>
    <x v="14"/>
    <x v="1"/>
    <n v="2006"/>
    <x v="1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x v="0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n v="64.935064935064929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s v="Y"/>
    <n v="4"/>
    <n v="7"/>
    <x v="94"/>
    <x v="1"/>
    <n v="2006"/>
    <x v="1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x v="3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n v="91.290322580645167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s v="Y"/>
    <n v="7"/>
    <n v="5"/>
    <x v="22"/>
    <x v="0"/>
    <n v="2007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x v="0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n v="135.5491551459293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s v="Y"/>
    <n v="7"/>
    <n v="5"/>
    <x v="22"/>
    <x v="0"/>
    <n v="2007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x v="0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n v="152.08282674772036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s v="N"/>
    <n v="6"/>
    <n v="6"/>
    <x v="39"/>
    <x v="1"/>
    <n v="1978"/>
    <x v="2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x v="1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n v="83.459787556904402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s v="Y"/>
    <n v="5"/>
    <n v="6"/>
    <x v="24"/>
    <x v="1"/>
    <n v="2002"/>
    <x v="1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x v="1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n v="94.692005242463964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s v="N"/>
    <n v="8"/>
    <n v="5"/>
    <x v="20"/>
    <x v="0"/>
    <n v="2002"/>
    <x v="0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x v="0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n v="128.2051282051282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s v="Y"/>
    <n v="6"/>
    <n v="5"/>
    <x v="1"/>
    <x v="1"/>
    <n v="1976"/>
    <x v="0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x v="0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n v="118.18778726198293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s v="Y"/>
    <n v="7"/>
    <n v="5"/>
    <x v="11"/>
    <x v="0"/>
    <n v="2005"/>
    <x v="0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x v="3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n v="136.25366568914956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s v="N"/>
    <n v="7"/>
    <n v="6"/>
    <x v="29"/>
    <x v="0"/>
    <n v="1994"/>
    <x v="0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x v="0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n v="134.05405405405406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s v="N"/>
    <n v="9"/>
    <n v="5"/>
    <x v="74"/>
    <x v="0"/>
    <n v="2008"/>
    <x v="0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x v="0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n v="153.38827838827839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s v="N/A"/>
    <n v="6"/>
    <n v="7"/>
    <x v="78"/>
    <x v="1"/>
    <n v="1950"/>
    <x v="2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x v="0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n v="110.49723756906077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s v="Y"/>
    <n v="8"/>
    <n v="5"/>
    <x v="2"/>
    <x v="0"/>
    <n v="2001"/>
    <x v="0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x v="3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n v="159.56651718983557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s v="Y"/>
    <n v="3"/>
    <n v="4"/>
    <x v="61"/>
    <x v="1"/>
    <n v="1950"/>
    <x v="2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x v="3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n v="90.604026845637577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s v="N"/>
    <n v="5"/>
    <n v="5"/>
    <x v="83"/>
    <x v="1"/>
    <n v="1950"/>
    <x v="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x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n v="38.510911424903725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s v="Y"/>
    <n v="6"/>
    <n v="6"/>
    <x v="82"/>
    <x v="1"/>
    <n v="1980"/>
    <x v="2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x v="3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n v="100.18132366273798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s v="Y"/>
    <n v="5"/>
    <n v="6"/>
    <x v="27"/>
    <x v="1"/>
    <n v="1966"/>
    <x v="0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x v="0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n v="133.44887348353552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s v="N"/>
    <n v="7"/>
    <n v="5"/>
    <x v="92"/>
    <x v="1"/>
    <n v="1997"/>
    <x v="1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x v="0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n v="145.13274336283186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s v="N"/>
    <n v="6"/>
    <n v="7"/>
    <x v="5"/>
    <x v="1"/>
    <n v="1994"/>
    <x v="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x v="0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n v="113.30362826225334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s v="N"/>
    <n v="6"/>
    <n v="6"/>
    <x v="39"/>
    <x v="1"/>
    <n v="1964"/>
    <x v="0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x v="1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n v="104.2209807572936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s v="N"/>
    <n v="6"/>
    <n v="4"/>
    <x v="7"/>
    <x v="1"/>
    <n v="1973"/>
    <x v="0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x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n v="60.05553351844506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s v="N/A"/>
    <n v="5"/>
    <n v="7"/>
    <x v="87"/>
    <x v="1"/>
    <n v="2003"/>
    <x v="1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x v="3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n v="151.17581187010077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s v="Y"/>
    <n v="5"/>
    <n v="5"/>
    <x v="46"/>
    <x v="1"/>
    <n v="1956"/>
    <x v="0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x v="0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n v="128.81679389312978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s v="N"/>
    <n v="6"/>
    <n v="6"/>
    <x v="21"/>
    <x v="1"/>
    <n v="1968"/>
    <x v="0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x v="1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n v="98.971722365038559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s v="N/A"/>
    <n v="5"/>
    <n v="3"/>
    <x v="47"/>
    <x v="1"/>
    <n v="1950"/>
    <x v="2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x v="1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n v="62.84340659340659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s v="N"/>
    <n v="6"/>
    <n v="6"/>
    <x v="54"/>
    <x v="1"/>
    <n v="1977"/>
    <x v="0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x v="0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n v="111.85133239831697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s v="Y"/>
    <n v="7"/>
    <n v="5"/>
    <x v="13"/>
    <x v="0"/>
    <n v="2006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x v="3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n v="156.45161290322579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s v="N"/>
    <n v="7"/>
    <n v="6"/>
    <x v="70"/>
    <x v="1"/>
    <n v="1984"/>
    <x v="2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x v="0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n v="126.14942528735632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s v="N/A"/>
    <n v="5"/>
    <n v="8"/>
    <x v="65"/>
    <x v="1"/>
    <n v="1989"/>
    <x v="2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x v="0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n v="115.96180081855388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s v="Y"/>
    <n v="5"/>
    <n v="5"/>
    <x v="60"/>
    <x v="1"/>
    <n v="1969"/>
    <x v="0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x v="0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n v="126.64233576642336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s v="Y"/>
    <n v="6"/>
    <n v="5"/>
    <x v="6"/>
    <x v="0"/>
    <n v="2004"/>
    <x v="0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n v="183.84433962264151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s v="Y"/>
    <n v="5"/>
    <n v="5"/>
    <x v="29"/>
    <x v="0"/>
    <n v="1994"/>
    <x v="0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x v="0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n v="127.27272727272727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s v="Y"/>
    <n v="6"/>
    <n v="7"/>
    <x v="63"/>
    <x v="1"/>
    <n v="2004"/>
    <x v="1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x v="0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n v="115.26232114467409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s v="Y"/>
    <n v="5"/>
    <n v="5"/>
    <x v="37"/>
    <x v="1"/>
    <n v="1963"/>
    <x v="0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x v="0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n v="127.88461538461539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s v="Y"/>
    <n v="7"/>
    <n v="5"/>
    <x v="20"/>
    <x v="0"/>
    <n v="2002"/>
    <x v="0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x v="0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n v="131.59698423577794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s v="Y"/>
    <n v="6"/>
    <n v="6"/>
    <x v="39"/>
    <x v="1"/>
    <n v="1964"/>
    <x v="0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x v="0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n v="127.89768185451639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s v="N"/>
    <n v="6"/>
    <n v="5"/>
    <x v="49"/>
    <x v="1"/>
    <n v="1996"/>
    <x v="1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x v="0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n v="125.16688918558077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s v="N/A"/>
    <n v="6"/>
    <n v="6"/>
    <x v="86"/>
    <x v="0"/>
    <n v="1992"/>
    <x v="0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x v="3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n v="147.59036144578315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s v="N"/>
    <n v="4"/>
    <n v="5"/>
    <x v="7"/>
    <x v="1"/>
    <n v="1973"/>
    <x v="0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x v="0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n v="76.46520146520146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s v="N"/>
    <n v="8"/>
    <n v="5"/>
    <x v="11"/>
    <x v="1"/>
    <n v="2006"/>
    <x v="1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x v="0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n v="129.03225806451613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s v="N"/>
    <n v="7"/>
    <n v="5"/>
    <x v="6"/>
    <x v="0"/>
    <n v="2004"/>
    <x v="0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x v="0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n v="80.456407255705088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s v="Y"/>
    <n v="8"/>
    <n v="5"/>
    <x v="11"/>
    <x v="0"/>
    <n v="2005"/>
    <x v="0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x v="2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n v="157.97914995990376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s v="Y"/>
    <n v="3"/>
    <n v="4"/>
    <x v="52"/>
    <x v="1"/>
    <n v="1950"/>
    <x v="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x v="3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n v="89.32692307692308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s v="N"/>
    <n v="7"/>
    <n v="5"/>
    <x v="40"/>
    <x v="1"/>
    <n v="2000"/>
    <x v="1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x v="3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n v="127.79552715654953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s v="N/A"/>
    <n v="6"/>
    <n v="5"/>
    <x v="82"/>
    <x v="1"/>
    <n v="1950"/>
    <x v="2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x v="1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n v="80.578512396694208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s v="Y"/>
    <n v="5"/>
    <n v="8"/>
    <x v="10"/>
    <x v="1"/>
    <n v="1998"/>
    <x v="1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x v="2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n v="121.66666666666667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s v="Y"/>
    <n v="5"/>
    <n v="7"/>
    <x v="46"/>
    <x v="1"/>
    <n v="2000"/>
    <x v="1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x v="3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n v="137.82051282051282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s v="Y"/>
    <n v="6"/>
    <n v="5"/>
    <x v="13"/>
    <x v="0"/>
    <n v="2006"/>
    <x v="0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x v="0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n v="134.27092846270929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s v="N"/>
    <n v="6"/>
    <n v="7"/>
    <x v="101"/>
    <x v="1"/>
    <n v="2006"/>
    <x v="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x v="0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n v="93.726937269372698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s v="Y"/>
    <n v="8"/>
    <n v="5"/>
    <x v="73"/>
    <x v="1"/>
    <n v="1986"/>
    <x v="0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x v="3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n v="156.25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s v="N/A"/>
    <n v="4"/>
    <n v="6"/>
    <x v="65"/>
    <x v="1"/>
    <n v="1950"/>
    <x v="2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x v="0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n v="96.676737160120851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s v="Y"/>
    <n v="7"/>
    <n v="5"/>
    <x v="90"/>
    <x v="1"/>
    <n v="1978"/>
    <x v="0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x v="0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n v="98.063710181136784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s v="Y"/>
    <n v="2"/>
    <n v="5"/>
    <x v="26"/>
    <x v="1"/>
    <n v="1950"/>
    <x v="2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x v="2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n v="136.98630136986301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s v="Y"/>
    <n v="5"/>
    <n v="5"/>
    <x v="63"/>
    <x v="1"/>
    <n v="1971"/>
    <x v="0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x v="0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n v="125.78947368421052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s v="Y"/>
    <n v="5"/>
    <n v="7"/>
    <x v="14"/>
    <x v="1"/>
    <n v="2002"/>
    <x v="1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x v="3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n v="119.04761904761905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s v="Y"/>
    <n v="6"/>
    <n v="6"/>
    <x v="28"/>
    <x v="1"/>
    <n v="1959"/>
    <x v="0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x v="0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n v="133.58458961474037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s v="N"/>
    <n v="5"/>
    <n v="5"/>
    <x v="16"/>
    <x v="1"/>
    <n v="1970"/>
    <x v="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x v="0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n v="81.413210445468508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s v="N"/>
    <n v="8"/>
    <n v="5"/>
    <x v="29"/>
    <x v="1"/>
    <n v="1995"/>
    <x v="1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x v="0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n v="123.95118230358504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s v="Y"/>
    <n v="7"/>
    <n v="5"/>
    <x v="59"/>
    <x v="1"/>
    <n v="1991"/>
    <x v="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x v="0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n v="124.75728155339806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s v="N"/>
    <n v="7"/>
    <n v="5"/>
    <x v="13"/>
    <x v="0"/>
    <n v="2006"/>
    <x v="0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x v="0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n v="135.93518060366156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s v="N"/>
    <n v="6"/>
    <n v="5"/>
    <x v="4"/>
    <x v="0"/>
    <n v="200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x v="0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n v="107.10059171597634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s v="Y"/>
    <n v="8"/>
    <n v="5"/>
    <x v="6"/>
    <x v="1"/>
    <n v="2005"/>
    <x v="1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x v="0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n v="152.50544662309369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s v="N"/>
    <n v="6"/>
    <n v="5"/>
    <x v="49"/>
    <x v="1"/>
    <n v="1996"/>
    <x v="1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x v="0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n v="113.38962605548853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s v="N"/>
    <n v="7"/>
    <n v="6"/>
    <x v="1"/>
    <x v="1"/>
    <n v="1976"/>
    <x v="0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x v="1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n v="104.37881873727088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s v="Y"/>
    <n v="5"/>
    <n v="7"/>
    <x v="24"/>
    <x v="1"/>
    <n v="1957"/>
    <x v="0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x v="3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n v="159.19117647058823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s v="Y"/>
    <n v="5"/>
    <n v="7"/>
    <x v="31"/>
    <x v="1"/>
    <n v="2006"/>
    <x v="1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x v="3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n v="133.43253968253967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s v="Y"/>
    <n v="5"/>
    <n v="7"/>
    <x v="30"/>
    <x v="1"/>
    <n v="2000"/>
    <x v="1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x v="3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n v="140.45618247298918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s v="Y"/>
    <n v="8"/>
    <n v="5"/>
    <x v="22"/>
    <x v="0"/>
    <n v="2007"/>
    <x v="0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x v="0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n v="183.3910034602076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s v="N/A"/>
    <n v="8"/>
    <n v="5"/>
    <x v="20"/>
    <x v="0"/>
    <n v="2002"/>
    <x v="0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x v="0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n v="129.73925299506695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s v="Y"/>
    <n v="5"/>
    <n v="7"/>
    <x v="17"/>
    <x v="1"/>
    <n v="2003"/>
    <x v="1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x v="0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n v="145.413870246085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s v="N/A"/>
    <n v="5"/>
    <n v="6"/>
    <x v="18"/>
    <x v="1"/>
    <n v="1987"/>
    <x v="2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x v="0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n v="87.445346658338536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s v="Y"/>
    <n v="5"/>
    <n v="5"/>
    <x v="28"/>
    <x v="1"/>
    <n v="1959"/>
    <x v="0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x v="0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n v="128.55769230769232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s v="Y"/>
    <n v="6"/>
    <n v="5"/>
    <x v="26"/>
    <x v="1"/>
    <n v="1950"/>
    <x v="2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x v="3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n v="116.99604743083005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s v="Y"/>
    <n v="7"/>
    <n v="5"/>
    <x v="11"/>
    <x v="1"/>
    <n v="2006"/>
    <x v="1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x v="0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n v="137.1778350515464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s v="Y"/>
    <n v="4"/>
    <n v="3"/>
    <x v="46"/>
    <x v="1"/>
    <n v="1956"/>
    <x v="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x v="0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n v="116.66666666666667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s v="Y"/>
    <n v="5"/>
    <n v="9"/>
    <x v="81"/>
    <x v="1"/>
    <n v="2008"/>
    <x v="1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x v="3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n v="169.05444126074499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s v="N/A"/>
    <n v="7"/>
    <n v="5"/>
    <x v="86"/>
    <x v="0"/>
    <n v="1992"/>
    <x v="0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x v="0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n v="110.59379217273954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s v="Y"/>
    <n v="4"/>
    <n v="5"/>
    <x v="32"/>
    <x v="1"/>
    <n v="1955"/>
    <x v="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x v="3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n v="114.42786069651741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s v="Y"/>
    <n v="7"/>
    <n v="5"/>
    <x v="22"/>
    <x v="0"/>
    <n v="2007"/>
    <x v="0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x v="3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n v="111.89710610932475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s v="Y"/>
    <n v="7"/>
    <n v="5"/>
    <x v="6"/>
    <x v="0"/>
    <n v="2004"/>
    <x v="0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x v="0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n v="169.281045751634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s v="N"/>
    <n v="7"/>
    <n v="5"/>
    <x v="6"/>
    <x v="1"/>
    <n v="2005"/>
    <x v="1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x v="1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n v="109.74987238386932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s v="N/A"/>
    <n v="5"/>
    <n v="5"/>
    <x v="84"/>
    <x v="1"/>
    <n v="1980"/>
    <x v="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x v="3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n v="149.57264957264957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s v="N/A"/>
    <n v="4"/>
    <n v="3"/>
    <x v="89"/>
    <x v="1"/>
    <n v="1950"/>
    <x v="2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x v="1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n v="68.14740030287733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s v="Y"/>
    <n v="5"/>
    <n v="5"/>
    <x v="50"/>
    <x v="1"/>
    <n v="1992"/>
    <x v="1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n v="95.995893223819309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s v="N"/>
    <n v="6"/>
    <n v="4"/>
    <x v="88"/>
    <x v="1"/>
    <n v="1950"/>
    <x v="2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x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n v="53.167420814479641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s v="N"/>
    <n v="8"/>
    <n v="5"/>
    <x v="49"/>
    <x v="0"/>
    <n v="1995"/>
    <x v="0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x v="0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n v="118.56435643564356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s v="N"/>
    <n v="6"/>
    <n v="5"/>
    <x v="35"/>
    <x v="0"/>
    <n v="1997"/>
    <x v="0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x v="0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n v="105.625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s v="Y"/>
    <n v="6"/>
    <n v="5"/>
    <x v="69"/>
    <x v="1"/>
    <n v="1950"/>
    <x v="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x v="3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n v="103.44827586206897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s v="N/A"/>
    <n v="6"/>
    <n v="5"/>
    <x v="52"/>
    <x v="1"/>
    <n v="1950"/>
    <x v="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x v="0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n v="95.047923322683701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s v="N/A"/>
    <n v="5"/>
    <n v="8"/>
    <x v="107"/>
    <x v="1"/>
    <n v="1996"/>
    <x v="1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x v="3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n v="92.156862745098039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s v="Y"/>
    <n v="6"/>
    <n v="5"/>
    <x v="54"/>
    <x v="1"/>
    <n v="1977"/>
    <x v="0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x v="3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n v="125.07977026164646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s v="Y"/>
    <n v="5"/>
    <n v="5"/>
    <x v="26"/>
    <x v="1"/>
    <n v="1950"/>
    <x v="2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x v="0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n v="123.39331619537275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s v="Y"/>
    <n v="5"/>
    <n v="7"/>
    <x v="23"/>
    <x v="1"/>
    <n v="1951"/>
    <x v="0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x v="3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n v="146.00840336134453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s v="N"/>
    <n v="5"/>
    <n v="7"/>
    <x v="1"/>
    <x v="1"/>
    <n v="1976"/>
    <x v="0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x v="1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n v="105.72805139186295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s v="N"/>
    <n v="8"/>
    <n v="5"/>
    <x v="13"/>
    <x v="1"/>
    <n v="2007"/>
    <x v="1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x v="1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n v="150.23691654879772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s v="Y"/>
    <n v="5"/>
    <n v="3"/>
    <x v="28"/>
    <x v="1"/>
    <n v="1959"/>
    <x v="0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n v="79.522862823061629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s v="N/A"/>
    <n v="4"/>
    <n v="4"/>
    <x v="71"/>
    <x v="1"/>
    <n v="1950"/>
    <x v="2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x v="3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n v="86.580086580086586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s v="N/A"/>
    <n v="5"/>
    <n v="6"/>
    <x v="89"/>
    <x v="1"/>
    <n v="1950"/>
    <x v="2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x v="0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n v="94.543147208121823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s v="Y"/>
    <n v="6"/>
    <n v="5"/>
    <x v="55"/>
    <x v="1"/>
    <n v="1985"/>
    <x v="0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x v="0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n v="138.67488443759629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s v="N"/>
    <n v="7"/>
    <n v="7"/>
    <x v="71"/>
    <x v="1"/>
    <n v="1950"/>
    <x v="2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x v="0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n v="111.57289002557545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s v="N/A"/>
    <n v="7"/>
    <n v="7"/>
    <x v="69"/>
    <x v="1"/>
    <n v="1950"/>
    <x v="2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x v="3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n v="105.22052205220523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s v="N"/>
    <n v="7"/>
    <n v="9"/>
    <x v="26"/>
    <x v="1"/>
    <n v="1988"/>
    <x v="2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x v="0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n v="96.491228070175438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s v="Y"/>
    <n v="6"/>
    <n v="5"/>
    <x v="52"/>
    <x v="1"/>
    <n v="1950"/>
    <x v="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x v="3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n v="133.04721030042919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s v="Y"/>
    <n v="5"/>
    <n v="4"/>
    <x v="28"/>
    <x v="1"/>
    <n v="1959"/>
    <x v="0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x v="0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n v="102.25102319236017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s v="Y"/>
    <n v="6"/>
    <n v="7"/>
    <x v="46"/>
    <x v="1"/>
    <n v="2004"/>
    <x v="1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x v="3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n v="127.00165654334621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s v="Y"/>
    <n v="6"/>
    <n v="8"/>
    <x v="19"/>
    <x v="1"/>
    <n v="2007"/>
    <x v="1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x v="3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n v="147.67156862745097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s v="N"/>
    <n v="7"/>
    <n v="6"/>
    <x v="10"/>
    <x v="1"/>
    <n v="1988"/>
    <x v="2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x v="1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n v="110.87912087912088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s v="Y"/>
    <n v="5"/>
    <n v="8"/>
    <x v="1"/>
    <x v="1"/>
    <n v="2004"/>
    <x v="1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x v="0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n v="151.70494084899096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s v="N/A"/>
    <n v="5"/>
    <n v="8"/>
    <x v="10"/>
    <x v="1"/>
    <n v="1999"/>
    <x v="1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x v="0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n v="142.21343873517787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s v="Y"/>
    <n v="7"/>
    <n v="5"/>
    <x v="22"/>
    <x v="1"/>
    <n v="2008"/>
    <x v="1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x v="3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n v="175.0380517503805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s v="Y"/>
    <n v="8"/>
    <n v="5"/>
    <x v="22"/>
    <x v="1"/>
    <n v="2008"/>
    <x v="1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x v="0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n v="148.81518987341772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s v="N"/>
    <n v="6"/>
    <n v="6"/>
    <x v="99"/>
    <x v="1"/>
    <n v="1974"/>
    <x v="0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x v="1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n v="98.614072494669514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s v="N"/>
    <n v="6"/>
    <n v="5"/>
    <x v="90"/>
    <x v="1"/>
    <n v="1978"/>
    <x v="0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x v="0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n v="100.27472527472527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s v="Y"/>
    <n v="6"/>
    <n v="7"/>
    <x v="30"/>
    <x v="1"/>
    <n v="2006"/>
    <x v="1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x v="0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n v="136.58536585365854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s v="Y"/>
    <n v="5"/>
    <n v="5"/>
    <x v="21"/>
    <x v="1"/>
    <n v="1968"/>
    <x v="0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x v="0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n v="144.29530201342283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s v="N/A"/>
    <n v="4"/>
    <n v="4"/>
    <x v="60"/>
    <x v="1"/>
    <n v="1969"/>
    <x v="0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x v="4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n v="86.612877583465817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s v="N/A"/>
    <n v="5"/>
    <n v="7"/>
    <x v="90"/>
    <x v="1"/>
    <n v="1978"/>
    <x v="0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x v="3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n v="135.47486033519553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s v="Y"/>
    <n v="7"/>
    <n v="5"/>
    <x v="51"/>
    <x v="0"/>
    <n v="2009"/>
    <x v="0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x v="0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n v="155.23968042609854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s v="Y"/>
    <n v="8"/>
    <n v="5"/>
    <x v="74"/>
    <x v="0"/>
    <n v="2008"/>
    <x v="0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x v="0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n v="144.83471074380165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s v="N"/>
    <n v="6"/>
    <n v="5"/>
    <x v="4"/>
    <x v="0"/>
    <n v="2000"/>
    <x v="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x v="0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n v="103.53081986834231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s v="N"/>
    <n v="6"/>
    <n v="7"/>
    <x v="61"/>
    <x v="1"/>
    <n v="1986"/>
    <x v="2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x v="1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n v="111.48007590132828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s v="N"/>
    <n v="10"/>
    <n v="5"/>
    <x v="49"/>
    <x v="1"/>
    <n v="1996"/>
    <x v="1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x v="1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n v="172.31872070581747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s v="N/A"/>
    <n v="6"/>
    <n v="6"/>
    <x v="54"/>
    <x v="1"/>
    <n v="1977"/>
    <x v="0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x v="0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n v="152.95169946332737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s v="Y"/>
    <n v="6"/>
    <n v="6"/>
    <x v="18"/>
    <x v="1"/>
    <n v="1958"/>
    <x v="0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x v="0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n v="129.26249008723235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s v="N"/>
    <n v="7"/>
    <n v="5"/>
    <x v="13"/>
    <x v="1"/>
    <n v="2007"/>
    <x v="1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x v="3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n v="137.52000000000001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s v="N/A"/>
    <n v="5"/>
    <n v="6"/>
    <x v="94"/>
    <x v="1"/>
    <n v="1994"/>
    <x v="1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x v="0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n v="64.970836033700579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s v="N"/>
    <n v="6"/>
    <n v="8"/>
    <x v="78"/>
    <x v="1"/>
    <n v="1950"/>
    <x v="2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x v="1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n v="101.91897654584221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s v="N/A"/>
    <n v="8"/>
    <n v="5"/>
    <x v="86"/>
    <x v="1"/>
    <n v="2000"/>
    <x v="1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x v="1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n v="99.233983286908071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s v="Y"/>
    <n v="5"/>
    <n v="5"/>
    <x v="68"/>
    <x v="1"/>
    <n v="1985"/>
    <x v="2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x v="0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n v="129.46912242686889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s v="N/A"/>
    <n v="6"/>
    <n v="8"/>
    <x v="69"/>
    <x v="1"/>
    <n v="2004"/>
    <x v="1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x v="0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n v="93.954248366013076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s v="N/A"/>
    <n v="5"/>
    <n v="6"/>
    <x v="42"/>
    <x v="1"/>
    <n v="1950"/>
    <x v="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x v="0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n v="115.33879374534624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s v="Y"/>
    <n v="5"/>
    <n v="5"/>
    <x v="30"/>
    <x v="1"/>
    <n v="1954"/>
    <x v="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x v="0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n v="82.740213523131672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s v="N"/>
    <n v="7"/>
    <n v="5"/>
    <x v="59"/>
    <x v="1"/>
    <n v="1991"/>
    <x v="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x v="1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n v="99.443118536197289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s v="Y"/>
    <n v="8"/>
    <n v="5"/>
    <x v="74"/>
    <x v="0"/>
    <n v="2008"/>
    <x v="0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x v="3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n v="237.59079903147699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s v="N"/>
    <n v="10"/>
    <n v="5"/>
    <x v="92"/>
    <x v="0"/>
    <n v="1996"/>
    <x v="0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x v="1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n v="166.44325290437891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s v="Y"/>
    <n v="5"/>
    <n v="6"/>
    <x v="26"/>
    <x v="1"/>
    <n v="1950"/>
    <x v="2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x v="3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n v="106.19469026548673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s v="Y"/>
    <n v="5"/>
    <n v="4"/>
    <x v="37"/>
    <x v="1"/>
    <n v="1963"/>
    <x v="0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x v="0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n v="118.76590330788804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s v="N/A"/>
    <n v="5"/>
    <n v="7"/>
    <x v="67"/>
    <x v="1"/>
    <n v="1950"/>
    <x v="2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x v="1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n v="85.913185913185913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s v="N"/>
    <n v="3"/>
    <n v="5"/>
    <x v="83"/>
    <x v="1"/>
    <n v="1970"/>
    <x v="2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x v="0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n v="55.915244261330194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s v="Y"/>
    <n v="8"/>
    <n v="5"/>
    <x v="29"/>
    <x v="1"/>
    <n v="1995"/>
    <x v="1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x v="3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n v="161.33004926108376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s v="N"/>
    <n v="7"/>
    <n v="5"/>
    <x v="20"/>
    <x v="0"/>
    <n v="2002"/>
    <x v="0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x v="0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n v="117.46987951807229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s v="N"/>
    <n v="7"/>
    <n v="5"/>
    <x v="40"/>
    <x v="0"/>
    <n v="1999"/>
    <x v="0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x v="0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n v="104.76718403547672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s v="Y"/>
    <n v="4"/>
    <n v="4"/>
    <x v="53"/>
    <x v="1"/>
    <n v="1975"/>
    <x v="2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x v="0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n v="103.57583230579532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s v="N"/>
    <n v="8"/>
    <n v="5"/>
    <x v="40"/>
    <x v="1"/>
    <n v="2000"/>
    <x v="1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x v="3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n v="120.74947952810548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s v="N/A"/>
    <n v="5"/>
    <n v="8"/>
    <x v="82"/>
    <x v="1"/>
    <n v="1994"/>
    <x v="1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x v="0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n v="84.918478260869563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s v="Y"/>
    <n v="6"/>
    <n v="5"/>
    <x v="40"/>
    <x v="0"/>
    <n v="1999"/>
    <x v="0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x v="3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n v="134.80392156862746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s v="N"/>
    <n v="6"/>
    <n v="7"/>
    <x v="60"/>
    <x v="1"/>
    <n v="1969"/>
    <x v="0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x v="1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n v="116.86390532544378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s v="N"/>
    <n v="6"/>
    <n v="5"/>
    <x v="11"/>
    <x v="0"/>
    <n v="2005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x v="0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n v="120.87912087912088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s v="N"/>
    <n v="7"/>
    <n v="5"/>
    <x v="13"/>
    <x v="0"/>
    <n v="2006"/>
    <x v="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x v="1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n v="117.66505636070853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s v="N/A"/>
    <n v="7"/>
    <n v="6"/>
    <x v="77"/>
    <x v="1"/>
    <n v="1950"/>
    <x v="2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x v="0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n v="85.207100591715971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s v="Y"/>
    <n v="7"/>
    <n v="5"/>
    <x v="2"/>
    <x v="0"/>
    <n v="2001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x v="0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n v="146.86468646864685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s v="Y"/>
    <n v="4"/>
    <n v="5"/>
    <x v="37"/>
    <x v="1"/>
    <n v="1979"/>
    <x v="2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x v="0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n v="107.09117221418235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s v="Y"/>
    <n v="4"/>
    <n v="5"/>
    <x v="16"/>
    <x v="1"/>
    <n v="1970"/>
    <x v="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n v="134.31712962962962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s v="N"/>
    <n v="7"/>
    <n v="5"/>
    <x v="45"/>
    <x v="0"/>
    <n v="1998"/>
    <x v="0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x v="0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n v="111.24227093872962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s v="N/A"/>
    <n v="5"/>
    <n v="8"/>
    <x v="82"/>
    <x v="1"/>
    <n v="1997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x v="0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n v="86.795252225519292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s v="Y"/>
    <n v="7"/>
    <n v="5"/>
    <x v="4"/>
    <x v="1"/>
    <n v="2001"/>
    <x v="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x v="0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n v="130.67484662576686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s v="Y"/>
    <n v="5"/>
    <n v="6"/>
    <x v="34"/>
    <x v="1"/>
    <n v="1975"/>
    <x v="0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x v="0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n v="142.92364990689012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s v="Y"/>
    <n v="7"/>
    <n v="7"/>
    <x v="59"/>
    <x v="1"/>
    <n v="1991"/>
    <x v="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x v="0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n v="123.81602914389799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s v="Y"/>
    <n v="4"/>
    <n v="4"/>
    <x v="27"/>
    <x v="1"/>
    <n v="1966"/>
    <x v="0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x v="3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n v="101.32575757575758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s v="Y"/>
    <n v="6"/>
    <n v="5"/>
    <x v="0"/>
    <x v="0"/>
    <n v="2003"/>
    <x v="0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x v="0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n v="117.64705882352941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s v="Y"/>
    <n v="5"/>
    <n v="7"/>
    <x v="12"/>
    <x v="1"/>
    <n v="1980"/>
    <x v="2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x v="0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n v="109.11925175370226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s v="Y"/>
    <n v="8"/>
    <n v="5"/>
    <x v="13"/>
    <x v="0"/>
    <n v="2006"/>
    <x v="0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x v="0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n v="174.6987951807229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s v="N"/>
    <n v="6"/>
    <n v="5"/>
    <x v="86"/>
    <x v="0"/>
    <n v="1992"/>
    <x v="0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x v="0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n v="102.4390243902439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s v="N/A"/>
    <n v="8"/>
    <n v="7"/>
    <x v="62"/>
    <x v="1"/>
    <n v="2005"/>
    <x v="1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x v="1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n v="93.607305936073061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s v="Y"/>
    <n v="4"/>
    <n v="6"/>
    <x v="71"/>
    <x v="1"/>
    <n v="1950"/>
    <x v="2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x v="3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n v="168.1547619047619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s v="N/A"/>
    <n v="4"/>
    <n v="9"/>
    <x v="10"/>
    <x v="1"/>
    <n v="2001"/>
    <x v="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x v="4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n v="151.04166666666666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s v="N/A"/>
    <n v="5"/>
    <n v="5"/>
    <x v="12"/>
    <x v="1"/>
    <n v="1962"/>
    <x v="0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x v="0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n v="134.63463463463464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s v="Y"/>
    <n v="5"/>
    <n v="5"/>
    <x v="27"/>
    <x v="1"/>
    <n v="1966"/>
    <x v="0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x v="0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n v="139.82102908277406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s v="N/A"/>
    <n v="6"/>
    <n v="5"/>
    <x v="90"/>
    <x v="1"/>
    <n v="1978"/>
    <x v="0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x v="1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n v="58.885383806519457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s v="Y"/>
    <n v="8"/>
    <n v="5"/>
    <x v="51"/>
    <x v="0"/>
    <n v="2009"/>
    <x v="0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x v="0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n v="174.6240487062405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s v="N/A"/>
    <n v="4"/>
    <n v="5"/>
    <x v="81"/>
    <x v="1"/>
    <n v="1950"/>
    <x v="2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x v="3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n v="88.267543859649123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s v="N"/>
    <n v="6"/>
    <n v="5"/>
    <x v="63"/>
    <x v="1"/>
    <n v="1971"/>
    <x v="0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x v="0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n v="75.123152709359601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s v="Y"/>
    <n v="5"/>
    <n v="5"/>
    <x v="39"/>
    <x v="1"/>
    <n v="1964"/>
    <x v="0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x v="3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n v="126.09649122807018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s v="Y"/>
    <n v="5"/>
    <n v="5"/>
    <x v="21"/>
    <x v="1"/>
    <n v="1968"/>
    <x v="0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x v="0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n v="110.6523534269199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s v="N/A"/>
    <n v="6"/>
    <n v="6"/>
    <x v="87"/>
    <x v="1"/>
    <n v="1950"/>
    <x v="2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x v="0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n v="77.464788732394368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s v="Y"/>
    <n v="5"/>
    <n v="3"/>
    <x v="23"/>
    <x v="1"/>
    <n v="1951"/>
    <x v="0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x v="1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n v="64.559925093632955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s v="N"/>
    <n v="7"/>
    <n v="5"/>
    <x v="6"/>
    <x v="1"/>
    <n v="2005"/>
    <x v="1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x v="0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n v="123.48993288590604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s v="N/A"/>
    <n v="6"/>
    <n v="8"/>
    <x v="18"/>
    <x v="1"/>
    <n v="1958"/>
    <x v="0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x v="0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n v="127.41652021089631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s v="N"/>
    <n v="6"/>
    <n v="5"/>
    <x v="22"/>
    <x v="0"/>
    <n v="2007"/>
    <x v="0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x v="1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n v="110.7087428867046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s v="Y"/>
    <n v="5"/>
    <n v="8"/>
    <x v="10"/>
    <x v="1"/>
    <n v="2008"/>
    <x v="1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x v="3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n v="161.18421052631578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s v="Y"/>
    <n v="9"/>
    <n v="5"/>
    <x v="74"/>
    <x v="0"/>
    <n v="2008"/>
    <x v="0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x v="2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n v="215.80141010575792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s v="N/A"/>
    <n v="5"/>
    <n v="5"/>
    <x v="14"/>
    <x v="1"/>
    <n v="1960"/>
    <x v="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x v="1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n v="84.273390842733903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s v="N/A"/>
    <n v="5"/>
    <n v="5"/>
    <x v="54"/>
    <x v="1"/>
    <n v="1977"/>
    <x v="0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x v="1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n v="72.519083969465655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s v="N/A"/>
    <n v="5"/>
    <n v="6"/>
    <x v="12"/>
    <x v="1"/>
    <n v="1962"/>
    <x v="0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x v="0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n v="111.34453781512605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s v="Y"/>
    <n v="4"/>
    <n v="5"/>
    <x v="12"/>
    <x v="1"/>
    <n v="1962"/>
    <x v="0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x v="3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n v="83.169934640522882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s v="Y"/>
    <n v="5"/>
    <n v="5"/>
    <x v="28"/>
    <x v="1"/>
    <n v="1959"/>
    <x v="0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x v="0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n v="119.52861952861953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s v="N"/>
    <n v="5"/>
    <n v="6"/>
    <x v="108"/>
    <x v="1"/>
    <n v="1950"/>
    <x v="2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x v="1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n v="66.191446028513241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s v="N"/>
    <n v="5"/>
    <n v="5"/>
    <x v="101"/>
    <x v="1"/>
    <n v="1950"/>
    <x v="2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x v="1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n v="77.85145739910314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s v="N"/>
    <n v="7"/>
    <n v="5"/>
    <x v="0"/>
    <x v="0"/>
    <n v="2003"/>
    <x v="0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x v="3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n v="107.93357933579335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s v="N"/>
    <n v="7"/>
    <n v="5"/>
    <x v="6"/>
    <x v="1"/>
    <n v="2005"/>
    <x v="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x v="1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n v="100.10266940451746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s v="Y"/>
    <n v="6"/>
    <n v="5"/>
    <x v="11"/>
    <x v="0"/>
    <n v="2005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x v="0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n v="124.89044697633655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s v="Y"/>
    <n v="8"/>
    <n v="5"/>
    <x v="13"/>
    <x v="0"/>
    <n v="2006"/>
    <x v="0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x v="3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n v="179.17789757412399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s v="N"/>
    <n v="7"/>
    <n v="5"/>
    <x v="0"/>
    <x v="0"/>
    <n v="2003"/>
    <x v="0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x v="0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n v="127.20588235294117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s v="Y"/>
    <n v="7"/>
    <n v="6"/>
    <x v="22"/>
    <x v="0"/>
    <n v="2007"/>
    <x v="0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x v="0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n v="147.02664298401422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s v="N/A"/>
    <n v="7"/>
    <n v="6"/>
    <x v="99"/>
    <x v="1"/>
    <n v="1974"/>
    <x v="0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x v="0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n v="144.92753623188406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s v="Y"/>
    <n v="10"/>
    <n v="5"/>
    <x v="13"/>
    <x v="0"/>
    <n v="2006"/>
    <x v="0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x v="3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n v="223.98843930635837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s v="N"/>
    <n v="8"/>
    <n v="7"/>
    <x v="15"/>
    <x v="1"/>
    <n v="1950"/>
    <x v="2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x v="0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n v="151.61502966381016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s v="N/A"/>
    <n v="6"/>
    <n v="7"/>
    <x v="68"/>
    <x v="1"/>
    <n v="2003"/>
    <x v="1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x v="0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n v="95.289079229122052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s v="N"/>
    <n v="7"/>
    <n v="5"/>
    <x v="11"/>
    <x v="1"/>
    <n v="2006"/>
    <x v="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x v="0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n v="120.09014810045075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s v="N/A"/>
    <n v="6"/>
    <n v="5"/>
    <x v="1"/>
    <x v="1"/>
    <n v="1976"/>
    <x v="0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x v="0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n v="164.31334622823985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s v="N/A"/>
    <n v="6"/>
    <n v="5"/>
    <x v="109"/>
    <x v="1"/>
    <n v="1950"/>
    <x v="2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x v="0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n v="62.925170068027214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s v="Y"/>
    <n v="5"/>
    <n v="7"/>
    <x v="52"/>
    <x v="1"/>
    <n v="1950"/>
    <x v="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x v="0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n v="120.44534412955466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s v="Y"/>
    <n v="7"/>
    <n v="5"/>
    <x v="21"/>
    <x v="1"/>
    <n v="1968"/>
    <x v="0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x v="0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n v="115.63981042654028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s v="Y"/>
    <n v="7"/>
    <n v="5"/>
    <x v="0"/>
    <x v="0"/>
    <n v="2003"/>
    <x v="0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x v="3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n v="122.24199288256227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s v="Y"/>
    <n v="5"/>
    <n v="6"/>
    <x v="21"/>
    <x v="1"/>
    <n v="1968"/>
    <x v="0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x v="0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n v="148.74141876430207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s v="N"/>
    <n v="7"/>
    <n v="7"/>
    <x v="99"/>
    <x v="1"/>
    <n v="2003"/>
    <x v="1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x v="0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n v="135.67143516382095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s v="N"/>
    <n v="7"/>
    <n v="5"/>
    <x v="0"/>
    <x v="1"/>
    <n v="2004"/>
    <x v="1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x v="0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n v="99.879227053140099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s v="N/A"/>
    <n v="6"/>
    <n v="6"/>
    <x v="8"/>
    <x v="1"/>
    <n v="1950"/>
    <x v="2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x v="0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n v="93.269934162399409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s v="Y"/>
    <n v="8"/>
    <n v="5"/>
    <x v="29"/>
    <x v="0"/>
    <n v="1994"/>
    <x v="0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x v="3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n v="151.73628585807751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s v="Y"/>
    <n v="5"/>
    <n v="8"/>
    <x v="91"/>
    <x v="1"/>
    <n v="1950"/>
    <x v="2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x v="3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n v="115.625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s v="N/A"/>
    <n v="7"/>
    <n v="5"/>
    <x v="11"/>
    <x v="0"/>
    <n v="2005"/>
    <x v="0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x v="3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n v="162.95025728987994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s v="Y"/>
    <n v="6"/>
    <n v="8"/>
    <x v="60"/>
    <x v="1"/>
    <n v="1969"/>
    <x v="0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x v="0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n v="143.26375711574951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s v="N"/>
    <n v="6"/>
    <n v="5"/>
    <x v="40"/>
    <x v="0"/>
    <n v="1999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x v="0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n v="108.05970149253731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s v="Y"/>
    <n v="5"/>
    <n v="6"/>
    <x v="46"/>
    <x v="1"/>
    <n v="1956"/>
    <x v="0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x v="3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n v="122.76190476190476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s v="N/A"/>
    <n v="4"/>
    <n v="5"/>
    <x v="24"/>
    <x v="1"/>
    <n v="1989"/>
    <x v="2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x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n v="90.324384787472042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s v="N"/>
    <n v="6"/>
    <n v="6"/>
    <x v="58"/>
    <x v="1"/>
    <n v="1950"/>
    <x v="2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x v="0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n v="98.958333333333329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s v="Y"/>
    <n v="6"/>
    <n v="5"/>
    <x v="45"/>
    <x v="1"/>
    <n v="1999"/>
    <x v="1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x v="3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n v="135.37771129394167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s v="N"/>
    <n v="7"/>
    <n v="5"/>
    <x v="40"/>
    <x v="0"/>
    <n v="1999"/>
    <x v="0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x v="0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n v="126.65289256198348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s v="N/A"/>
    <n v="7"/>
    <n v="4"/>
    <x v="48"/>
    <x v="1"/>
    <n v="1950"/>
    <x v="2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x v="1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n v="64.584436209634731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s v="Y"/>
    <n v="9"/>
    <n v="5"/>
    <x v="74"/>
    <x v="1"/>
    <n v="2009"/>
    <x v="1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x v="0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n v="187.56194251734391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s v="N/A"/>
    <n v="8"/>
    <n v="9"/>
    <x v="61"/>
    <x v="1"/>
    <n v="1997"/>
    <x v="1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x v="1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n v="110.53089643167972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s v="N/A"/>
    <n v="5"/>
    <n v="5"/>
    <x v="18"/>
    <x v="1"/>
    <n v="1958"/>
    <x v="0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x v="0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n v="94.488188976377955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s v="Y"/>
    <n v="7"/>
    <n v="6"/>
    <x v="56"/>
    <x v="1"/>
    <n v="1979"/>
    <x v="0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x v="4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n v="170.60367454068242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s v="Y"/>
    <n v="6"/>
    <n v="7"/>
    <x v="21"/>
    <x v="1"/>
    <n v="1968"/>
    <x v="0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x v="0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n v="124.74815312290127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s v="Y"/>
    <n v="5"/>
    <n v="6"/>
    <x v="10"/>
    <x v="1"/>
    <n v="1965"/>
    <x v="0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x v="0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n v="146.524064171123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s v="N/A"/>
    <n v="6"/>
    <n v="7"/>
    <x v="28"/>
    <x v="1"/>
    <n v="2006"/>
    <x v="1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x v="3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n v="130.43478260869566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s v="N/A"/>
    <n v="5"/>
    <n v="6"/>
    <x v="48"/>
    <x v="1"/>
    <n v="2003"/>
    <x v="1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x v="0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n v="111.2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s v="N"/>
    <n v="5"/>
    <n v="5"/>
    <x v="47"/>
    <x v="1"/>
    <n v="1950"/>
    <x v="2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x v="1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n v="71.354166666666671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s v="N"/>
    <n v="6"/>
    <n v="6"/>
    <x v="41"/>
    <x v="1"/>
    <n v="1972"/>
    <x v="0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x v="0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n v="116.12903225806451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s v="N/A"/>
    <n v="6"/>
    <n v="5"/>
    <x v="17"/>
    <x v="1"/>
    <n v="1976"/>
    <x v="2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x v="0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n v="114.79118329466357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s v="N"/>
    <n v="8"/>
    <n v="5"/>
    <x v="20"/>
    <x v="0"/>
    <n v="2002"/>
    <x v="0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x v="0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n v="116.69128508124076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s v="N/A"/>
    <n v="4"/>
    <n v="4"/>
    <x v="26"/>
    <x v="1"/>
    <n v="1950"/>
    <x v="2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x v="3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n v="60.638297872340424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s v="Y"/>
    <n v="7"/>
    <n v="5"/>
    <x v="20"/>
    <x v="0"/>
    <n v="2002"/>
    <x v="0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x v="0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n v="144.31023521932613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s v="Y"/>
    <n v="7"/>
    <n v="5"/>
    <x v="59"/>
    <x v="0"/>
    <n v="1990"/>
    <x v="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x v="3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n v="134.42867811799852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s v="Y"/>
    <n v="5"/>
    <n v="7"/>
    <x v="54"/>
    <x v="1"/>
    <n v="2008"/>
    <x v="1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x v="0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n v="144.71153846153845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s v="N"/>
    <n v="6"/>
    <n v="5"/>
    <x v="63"/>
    <x v="1"/>
    <n v="1971"/>
    <x v="0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x v="1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n v="76.206140350877192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s v="N/A"/>
    <n v="6"/>
    <n v="7"/>
    <x v="58"/>
    <x v="1"/>
    <n v="1990"/>
    <x v="2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x v="1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n v="69.064160196158568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s v="N/A"/>
    <n v="6"/>
    <n v="6"/>
    <x v="9"/>
    <x v="1"/>
    <n v="1950"/>
    <x v="2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x v="1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n v="93.838526912181308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s v="Y"/>
    <n v="6"/>
    <n v="5"/>
    <x v="37"/>
    <x v="1"/>
    <n v="1963"/>
    <x v="0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x v="0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n v="107.68072289156626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s v="Y"/>
    <n v="5"/>
    <n v="5"/>
    <x v="39"/>
    <x v="1"/>
    <n v="1964"/>
    <x v="0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x v="1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n v="120.10113780025284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s v="Y"/>
    <n v="8"/>
    <n v="5"/>
    <x v="4"/>
    <x v="0"/>
    <n v="2000"/>
    <x v="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x v="3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n v="167.57082579867389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s v="N"/>
    <n v="8"/>
    <n v="5"/>
    <x v="13"/>
    <x v="0"/>
    <n v="2006"/>
    <x v="0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x v="0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n v="142.63959390862945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s v="N/A"/>
    <n v="5"/>
    <n v="7"/>
    <x v="39"/>
    <x v="1"/>
    <n v="1964"/>
    <x v="0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x v="0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n v="156.68402777777777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s v="N"/>
    <n v="5"/>
    <n v="7"/>
    <x v="41"/>
    <x v="1"/>
    <n v="1972"/>
    <x v="0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x v="0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n v="91.781874039938558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s v="N"/>
    <n v="5"/>
    <n v="4"/>
    <x v="76"/>
    <x v="1"/>
    <n v="1965"/>
    <x v="2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x v="1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n v="45.320404721753796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s v="N"/>
    <n v="7"/>
    <n v="5"/>
    <x v="1"/>
    <x v="1"/>
    <n v="1976"/>
    <x v="0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x v="1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n v="97.896634615384613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s v="Y"/>
    <n v="5"/>
    <n v="7"/>
    <x v="32"/>
    <x v="1"/>
    <n v="1990"/>
    <x v="2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x v="3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n v="133.10185185185185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s v="Y"/>
    <n v="5"/>
    <n v="5"/>
    <x v="21"/>
    <x v="1"/>
    <n v="1968"/>
    <x v="0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x v="0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n v="131.65399239543726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s v="Y"/>
    <n v="5"/>
    <n v="6"/>
    <x v="37"/>
    <x v="1"/>
    <n v="1963"/>
    <x v="0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x v="0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n v="137.41134751773049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s v="N/A"/>
    <n v="6"/>
    <n v="5"/>
    <x v="11"/>
    <x v="1"/>
    <n v="2006"/>
    <x v="1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x v="3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n v="130.59701492537314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s v="N"/>
    <n v="10"/>
    <n v="5"/>
    <x v="74"/>
    <x v="0"/>
    <n v="2008"/>
    <x v="0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x v="0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n v="28.358738036157391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s v="Y"/>
    <n v="5"/>
    <n v="7"/>
    <x v="28"/>
    <x v="1"/>
    <n v="1994"/>
    <x v="1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x v="0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n v="123.59550561797752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s v="N"/>
    <n v="7"/>
    <n v="5"/>
    <x v="40"/>
    <x v="0"/>
    <n v="1999"/>
    <x v="0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x v="0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n v="113.464447806354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s v="N"/>
    <n v="6"/>
    <n v="7"/>
    <x v="97"/>
    <x v="1"/>
    <n v="1950"/>
    <x v="2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x v="0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n v="118.80856760374833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s v="N"/>
    <n v="8"/>
    <n v="5"/>
    <x v="29"/>
    <x v="0"/>
    <n v="1994"/>
    <x v="0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x v="1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n v="114.80601741884402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s v="Y"/>
    <n v="7"/>
    <n v="5"/>
    <x v="11"/>
    <x v="0"/>
    <n v="2005"/>
    <x v="0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x v="0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n v="143.56435643564356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s v="N"/>
    <n v="7"/>
    <n v="5"/>
    <x v="6"/>
    <x v="0"/>
    <n v="2004"/>
    <x v="0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x v="0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n v="76.112412177985945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s v="Y"/>
    <n v="9"/>
    <n v="5"/>
    <x v="13"/>
    <x v="1"/>
    <n v="2007"/>
    <x v="1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x v="3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n v="196.73123486682809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s v="Y"/>
    <n v="7"/>
    <n v="5"/>
    <x v="11"/>
    <x v="1"/>
    <n v="2006"/>
    <x v="1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x v="3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n v="148.02631578947367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s v="Y"/>
    <n v="5"/>
    <n v="5"/>
    <x v="29"/>
    <x v="1"/>
    <n v="1995"/>
    <x v="1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x v="0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n v="139.39393939393941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s v="Y"/>
    <n v="5"/>
    <n v="7"/>
    <x v="47"/>
    <x v="1"/>
    <n v="2005"/>
    <x v="1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x v="3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n v="131.01604278074868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s v="Y"/>
    <n v="6"/>
    <n v="5"/>
    <x v="50"/>
    <x v="0"/>
    <n v="1991"/>
    <x v="0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x v="0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n v="138.48531684698608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s v="Y"/>
    <n v="7"/>
    <n v="8"/>
    <x v="28"/>
    <x v="1"/>
    <n v="2002"/>
    <x v="1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x v="0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n v="176.130389064143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s v="Y"/>
    <n v="7"/>
    <n v="5"/>
    <x v="11"/>
    <x v="1"/>
    <n v="2007"/>
    <x v="1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x v="0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n v="159.34065934065933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s v="N"/>
    <n v="8"/>
    <n v="5"/>
    <x v="59"/>
    <x v="0"/>
    <n v="1990"/>
    <x v="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x v="1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n v="107.47330960854093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s v="N"/>
    <n v="9"/>
    <n v="5"/>
    <x v="40"/>
    <x v="0"/>
    <n v="1999"/>
    <x v="0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x v="1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n v="128.19084263178146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s v="Y"/>
    <n v="4"/>
    <n v="6"/>
    <x v="30"/>
    <x v="1"/>
    <n v="1954"/>
    <x v="0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x v="0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n v="125.52742616033755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s v="N"/>
    <n v="6"/>
    <n v="5"/>
    <x v="60"/>
    <x v="1"/>
    <n v="1969"/>
    <x v="0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x v="1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n v="97.964015151515156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s v="Y"/>
    <n v="8"/>
    <n v="5"/>
    <x v="74"/>
    <x v="0"/>
    <n v="2008"/>
    <x v="0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x v="0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n v="181.2840490797546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s v="Y"/>
    <n v="7"/>
    <n v="5"/>
    <x v="13"/>
    <x v="1"/>
    <n v="2007"/>
    <x v="1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x v="3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n v="154.51183431952663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s v="Y"/>
    <n v="8"/>
    <n v="5"/>
    <x v="2"/>
    <x v="1"/>
    <n v="2002"/>
    <x v="1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x v="0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n v="153.88919977616118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s v="Y"/>
    <n v="4"/>
    <n v="5"/>
    <x v="30"/>
    <x v="1"/>
    <n v="1954"/>
    <x v="0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x v="0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n v="117.0886075949367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s v="Y"/>
    <n v="6"/>
    <n v="3"/>
    <x v="24"/>
    <x v="1"/>
    <n v="1957"/>
    <x v="0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x v="0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n v="105.88633288227334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s v="Y"/>
    <n v="3"/>
    <n v="6"/>
    <x v="87"/>
    <x v="1"/>
    <n v="1950"/>
    <x v="2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x v="3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n v="100.69444444444444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s v="N"/>
    <n v="7"/>
    <n v="5"/>
    <x v="86"/>
    <x v="0"/>
    <n v="1992"/>
    <x v="0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x v="0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n v="98.803952158086318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s v="Y"/>
    <n v="4"/>
    <n v="7"/>
    <x v="70"/>
    <x v="1"/>
    <n v="1950"/>
    <x v="2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x v="3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n v="116.52542372881356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s v="Y"/>
    <n v="8"/>
    <n v="5"/>
    <x v="13"/>
    <x v="1"/>
    <n v="2007"/>
    <x v="1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x v="3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n v="81.894150417827305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s v="Y"/>
    <n v="4"/>
    <n v="4"/>
    <x v="91"/>
    <x v="1"/>
    <n v="1950"/>
    <x v="2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x v="3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n v="69.095477386934675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s v="Y"/>
    <n v="3"/>
    <n v="6"/>
    <x v="8"/>
    <x v="1"/>
    <n v="2006"/>
    <x v="1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x v="0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n v="102.0671834625323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s v="Y"/>
    <n v="5"/>
    <n v="9"/>
    <x v="44"/>
    <x v="1"/>
    <n v="2008"/>
    <x v="1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x v="0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n v="159.9264705882353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s v="N/A"/>
    <n v="6"/>
    <n v="7"/>
    <x v="26"/>
    <x v="1"/>
    <n v="1950"/>
    <x v="2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x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n v="91.690544412607451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s v="N"/>
    <n v="7"/>
    <n v="5"/>
    <x v="45"/>
    <x v="0"/>
    <n v="1998"/>
    <x v="0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x v="0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n v="108.14950980392157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s v="Y"/>
    <n v="8"/>
    <n v="5"/>
    <x v="13"/>
    <x v="0"/>
    <n v="2006"/>
    <x v="0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x v="0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n v="142.9471032745592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s v="N/A"/>
    <n v="5"/>
    <n v="5"/>
    <x v="1"/>
    <x v="1"/>
    <n v="1976"/>
    <x v="0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x v="0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n v="138.88888888888889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s v="Y"/>
    <n v="4"/>
    <n v="6"/>
    <x v="98"/>
    <x v="1"/>
    <n v="1958"/>
    <x v="2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x v="3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n v="122.54901960784314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s v="N/A"/>
    <n v="5"/>
    <n v="6"/>
    <x v="98"/>
    <x v="1"/>
    <n v="1995"/>
    <x v="1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x v="3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n v="92.279411764705884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s v="N"/>
    <n v="5"/>
    <n v="6"/>
    <x v="16"/>
    <x v="1"/>
    <n v="1970"/>
    <x v="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x v="0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n v="91.575091575091577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s v="Y"/>
    <n v="6"/>
    <n v="5"/>
    <x v="54"/>
    <x v="1"/>
    <n v="1977"/>
    <x v="0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x v="3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n v="125.86206896551724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s v="Y"/>
    <n v="5"/>
    <n v="5"/>
    <x v="7"/>
    <x v="1"/>
    <n v="1973"/>
    <x v="0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x v="1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n v="81.521739130434781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s v="Y"/>
    <n v="4"/>
    <n v="4"/>
    <x v="71"/>
    <x v="1"/>
    <n v="1950"/>
    <x v="2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x v="3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n v="75.757575757575751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s v="N"/>
    <n v="7"/>
    <n v="5"/>
    <x v="20"/>
    <x v="0"/>
    <n v="2002"/>
    <x v="0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x v="0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n v="107.46910263299301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s v="Y"/>
    <n v="5"/>
    <n v="7"/>
    <x v="41"/>
    <x v="1"/>
    <n v="1972"/>
    <x v="0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n v="148.72685185185185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s v="Y"/>
    <n v="4"/>
    <n v="5"/>
    <x v="63"/>
    <x v="1"/>
    <n v="1971"/>
    <x v="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x v="0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n v="141.05504587155963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s v="Y"/>
    <n v="6"/>
    <n v="5"/>
    <x v="0"/>
    <x v="1"/>
    <n v="2004"/>
    <x v="1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x v="0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n v="139.13824057450628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s v="N"/>
    <n v="8"/>
    <n v="5"/>
    <x v="20"/>
    <x v="0"/>
    <n v="2002"/>
    <x v="0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x v="0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n v="105.3480866758875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s v="N/A"/>
    <n v="6"/>
    <n v="6"/>
    <x v="89"/>
    <x v="1"/>
    <n v="1950"/>
    <x v="2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x v="0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n v="92.524830109775223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s v="N"/>
    <n v="7"/>
    <n v="5"/>
    <x v="13"/>
    <x v="0"/>
    <n v="2006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x v="0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n v="107.02953296703296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s v="Y"/>
    <n v="4"/>
    <n v="4"/>
    <x v="26"/>
    <x v="1"/>
    <n v="1950"/>
    <x v="2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x v="3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n v="113.02083333333333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s v="Y"/>
    <n v="7"/>
    <n v="7"/>
    <x v="21"/>
    <x v="1"/>
    <n v="2003"/>
    <x v="1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x v="0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n v="121.75324675324676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s v="Y"/>
    <n v="8"/>
    <n v="5"/>
    <x v="13"/>
    <x v="1"/>
    <n v="2007"/>
    <x v="1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x v="0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n v="159.60754504504504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s v="Y"/>
    <n v="7"/>
    <n v="5"/>
    <x v="45"/>
    <x v="0"/>
    <n v="1998"/>
    <x v="0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x v="0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n v="143.90896921017404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s v="N"/>
    <n v="8"/>
    <n v="5"/>
    <x v="110"/>
    <x v="1"/>
    <n v="1987"/>
    <x v="2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x v="1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n v="51.738761662425787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s v="N"/>
    <n v="5"/>
    <n v="5"/>
    <x v="60"/>
    <x v="1"/>
    <n v="1969"/>
    <x v="0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x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n v="75.930144267274102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s v="N"/>
    <n v="6"/>
    <n v="6"/>
    <x v="12"/>
    <x v="1"/>
    <n v="1962"/>
    <x v="0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x v="1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n v="99.650349650349654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s v="N/A"/>
    <n v="6"/>
    <n v="9"/>
    <x v="96"/>
    <x v="1"/>
    <n v="2000"/>
    <x v="1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x v="3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n v="114.71088435374149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s v="N/A"/>
    <n v="8"/>
    <n v="5"/>
    <x v="49"/>
    <x v="1"/>
    <n v="1996"/>
    <x v="1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x v="1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n v="126.6213712168005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s v="N"/>
    <n v="7"/>
    <n v="5"/>
    <x v="4"/>
    <x v="0"/>
    <n v="2000"/>
    <x v="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x v="0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n v="126.00536193029491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s v="N/A"/>
    <n v="7"/>
    <n v="6"/>
    <x v="21"/>
    <x v="1"/>
    <n v="1992"/>
    <x v="1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x v="1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n v="88.541666666666671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s v="Y"/>
    <n v="5"/>
    <n v="5"/>
    <x v="27"/>
    <x v="1"/>
    <n v="1966"/>
    <x v="0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x v="0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n v="123.31838565022422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s v="Y"/>
    <n v="5"/>
    <n v="6"/>
    <x v="63"/>
    <x v="1"/>
    <n v="2008"/>
    <x v="1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x v="0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n v="139.05380333951763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s v="N"/>
    <n v="6"/>
    <n v="5"/>
    <x v="4"/>
    <x v="0"/>
    <n v="2000"/>
    <x v="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x v="0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n v="112.84170375079466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s v="Y"/>
    <n v="9"/>
    <n v="5"/>
    <x v="6"/>
    <x v="1"/>
    <n v="2005"/>
    <x v="1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x v="0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n v="159.09090909090909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s v="N"/>
    <n v="5"/>
    <n v="6"/>
    <x v="42"/>
    <x v="1"/>
    <n v="1998"/>
    <x v="1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x v="1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n v="72.664359861591691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s v="Y"/>
    <n v="7"/>
    <n v="5"/>
    <x v="11"/>
    <x v="0"/>
    <n v="2005"/>
    <x v="0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x v="0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n v="169.93464052287581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s v="N/A"/>
    <n v="4"/>
    <n v="4"/>
    <x v="26"/>
    <x v="1"/>
    <n v="2007"/>
    <x v="1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x v="1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n v="60.35673187571922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s v="N"/>
    <n v="6"/>
    <n v="5"/>
    <x v="13"/>
    <x v="1"/>
    <n v="2007"/>
    <x v="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x v="0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n v="111.14164305949008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s v="N"/>
    <n v="7"/>
    <n v="5"/>
    <x v="11"/>
    <x v="0"/>
    <n v="2005"/>
    <x v="0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x v="3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n v="120.12666666666667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s v="N"/>
    <n v="7"/>
    <n v="5"/>
    <x v="4"/>
    <x v="0"/>
    <n v="2000"/>
    <x v="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x v="0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n v="129.03225806451613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s v="N"/>
    <n v="7"/>
    <n v="5"/>
    <x v="40"/>
    <x v="0"/>
    <n v="1999"/>
    <x v="0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x v="0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n v="107.82122905027933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s v="N"/>
    <n v="5"/>
    <n v="6"/>
    <x v="54"/>
    <x v="1"/>
    <n v="1977"/>
    <x v="0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x v="1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n v="86.101694915254242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s v="Y"/>
    <n v="6"/>
    <n v="5"/>
    <x v="0"/>
    <x v="1"/>
    <n v="2004"/>
    <x v="1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x v="2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n v="169.81132075471697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s v="Y"/>
    <n v="8"/>
    <n v="5"/>
    <x v="0"/>
    <x v="0"/>
    <n v="2003"/>
    <x v="0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x v="0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n v="139.08872901678657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s v="N/A"/>
    <n v="4"/>
    <n v="6"/>
    <x v="26"/>
    <x v="1"/>
    <n v="1950"/>
    <x v="2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x v="3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n v="76.419213973799131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s v="N/A"/>
    <n v="6"/>
    <n v="6"/>
    <x v="32"/>
    <x v="1"/>
    <n v="1996"/>
    <x v="1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x v="0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n v="99.638771824202294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s v="N"/>
    <n v="7"/>
    <n v="6"/>
    <x v="45"/>
    <x v="0"/>
    <n v="1998"/>
    <x v="0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x v="0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n v="130.8059132093467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s v="Y"/>
    <n v="10"/>
    <n v="5"/>
    <x v="2"/>
    <x v="1"/>
    <n v="2002"/>
    <x v="1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x v="3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n v="177.17432586403342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s v="N"/>
    <n v="7"/>
    <n v="5"/>
    <x v="11"/>
    <x v="0"/>
    <n v="2005"/>
    <x v="0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x v="0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n v="127.68130745658836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s v="Y"/>
    <n v="8"/>
    <n v="5"/>
    <x v="22"/>
    <x v="0"/>
    <n v="2007"/>
    <x v="0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x v="0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n v="152.1323997453851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s v="Y"/>
    <n v="6"/>
    <n v="5"/>
    <x v="19"/>
    <x v="1"/>
    <n v="1950"/>
    <x v="2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x v="3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n v="115.1898734177215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s v="N/A"/>
    <n v="5"/>
    <n v="5"/>
    <x v="71"/>
    <x v="1"/>
    <n v="1960"/>
    <x v="2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x v="0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n v="72.942643391521202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s v="N"/>
    <n v="6"/>
    <n v="5"/>
    <x v="7"/>
    <x v="1"/>
    <n v="1973"/>
    <x v="0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x v="3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n v="84.093211752786218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s v="N/A"/>
    <n v="5"/>
    <n v="5"/>
    <x v="13"/>
    <x v="1"/>
    <n v="2007"/>
    <x v="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x v="0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n v="120.15781922525107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s v="Y"/>
    <n v="3"/>
    <n v="3"/>
    <x v="101"/>
    <x v="1"/>
    <n v="1950"/>
    <x v="2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x v="3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n v="67.708333333333329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s v="Y"/>
    <n v="6"/>
    <n v="7"/>
    <x v="16"/>
    <x v="1"/>
    <n v="1970"/>
    <x v="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x v="1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n v="112.18705715635333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s v="N"/>
    <n v="7"/>
    <n v="7"/>
    <x v="26"/>
    <x v="1"/>
    <n v="1950"/>
    <x v="2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x v="1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n v="89.103291713961411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s v="Y"/>
    <n v="5"/>
    <n v="7"/>
    <x v="79"/>
    <x v="1"/>
    <n v="2007"/>
    <x v="1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x v="0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n v="79.096045197740111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s v="N/A"/>
    <n v="6"/>
    <n v="5"/>
    <x v="9"/>
    <x v="1"/>
    <n v="1950"/>
    <x v="2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x v="3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n v="83.465818759936411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s v="N/A"/>
    <n v="4"/>
    <n v="8"/>
    <x v="91"/>
    <x v="1"/>
    <n v="2007"/>
    <x v="1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x v="0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n v="108.75216637781629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s v="N"/>
    <n v="7"/>
    <n v="5"/>
    <x v="90"/>
    <x v="1"/>
    <n v="1978"/>
    <x v="0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x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n v="89.798850574712645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s v="N/A"/>
    <n v="6"/>
    <n v="7"/>
    <x v="77"/>
    <x v="1"/>
    <n v="1950"/>
    <x v="2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x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n v="53.840063341250989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s v="Y"/>
    <n v="9"/>
    <n v="5"/>
    <x v="13"/>
    <x v="1"/>
    <n v="2007"/>
    <x v="1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x v="0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n v="216.20847651775486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s v="N/A"/>
    <n v="6"/>
    <n v="6"/>
    <x v="71"/>
    <x v="1"/>
    <n v="1950"/>
    <x v="2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x v="0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n v="107.55336617405582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s v="Y"/>
    <n v="7"/>
    <n v="5"/>
    <x v="4"/>
    <x v="0"/>
    <n v="2000"/>
    <x v="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x v="0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n v="154.09836065573771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s v="Y"/>
    <n v="5"/>
    <n v="5"/>
    <x v="17"/>
    <x v="1"/>
    <n v="1967"/>
    <x v="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x v="1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n v="78.282828282828277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s v="N/A"/>
    <n v="5"/>
    <n v="5"/>
    <x v="17"/>
    <x v="1"/>
    <n v="1967"/>
    <x v="0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x v="0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n v="136.66666666666666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s v="N/A"/>
    <n v="6"/>
    <n v="7"/>
    <x v="111"/>
    <x v="1"/>
    <n v="2000"/>
    <x v="1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x v="0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n v="85.2510460251046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s v="Y"/>
    <n v="7"/>
    <n v="5"/>
    <x v="13"/>
    <x v="0"/>
    <n v="2006"/>
    <x v="0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x v="3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n v="164.38533333333334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s v="N"/>
    <n v="8"/>
    <n v="5"/>
    <x v="11"/>
    <x v="1"/>
    <n v="2006"/>
    <x v="1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x v="1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n v="113.30096696212732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s v="Y"/>
    <n v="5"/>
    <n v="5"/>
    <x v="47"/>
    <x v="1"/>
    <n v="1950"/>
    <x v="2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x v="0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n v="94.842916419679909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s v="N"/>
    <n v="5"/>
    <n v="8"/>
    <x v="26"/>
    <x v="1"/>
    <n v="2004"/>
    <x v="1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x v="1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n v="90.879048248512888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s v="N/A"/>
    <n v="5"/>
    <n v="4"/>
    <x v="52"/>
    <x v="1"/>
    <n v="1982"/>
    <x v="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x v="0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n v="72.47899159663865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s v="N/A"/>
    <n v="6"/>
    <n v="6"/>
    <x v="82"/>
    <x v="1"/>
    <n v="1990"/>
    <x v="2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x v="0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n v="85.478855721393032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s v="N/A"/>
    <n v="6"/>
    <n v="7"/>
    <x v="15"/>
    <x v="1"/>
    <n v="1950"/>
    <x v="2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x v="0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n v="103.62694300518135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s v="N"/>
    <n v="6"/>
    <n v="5"/>
    <x v="6"/>
    <x v="0"/>
    <n v="2004"/>
    <x v="0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x v="0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n v="121.15505335844318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s v="Y"/>
    <n v="7"/>
    <n v="5"/>
    <x v="13"/>
    <x v="0"/>
    <n v="2006"/>
    <x v="0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x v="3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n v="149.82921174652242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s v="Y"/>
    <n v="8"/>
    <n v="5"/>
    <x v="22"/>
    <x v="0"/>
    <n v="2007"/>
    <x v="0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x v="0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n v="193.25273224043715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s v="N/A"/>
    <n v="3"/>
    <n v="4"/>
    <x v="3"/>
    <x v="1"/>
    <n v="1950"/>
    <x v="2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x v="0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n v="86.490939044481053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s v="Y"/>
    <n v="8"/>
    <n v="5"/>
    <x v="6"/>
    <x v="1"/>
    <n v="2005"/>
    <x v="1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x v="3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n v="167.07168894289185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s v="N/A"/>
    <n v="5"/>
    <n v="7"/>
    <x v="41"/>
    <x v="1"/>
    <n v="2007"/>
    <x v="1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x v="3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n v="173.17708333333334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s v="Y"/>
    <n v="5"/>
    <n v="5"/>
    <x v="55"/>
    <x v="1"/>
    <n v="1985"/>
    <x v="0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x v="0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n v="134.45378151260505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s v="N"/>
    <n v="4"/>
    <n v="7"/>
    <x v="48"/>
    <x v="1"/>
    <n v="1950"/>
    <x v="2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x v="0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n v="92.07630227439472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s v="N"/>
    <n v="7"/>
    <n v="6"/>
    <x v="73"/>
    <x v="1"/>
    <n v="1991"/>
    <x v="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x v="0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n v="102.72336359292881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s v="N"/>
    <n v="7"/>
    <n v="5"/>
    <x v="2"/>
    <x v="0"/>
    <n v="2001"/>
    <x v="0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x v="0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n v="125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s v="N/A"/>
    <n v="6"/>
    <n v="8"/>
    <x v="52"/>
    <x v="1"/>
    <n v="2005"/>
    <x v="1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x v="0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n v="83.932853717026376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s v="Y"/>
    <n v="4"/>
    <n v="5"/>
    <x v="87"/>
    <x v="1"/>
    <n v="1950"/>
    <x v="2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x v="3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n v="86.538461538461533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s v="Y"/>
    <n v="8"/>
    <n v="5"/>
    <x v="11"/>
    <x v="1"/>
    <n v="2006"/>
    <x v="1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x v="3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n v="139.3709327548807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s v="N/A"/>
    <n v="6"/>
    <n v="7"/>
    <x v="66"/>
    <x v="1"/>
    <n v="2000"/>
    <x v="1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x v="1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n v="112.01298701298701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s v="Y"/>
    <n v="7"/>
    <n v="5"/>
    <x v="22"/>
    <x v="0"/>
    <n v="2007"/>
    <x v="0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x v="2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n v="112.10962396430848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s v="N"/>
    <n v="4"/>
    <n v="6"/>
    <x v="57"/>
    <x v="1"/>
    <n v="1950"/>
    <x v="2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x v="1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n v="53.493449781659386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s v="N"/>
    <n v="8"/>
    <n v="5"/>
    <x v="45"/>
    <x v="0"/>
    <n v="1998"/>
    <x v="0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x v="0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n v="138.77551020408163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s v="Y"/>
    <n v="5"/>
    <n v="5"/>
    <x v="37"/>
    <x v="1"/>
    <n v="1963"/>
    <x v="0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x v="0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n v="108.39160839160839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s v="Y"/>
    <n v="6"/>
    <n v="5"/>
    <x v="60"/>
    <x v="1"/>
    <n v="1969"/>
    <x v="0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x v="0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n v="120.93275488069415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s v="N"/>
    <n v="6"/>
    <n v="6"/>
    <x v="21"/>
    <x v="1"/>
    <n v="1968"/>
    <x v="0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x v="0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n v="127.04802259887006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s v="Y"/>
    <n v="6"/>
    <n v="5"/>
    <x v="54"/>
    <x v="1"/>
    <n v="1977"/>
    <x v="0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x v="3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n v="119.27034611786716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s v="Y"/>
    <n v="6"/>
    <n v="5"/>
    <x v="0"/>
    <x v="0"/>
    <n v="2003"/>
    <x v="0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n v="160.96698113207546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s v="N/A"/>
    <n v="6"/>
    <n v="7"/>
    <x v="27"/>
    <x v="1"/>
    <n v="1966"/>
    <x v="0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x v="1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n v="124.92957746478874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s v="Y"/>
    <n v="5"/>
    <n v="5"/>
    <x v="18"/>
    <x v="1"/>
    <n v="1983"/>
    <x v="2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x v="3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n v="107.14285714285714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s v="Y"/>
    <n v="6"/>
    <n v="6"/>
    <x v="28"/>
    <x v="1"/>
    <n v="1959"/>
    <x v="0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x v="0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n v="113.4185303514377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s v="N"/>
    <n v="7"/>
    <n v="5"/>
    <x v="29"/>
    <x v="0"/>
    <n v="1994"/>
    <x v="0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x v="0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n v="127.40949694405266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s v="N/A"/>
    <n v="5"/>
    <n v="6"/>
    <x v="43"/>
    <x v="1"/>
    <n v="1950"/>
    <x v="2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x v="0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n v="89.858793324775348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s v="Y"/>
    <n v="5"/>
    <n v="7"/>
    <x v="70"/>
    <x v="1"/>
    <n v="1992"/>
    <x v="1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x v="3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n v="148.00995024875621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s v="Y"/>
    <n v="6"/>
    <n v="7"/>
    <x v="38"/>
    <x v="1"/>
    <n v="1981"/>
    <x v="0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x v="0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n v="127.01388888888889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s v="N"/>
    <n v="5"/>
    <n v="5"/>
    <x v="11"/>
    <x v="0"/>
    <n v="2005"/>
    <x v="0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x v="1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n v="104.53754080522307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s v="Y"/>
    <n v="6"/>
    <n v="6"/>
    <x v="1"/>
    <x v="1"/>
    <n v="1976"/>
    <x v="0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x v="3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n v="150.05219206680584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s v="Y"/>
    <n v="4"/>
    <n v="6"/>
    <x v="25"/>
    <x v="1"/>
    <n v="2007"/>
    <x v="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x v="1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n v="66.632231404958674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s v="N"/>
    <n v="6"/>
    <n v="5"/>
    <x v="4"/>
    <x v="0"/>
    <n v="2000"/>
    <x v="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x v="0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n v="104.07366071428571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s v="Y"/>
    <n v="5"/>
    <n v="5"/>
    <x v="54"/>
    <x v="1"/>
    <n v="1977"/>
    <x v="0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x v="0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n v="142.09591474245116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s v="Y"/>
    <n v="6"/>
    <n v="9"/>
    <x v="12"/>
    <x v="1"/>
    <n v="2005"/>
    <x v="1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x v="0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n v="113.20754716981132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s v="Y"/>
    <n v="4"/>
    <n v="6"/>
    <x v="63"/>
    <x v="1"/>
    <n v="1971"/>
    <x v="0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x v="0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n v="139.46759259259258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s v="Y"/>
    <n v="8"/>
    <n v="5"/>
    <x v="74"/>
    <x v="0"/>
    <n v="2008"/>
    <x v="0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x v="3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n v="204.25310559006212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s v="Y"/>
    <n v="6"/>
    <n v="7"/>
    <x v="24"/>
    <x v="1"/>
    <n v="1996"/>
    <x v="1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x v="3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n v="121.11650485436893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s v="N/A"/>
    <n v="7"/>
    <n v="6"/>
    <x v="56"/>
    <x v="1"/>
    <n v="1979"/>
    <x v="0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x v="0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n v="114.20289855072464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s v="N/A"/>
    <n v="6"/>
    <n v="7"/>
    <x v="91"/>
    <x v="1"/>
    <n v="1994"/>
    <x v="1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x v="0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n v="74.75538160469668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s v="Y"/>
    <n v="6"/>
    <n v="5"/>
    <x v="6"/>
    <x v="0"/>
    <n v="2004"/>
    <x v="0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x v="2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n v="176.06132075471697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s v="N"/>
    <n v="10"/>
    <n v="5"/>
    <x v="74"/>
    <x v="0"/>
    <n v="2008"/>
    <x v="0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x v="0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n v="154.45939212755357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s v="N/A"/>
    <n v="6"/>
    <n v="6"/>
    <x v="77"/>
    <x v="1"/>
    <n v="1950"/>
    <x v="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x v="3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n v="127.10084033613445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s v="Y"/>
    <n v="7"/>
    <n v="5"/>
    <x v="6"/>
    <x v="0"/>
    <n v="2004"/>
    <x v="0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x v="0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n v="126.30098452883263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s v="N/A"/>
    <n v="6"/>
    <n v="5"/>
    <x v="27"/>
    <x v="1"/>
    <n v="1966"/>
    <x v="0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x v="0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n v="141.29244249726179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s v="Y"/>
    <n v="5"/>
    <n v="7"/>
    <x v="12"/>
    <x v="1"/>
    <n v="1962"/>
    <x v="0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x v="0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n v="132.9124579124579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s v="N"/>
    <n v="8"/>
    <n v="5"/>
    <x v="49"/>
    <x v="1"/>
    <n v="1996"/>
    <x v="1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x v="0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n v="114.83253588516746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s v="N"/>
    <n v="4"/>
    <n v="7"/>
    <x v="48"/>
    <x v="1"/>
    <n v="2000"/>
    <x v="1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x v="3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n v="83.20950965824666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s v="N/A"/>
    <n v="5"/>
    <n v="7"/>
    <x v="16"/>
    <x v="1"/>
    <n v="1970"/>
    <x v="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x v="2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n v="146.03174603174602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s v="N"/>
    <n v="5"/>
    <n v="5"/>
    <x v="99"/>
    <x v="1"/>
    <n v="1974"/>
    <x v="0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x v="1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n v="75.892857142857139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s v="Y"/>
    <n v="8"/>
    <n v="5"/>
    <x v="74"/>
    <x v="1"/>
    <n v="2009"/>
    <x v="1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x v="0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n v="181.93282636248415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s v="N/A"/>
    <n v="5"/>
    <n v="5"/>
    <x v="11"/>
    <x v="0"/>
    <n v="2005"/>
    <x v="0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x v="3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n v="135.26119402985074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s v="Y"/>
    <n v="5"/>
    <n v="5"/>
    <x v="13"/>
    <x v="0"/>
    <n v="2006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x v="0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n v="74.122807017543863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s v="Y"/>
    <n v="7"/>
    <n v="5"/>
    <x v="6"/>
    <x v="1"/>
    <n v="2005"/>
    <x v="1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x v="3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n v="151.5151515151515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s v="N"/>
    <n v="6"/>
    <n v="5"/>
    <x v="40"/>
    <x v="1"/>
    <n v="2000"/>
    <x v="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x v="0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n v="106.25379477838494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s v="Y"/>
    <n v="6"/>
    <n v="6"/>
    <x v="90"/>
    <x v="1"/>
    <n v="1988"/>
    <x v="2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x v="0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n v="101.30246020260492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s v="N"/>
    <n v="7"/>
    <n v="9"/>
    <x v="71"/>
    <x v="1"/>
    <n v="2006"/>
    <x v="1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x v="1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n v="113.88888888888889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s v="Y"/>
    <n v="5"/>
    <n v="6"/>
    <x v="52"/>
    <x v="1"/>
    <n v="1996"/>
    <x v="1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x v="3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n v="131.84137291280149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s v="Y"/>
    <n v="5"/>
    <n v="6"/>
    <x v="10"/>
    <x v="1"/>
    <n v="1965"/>
    <x v="0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x v="0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n v="117.43630573248407"/>
  </r>
  <r>
    <x v="1460"/>
    <m/>
    <m/>
    <m/>
    <m/>
    <m/>
    <m/>
    <m/>
    <m/>
    <m/>
    <m/>
    <m/>
    <m/>
    <m/>
    <m/>
    <m/>
    <m/>
    <m/>
    <m/>
    <m/>
    <x v="112"/>
    <x v="2"/>
    <m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5FB12-6963-7448-8C78-59F2B4CFE9EA}" name="PivotTable33" cacheId="168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">
  <location ref="R4:S117" firstHeaderRow="1" firstDataRow="1" firstDataCol="1"/>
  <pivotFields count="85">
    <pivotField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4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h="1" x="112"/>
        <item t="default"/>
      </items>
    </pivotField>
    <pivotField multipleItemSelectionAllowed="1" showAll="0">
      <items count="4">
        <item h="1" x="1"/>
        <item x="0"/>
        <item h="1" x="2"/>
        <item t="default"/>
      </items>
    </pivotField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Average of SalePrice per sqft" fld="84" subtotal="average" baseField="0" baseItem="0" numFmtId="166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6" cacheId="16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B450" firstHeaderRow="1" firstDataRow="1" firstDataCol="1" rowPageCount="1" colPageCount="1"/>
  <pivotFields count="85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h="1"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46">
    <i>
      <x v="2"/>
    </i>
    <i>
      <x v="5"/>
    </i>
    <i>
      <x v="6"/>
    </i>
    <i>
      <x v="11"/>
    </i>
    <i>
      <x v="13"/>
    </i>
    <i>
      <x v="15"/>
    </i>
    <i>
      <x v="20"/>
    </i>
    <i>
      <x v="24"/>
    </i>
    <i>
      <x v="26"/>
    </i>
    <i>
      <x v="27"/>
    </i>
    <i>
      <x v="28"/>
    </i>
    <i>
      <x v="31"/>
    </i>
    <i>
      <x v="35"/>
    </i>
    <i>
      <x v="36"/>
    </i>
    <i>
      <x v="38"/>
    </i>
    <i>
      <x v="48"/>
    </i>
    <i>
      <x v="56"/>
    </i>
    <i>
      <x v="61"/>
    </i>
    <i>
      <x v="64"/>
    </i>
    <i>
      <x v="65"/>
    </i>
    <i>
      <x v="71"/>
    </i>
    <i>
      <x v="73"/>
    </i>
    <i>
      <x v="77"/>
    </i>
    <i>
      <x v="84"/>
    </i>
    <i>
      <x v="85"/>
    </i>
    <i>
      <x v="89"/>
    </i>
    <i>
      <x v="92"/>
    </i>
    <i>
      <x v="93"/>
    </i>
    <i>
      <x v="100"/>
    </i>
    <i>
      <x v="105"/>
    </i>
    <i>
      <x v="106"/>
    </i>
    <i>
      <x v="108"/>
    </i>
    <i>
      <x v="114"/>
    </i>
    <i>
      <x v="117"/>
    </i>
    <i>
      <x v="119"/>
    </i>
    <i>
      <x v="124"/>
    </i>
    <i>
      <x v="129"/>
    </i>
    <i>
      <x v="132"/>
    </i>
    <i>
      <x v="133"/>
    </i>
    <i>
      <x v="134"/>
    </i>
    <i>
      <x v="138"/>
    </i>
    <i>
      <x v="145"/>
    </i>
    <i>
      <x v="146"/>
    </i>
    <i>
      <x v="148"/>
    </i>
    <i>
      <x v="151"/>
    </i>
    <i>
      <x v="157"/>
    </i>
    <i>
      <x v="158"/>
    </i>
    <i>
      <x v="159"/>
    </i>
    <i>
      <x v="161"/>
    </i>
    <i>
      <x v="164"/>
    </i>
    <i>
      <x v="165"/>
    </i>
    <i>
      <x v="166"/>
    </i>
    <i>
      <x v="175"/>
    </i>
    <i>
      <x v="178"/>
    </i>
    <i>
      <x v="179"/>
    </i>
    <i>
      <x v="182"/>
    </i>
    <i>
      <x v="184"/>
    </i>
    <i>
      <x v="185"/>
    </i>
    <i>
      <x v="186"/>
    </i>
    <i>
      <x v="189"/>
    </i>
    <i>
      <x v="190"/>
    </i>
    <i>
      <x v="191"/>
    </i>
    <i>
      <x v="199"/>
    </i>
    <i>
      <x v="200"/>
    </i>
    <i>
      <x v="215"/>
    </i>
    <i>
      <x v="218"/>
    </i>
    <i>
      <x v="219"/>
    </i>
    <i>
      <x v="229"/>
    </i>
    <i>
      <x v="231"/>
    </i>
    <i>
      <x v="237"/>
    </i>
    <i>
      <x v="241"/>
    </i>
    <i>
      <x v="244"/>
    </i>
    <i>
      <x v="249"/>
    </i>
    <i>
      <x v="251"/>
    </i>
    <i>
      <x v="253"/>
    </i>
    <i>
      <x v="262"/>
    </i>
    <i>
      <x v="263"/>
    </i>
    <i>
      <x v="264"/>
    </i>
    <i>
      <x v="267"/>
    </i>
    <i>
      <x v="271"/>
    </i>
    <i>
      <x v="272"/>
    </i>
    <i>
      <x v="275"/>
    </i>
    <i>
      <x v="278"/>
    </i>
    <i>
      <x v="282"/>
    </i>
    <i>
      <x v="283"/>
    </i>
    <i>
      <x v="285"/>
    </i>
    <i>
      <x v="289"/>
    </i>
    <i>
      <x v="291"/>
    </i>
    <i>
      <x v="292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1"/>
    </i>
    <i>
      <x v="315"/>
    </i>
    <i>
      <x v="323"/>
    </i>
    <i>
      <x v="324"/>
    </i>
    <i>
      <x v="328"/>
    </i>
    <i>
      <x v="331"/>
    </i>
    <i>
      <x v="332"/>
    </i>
    <i>
      <x v="336"/>
    </i>
    <i>
      <x v="337"/>
    </i>
    <i>
      <x v="338"/>
    </i>
    <i>
      <x v="339"/>
    </i>
    <i>
      <x v="346"/>
    </i>
    <i>
      <x v="348"/>
    </i>
    <i>
      <x v="349"/>
    </i>
    <i>
      <x v="353"/>
    </i>
    <i>
      <x v="354"/>
    </i>
    <i>
      <x v="363"/>
    </i>
    <i>
      <x v="365"/>
    </i>
    <i>
      <x v="369"/>
    </i>
    <i>
      <x v="374"/>
    </i>
    <i>
      <x v="377"/>
    </i>
    <i>
      <x v="385"/>
    </i>
    <i>
      <x v="386"/>
    </i>
    <i>
      <x v="388"/>
    </i>
    <i>
      <x v="389"/>
    </i>
    <i>
      <x v="391"/>
    </i>
    <i>
      <x v="399"/>
    </i>
    <i>
      <x v="402"/>
    </i>
    <i>
      <x v="404"/>
    </i>
    <i>
      <x v="405"/>
    </i>
    <i>
      <x v="409"/>
    </i>
    <i>
      <x v="420"/>
    </i>
    <i>
      <x v="421"/>
    </i>
    <i>
      <x v="425"/>
    </i>
    <i>
      <x v="431"/>
    </i>
    <i>
      <x v="433"/>
    </i>
    <i>
      <x v="437"/>
    </i>
    <i>
      <x v="438"/>
    </i>
    <i>
      <x v="439"/>
    </i>
    <i>
      <x v="442"/>
    </i>
    <i>
      <x v="443"/>
    </i>
    <i>
      <x v="444"/>
    </i>
    <i>
      <x v="446"/>
    </i>
    <i>
      <x v="447"/>
    </i>
    <i>
      <x v="449"/>
    </i>
    <i>
      <x v="450"/>
    </i>
    <i>
      <x v="452"/>
    </i>
    <i>
      <x v="457"/>
    </i>
    <i>
      <x v="458"/>
    </i>
    <i>
      <x v="461"/>
    </i>
    <i>
      <x v="463"/>
    </i>
    <i>
      <x v="467"/>
    </i>
    <i>
      <x v="473"/>
    </i>
    <i>
      <x v="476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9"/>
    </i>
    <i>
      <x v="494"/>
    </i>
    <i>
      <x v="496"/>
    </i>
    <i>
      <x v="498"/>
    </i>
    <i>
      <x v="503"/>
    </i>
    <i>
      <x v="506"/>
    </i>
    <i>
      <x v="508"/>
    </i>
    <i>
      <x v="510"/>
    </i>
    <i>
      <x v="511"/>
    </i>
    <i>
      <x v="517"/>
    </i>
    <i>
      <x v="519"/>
    </i>
    <i>
      <x v="520"/>
    </i>
    <i>
      <x v="523"/>
    </i>
    <i>
      <x v="524"/>
    </i>
    <i>
      <x v="526"/>
    </i>
    <i>
      <x v="528"/>
    </i>
    <i>
      <x v="531"/>
    </i>
    <i>
      <x v="532"/>
    </i>
    <i>
      <x v="535"/>
    </i>
    <i>
      <x v="536"/>
    </i>
    <i>
      <x v="539"/>
    </i>
    <i>
      <x v="542"/>
    </i>
    <i>
      <x v="548"/>
    </i>
    <i>
      <x v="549"/>
    </i>
    <i>
      <x v="553"/>
    </i>
    <i>
      <x v="554"/>
    </i>
    <i>
      <x v="558"/>
    </i>
    <i>
      <x v="559"/>
    </i>
    <i>
      <x v="560"/>
    </i>
    <i>
      <x v="564"/>
    </i>
    <i>
      <x v="566"/>
    </i>
    <i>
      <x v="568"/>
    </i>
    <i>
      <x v="574"/>
    </i>
    <i>
      <x v="581"/>
    </i>
    <i>
      <x v="583"/>
    </i>
    <i>
      <x v="584"/>
    </i>
    <i>
      <x v="585"/>
    </i>
    <i>
      <x v="586"/>
    </i>
    <i>
      <x v="588"/>
    </i>
    <i>
      <x v="592"/>
    </i>
    <i>
      <x v="595"/>
    </i>
    <i>
      <x v="596"/>
    </i>
    <i>
      <x v="597"/>
    </i>
    <i>
      <x v="603"/>
    </i>
    <i>
      <x v="607"/>
    </i>
    <i>
      <x v="608"/>
    </i>
    <i>
      <x v="616"/>
    </i>
    <i>
      <x v="621"/>
    </i>
    <i>
      <x v="630"/>
    </i>
    <i>
      <x v="633"/>
    </i>
    <i>
      <x v="635"/>
    </i>
    <i>
      <x v="640"/>
    </i>
    <i>
      <x v="642"/>
    </i>
    <i>
      <x v="653"/>
    </i>
    <i>
      <x v="656"/>
    </i>
    <i>
      <x v="657"/>
    </i>
    <i>
      <x v="659"/>
    </i>
    <i>
      <x v="661"/>
    </i>
    <i>
      <x v="664"/>
    </i>
    <i>
      <x v="667"/>
    </i>
    <i>
      <x v="673"/>
    </i>
    <i>
      <x v="677"/>
    </i>
    <i>
      <x v="681"/>
    </i>
    <i>
      <x v="682"/>
    </i>
    <i>
      <x v="689"/>
    </i>
    <i>
      <x v="691"/>
    </i>
    <i>
      <x v="698"/>
    </i>
    <i>
      <x v="703"/>
    </i>
    <i>
      <x v="704"/>
    </i>
    <i>
      <x v="706"/>
    </i>
    <i>
      <x v="710"/>
    </i>
    <i>
      <x v="714"/>
    </i>
    <i>
      <x v="716"/>
    </i>
    <i>
      <x v="717"/>
    </i>
    <i>
      <x v="718"/>
    </i>
    <i>
      <x v="724"/>
    </i>
    <i>
      <x v="726"/>
    </i>
    <i>
      <x v="730"/>
    </i>
    <i>
      <x v="732"/>
    </i>
    <i>
      <x v="740"/>
    </i>
    <i>
      <x v="741"/>
    </i>
    <i>
      <x v="742"/>
    </i>
    <i>
      <x v="743"/>
    </i>
    <i>
      <x v="745"/>
    </i>
    <i>
      <x v="747"/>
    </i>
    <i>
      <x v="750"/>
    </i>
    <i>
      <x v="754"/>
    </i>
    <i>
      <x v="764"/>
    </i>
    <i>
      <x v="768"/>
    </i>
    <i>
      <x v="776"/>
    </i>
    <i>
      <x v="780"/>
    </i>
    <i>
      <x v="782"/>
    </i>
    <i>
      <x v="784"/>
    </i>
    <i>
      <x v="788"/>
    </i>
    <i>
      <x v="789"/>
    </i>
    <i>
      <x v="790"/>
    </i>
    <i>
      <x v="792"/>
    </i>
    <i>
      <x v="794"/>
    </i>
    <i>
      <x v="798"/>
    </i>
    <i>
      <x v="803"/>
    </i>
    <i>
      <x v="807"/>
    </i>
    <i>
      <x v="810"/>
    </i>
    <i>
      <x v="819"/>
    </i>
    <i>
      <x v="825"/>
    </i>
    <i>
      <x v="835"/>
    </i>
    <i>
      <x v="838"/>
    </i>
    <i>
      <x v="839"/>
    </i>
    <i>
      <x v="841"/>
    </i>
    <i>
      <x v="848"/>
    </i>
    <i>
      <x v="849"/>
    </i>
    <i>
      <x v="855"/>
    </i>
    <i>
      <x v="857"/>
    </i>
    <i>
      <x v="860"/>
    </i>
    <i>
      <x v="864"/>
    </i>
    <i>
      <x v="866"/>
    </i>
    <i>
      <x v="869"/>
    </i>
    <i>
      <x v="872"/>
    </i>
    <i>
      <x v="877"/>
    </i>
    <i>
      <x v="878"/>
    </i>
    <i>
      <x v="879"/>
    </i>
    <i>
      <x v="880"/>
    </i>
    <i>
      <x v="881"/>
    </i>
    <i>
      <x v="882"/>
    </i>
    <i>
      <x v="885"/>
    </i>
    <i>
      <x v="886"/>
    </i>
    <i>
      <x v="890"/>
    </i>
    <i>
      <x v="892"/>
    </i>
    <i>
      <x v="898"/>
    </i>
    <i>
      <x v="899"/>
    </i>
    <i>
      <x v="901"/>
    </i>
    <i>
      <x v="919"/>
    </i>
    <i>
      <x v="921"/>
    </i>
    <i>
      <x v="922"/>
    </i>
    <i>
      <x v="923"/>
    </i>
    <i>
      <x v="926"/>
    </i>
    <i>
      <x v="934"/>
    </i>
    <i>
      <x v="945"/>
    </i>
    <i>
      <x v="947"/>
    </i>
    <i>
      <x v="949"/>
    </i>
    <i>
      <x v="950"/>
    </i>
    <i>
      <x v="952"/>
    </i>
    <i>
      <x v="960"/>
    </i>
    <i>
      <x v="961"/>
    </i>
    <i>
      <x v="964"/>
    </i>
    <i>
      <x v="965"/>
    </i>
    <i>
      <x v="971"/>
    </i>
    <i>
      <x v="973"/>
    </i>
    <i>
      <x v="974"/>
    </i>
    <i>
      <x v="977"/>
    </i>
    <i>
      <x v="980"/>
    </i>
    <i>
      <x v="981"/>
    </i>
    <i>
      <x v="986"/>
    </i>
    <i>
      <x v="987"/>
    </i>
    <i>
      <x v="990"/>
    </i>
    <i>
      <x v="992"/>
    </i>
    <i>
      <x v="993"/>
    </i>
    <i>
      <x v="994"/>
    </i>
    <i>
      <x v="1004"/>
    </i>
    <i>
      <x v="1008"/>
    </i>
    <i>
      <x v="1012"/>
    </i>
    <i>
      <x v="1013"/>
    </i>
    <i>
      <x v="1018"/>
    </i>
    <i>
      <x v="1023"/>
    </i>
    <i>
      <x v="1027"/>
    </i>
    <i>
      <x v="1030"/>
    </i>
    <i>
      <x v="1036"/>
    </i>
    <i>
      <x v="1037"/>
    </i>
    <i>
      <x v="1038"/>
    </i>
    <i>
      <x v="1040"/>
    </i>
    <i>
      <x v="1041"/>
    </i>
    <i>
      <x v="1046"/>
    </i>
    <i>
      <x v="1047"/>
    </i>
    <i>
      <x v="1048"/>
    </i>
    <i>
      <x v="1049"/>
    </i>
    <i>
      <x v="1053"/>
    </i>
    <i>
      <x v="1065"/>
    </i>
    <i>
      <x v="1066"/>
    </i>
    <i>
      <x v="1069"/>
    </i>
    <i>
      <x v="1080"/>
    </i>
    <i>
      <x v="1084"/>
    </i>
    <i>
      <x v="1087"/>
    </i>
    <i>
      <x v="1091"/>
    </i>
    <i>
      <x v="1093"/>
    </i>
    <i>
      <x v="1094"/>
    </i>
    <i>
      <x v="1096"/>
    </i>
    <i>
      <x v="1102"/>
    </i>
    <i>
      <x v="1105"/>
    </i>
    <i>
      <x v="1106"/>
    </i>
    <i>
      <x v="1109"/>
    </i>
    <i>
      <x v="1110"/>
    </i>
    <i>
      <x v="1113"/>
    </i>
    <i>
      <x v="1114"/>
    </i>
    <i>
      <x v="1117"/>
    </i>
    <i>
      <x v="1121"/>
    </i>
    <i>
      <x v="1123"/>
    </i>
    <i>
      <x v="1128"/>
    </i>
    <i>
      <x v="1131"/>
    </i>
    <i>
      <x v="1137"/>
    </i>
    <i>
      <x v="1142"/>
    </i>
    <i>
      <x v="1152"/>
    </i>
    <i>
      <x v="1153"/>
    </i>
    <i>
      <x v="1155"/>
    </i>
    <i>
      <x v="1156"/>
    </i>
    <i>
      <x v="1157"/>
    </i>
    <i>
      <x v="1158"/>
    </i>
    <i>
      <x v="1161"/>
    </i>
    <i>
      <x v="1169"/>
    </i>
    <i>
      <x v="1172"/>
    </i>
    <i>
      <x v="1173"/>
    </i>
    <i>
      <x v="1175"/>
    </i>
    <i>
      <x v="1177"/>
    </i>
    <i>
      <x v="1180"/>
    </i>
    <i>
      <x v="1187"/>
    </i>
    <i>
      <x v="1191"/>
    </i>
    <i>
      <x v="1192"/>
    </i>
    <i>
      <x v="1202"/>
    </i>
    <i>
      <x v="1203"/>
    </i>
    <i>
      <x v="1205"/>
    </i>
    <i>
      <x v="1211"/>
    </i>
    <i>
      <x v="1213"/>
    </i>
    <i>
      <x v="1224"/>
    </i>
    <i>
      <x v="1227"/>
    </i>
    <i>
      <x v="1237"/>
    </i>
    <i>
      <x v="1245"/>
    </i>
    <i>
      <x v="1246"/>
    </i>
    <i>
      <x v="1253"/>
    </i>
    <i>
      <x v="1254"/>
    </i>
    <i>
      <x v="1264"/>
    </i>
    <i>
      <x v="1267"/>
    </i>
    <i>
      <x v="1268"/>
    </i>
    <i>
      <x v="1273"/>
    </i>
    <i>
      <x v="1274"/>
    </i>
    <i>
      <x v="1282"/>
    </i>
    <i>
      <x v="1297"/>
    </i>
    <i>
      <x v="1299"/>
    </i>
    <i>
      <x v="1305"/>
    </i>
    <i>
      <x v="1306"/>
    </i>
    <i>
      <x v="1307"/>
    </i>
    <i>
      <x v="1308"/>
    </i>
    <i>
      <x v="1310"/>
    </i>
    <i>
      <x v="1311"/>
    </i>
    <i>
      <x v="1317"/>
    </i>
    <i>
      <x v="1318"/>
    </i>
    <i>
      <x v="1324"/>
    </i>
    <i>
      <x v="1326"/>
    </i>
    <i>
      <x v="1327"/>
    </i>
    <i>
      <x v="1333"/>
    </i>
    <i>
      <x v="1341"/>
    </i>
    <i>
      <x v="1346"/>
    </i>
    <i>
      <x v="1347"/>
    </i>
    <i>
      <x v="1352"/>
    </i>
    <i>
      <x v="1353"/>
    </i>
    <i>
      <x v="1355"/>
    </i>
    <i>
      <x v="1357"/>
    </i>
    <i>
      <x v="1359"/>
    </i>
    <i>
      <x v="1360"/>
    </i>
    <i>
      <x v="1362"/>
    </i>
    <i>
      <x v="1363"/>
    </i>
    <i>
      <x v="1368"/>
    </i>
    <i>
      <x v="1371"/>
    </i>
    <i>
      <x v="1373"/>
    </i>
    <i>
      <x v="1379"/>
    </i>
    <i>
      <x v="1383"/>
    </i>
    <i>
      <x v="1385"/>
    </i>
    <i>
      <x v="1388"/>
    </i>
    <i>
      <x v="1393"/>
    </i>
    <i>
      <x v="1395"/>
    </i>
    <i>
      <x v="1397"/>
    </i>
    <i>
      <x v="1405"/>
    </i>
    <i>
      <x v="1406"/>
    </i>
    <i>
      <x v="1409"/>
    </i>
    <i>
      <x v="1411"/>
    </i>
    <i>
      <x v="1413"/>
    </i>
    <i>
      <x v="1414"/>
    </i>
    <i>
      <x v="1428"/>
    </i>
    <i>
      <x v="1432"/>
    </i>
    <i>
      <x v="1435"/>
    </i>
    <i>
      <x v="1438"/>
    </i>
    <i>
      <x v="1440"/>
    </i>
    <i>
      <x v="1447"/>
    </i>
    <i>
      <x v="1448"/>
    </i>
    <i>
      <x v="1451"/>
    </i>
    <i>
      <x v="1454"/>
    </i>
    <i>
      <x v="1455"/>
    </i>
    <i>
      <x v="1457"/>
    </i>
    <i>
      <x v="1458"/>
    </i>
  </rowItems>
  <colItems count="1">
    <i/>
  </colItems>
  <pageFields count="1">
    <pageField fld="23" hier="-1"/>
  </pageFields>
  <dataFields count="1">
    <dataField name="Remodeled after 1990" fld="84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7" cacheId="16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4:E346" firstHeaderRow="1" firstDataRow="1" firstDataCol="1" rowPageCount="1" colPageCount="1"/>
  <pivotFields count="85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42">
    <i>
      <x/>
    </i>
    <i>
      <x v="4"/>
    </i>
    <i>
      <x v="18"/>
    </i>
    <i>
      <x v="22"/>
    </i>
    <i>
      <x v="25"/>
    </i>
    <i>
      <x v="32"/>
    </i>
    <i>
      <x v="34"/>
    </i>
    <i>
      <x v="45"/>
    </i>
    <i>
      <x v="46"/>
    </i>
    <i>
      <x v="47"/>
    </i>
    <i>
      <x v="50"/>
    </i>
    <i>
      <x v="57"/>
    </i>
    <i>
      <x v="58"/>
    </i>
    <i>
      <x v="60"/>
    </i>
    <i>
      <x v="62"/>
    </i>
    <i>
      <x v="67"/>
    </i>
    <i>
      <x v="72"/>
    </i>
    <i>
      <x v="81"/>
    </i>
    <i>
      <x v="82"/>
    </i>
    <i>
      <x v="86"/>
    </i>
    <i>
      <x v="87"/>
    </i>
    <i>
      <x v="94"/>
    </i>
    <i>
      <x v="95"/>
    </i>
    <i>
      <x v="96"/>
    </i>
    <i>
      <x v="103"/>
    </i>
    <i>
      <x v="111"/>
    </i>
    <i>
      <x v="112"/>
    </i>
    <i>
      <x v="115"/>
    </i>
    <i>
      <x v="118"/>
    </i>
    <i>
      <x v="123"/>
    </i>
    <i>
      <x v="131"/>
    </i>
    <i>
      <x v="139"/>
    </i>
    <i>
      <x v="141"/>
    </i>
    <i>
      <x v="143"/>
    </i>
    <i>
      <x v="147"/>
    </i>
    <i>
      <x v="162"/>
    </i>
    <i>
      <x v="167"/>
    </i>
    <i>
      <x v="168"/>
    </i>
    <i>
      <x v="180"/>
    </i>
    <i>
      <x v="183"/>
    </i>
    <i>
      <x v="192"/>
    </i>
    <i>
      <x v="193"/>
    </i>
    <i>
      <x v="196"/>
    </i>
    <i>
      <x v="203"/>
    </i>
    <i>
      <x v="205"/>
    </i>
    <i>
      <x v="211"/>
    </i>
    <i>
      <x v="212"/>
    </i>
    <i>
      <x v="213"/>
    </i>
    <i>
      <x v="216"/>
    </i>
    <i>
      <x v="220"/>
    </i>
    <i>
      <x v="221"/>
    </i>
    <i>
      <x v="224"/>
    </i>
    <i>
      <x v="226"/>
    </i>
    <i>
      <x v="234"/>
    </i>
    <i>
      <x v="236"/>
    </i>
    <i>
      <x v="238"/>
    </i>
    <i>
      <x v="240"/>
    </i>
    <i>
      <x v="248"/>
    </i>
    <i>
      <x v="252"/>
    </i>
    <i>
      <x v="255"/>
    </i>
    <i>
      <x v="256"/>
    </i>
    <i>
      <x v="257"/>
    </i>
    <i>
      <x v="258"/>
    </i>
    <i>
      <x v="261"/>
    </i>
    <i>
      <x v="266"/>
    </i>
    <i>
      <x v="270"/>
    </i>
    <i>
      <x v="276"/>
    </i>
    <i>
      <x v="281"/>
    </i>
    <i>
      <x v="284"/>
    </i>
    <i>
      <x v="290"/>
    </i>
    <i>
      <x v="317"/>
    </i>
    <i>
      <x v="318"/>
    </i>
    <i>
      <x v="320"/>
    </i>
    <i>
      <x v="321"/>
    </i>
    <i>
      <x v="326"/>
    </i>
    <i>
      <x v="333"/>
    </i>
    <i>
      <x v="334"/>
    </i>
    <i>
      <x v="340"/>
    </i>
    <i>
      <x v="343"/>
    </i>
    <i>
      <x v="350"/>
    </i>
    <i>
      <x v="355"/>
    </i>
    <i>
      <x v="356"/>
    </i>
    <i>
      <x v="359"/>
    </i>
    <i>
      <x v="362"/>
    </i>
    <i>
      <x v="370"/>
    </i>
    <i>
      <x v="376"/>
    </i>
    <i>
      <x v="378"/>
    </i>
    <i>
      <x v="379"/>
    </i>
    <i>
      <x v="381"/>
    </i>
    <i>
      <x v="382"/>
    </i>
    <i>
      <x v="384"/>
    </i>
    <i>
      <x v="400"/>
    </i>
    <i>
      <x v="401"/>
    </i>
    <i>
      <x v="403"/>
    </i>
    <i>
      <x v="408"/>
    </i>
    <i>
      <x v="412"/>
    </i>
    <i>
      <x v="414"/>
    </i>
    <i>
      <x v="415"/>
    </i>
    <i>
      <x v="423"/>
    </i>
    <i>
      <x v="428"/>
    </i>
    <i>
      <x v="435"/>
    </i>
    <i>
      <x v="440"/>
    </i>
    <i>
      <x v="453"/>
    </i>
    <i>
      <x v="460"/>
    </i>
    <i>
      <x v="465"/>
    </i>
    <i>
      <x v="468"/>
    </i>
    <i>
      <x v="469"/>
    </i>
    <i>
      <x v="472"/>
    </i>
    <i>
      <x v="474"/>
    </i>
    <i>
      <x v="477"/>
    </i>
    <i>
      <x v="483"/>
    </i>
    <i>
      <x v="492"/>
    </i>
    <i>
      <x v="501"/>
    </i>
    <i>
      <x v="507"/>
    </i>
    <i>
      <x v="515"/>
    </i>
    <i>
      <x v="518"/>
    </i>
    <i>
      <x v="525"/>
    </i>
    <i>
      <x v="527"/>
    </i>
    <i>
      <x v="534"/>
    </i>
    <i>
      <x v="540"/>
    </i>
    <i>
      <x v="541"/>
    </i>
    <i>
      <x v="543"/>
    </i>
    <i>
      <x v="544"/>
    </i>
    <i>
      <x v="552"/>
    </i>
    <i>
      <x v="567"/>
    </i>
    <i>
      <x v="572"/>
    </i>
    <i>
      <x v="573"/>
    </i>
    <i>
      <x v="578"/>
    </i>
    <i>
      <x v="582"/>
    </i>
    <i>
      <x v="590"/>
    </i>
    <i>
      <x v="591"/>
    </i>
    <i>
      <x v="593"/>
    </i>
    <i>
      <x v="600"/>
    </i>
    <i>
      <x v="602"/>
    </i>
    <i>
      <x v="604"/>
    </i>
    <i>
      <x v="606"/>
    </i>
    <i>
      <x v="610"/>
    </i>
    <i>
      <x v="612"/>
    </i>
    <i>
      <x v="613"/>
    </i>
    <i>
      <x v="618"/>
    </i>
    <i>
      <x v="619"/>
    </i>
    <i>
      <x v="623"/>
    </i>
    <i>
      <x v="631"/>
    </i>
    <i>
      <x v="639"/>
    </i>
    <i>
      <x v="641"/>
    </i>
    <i>
      <x v="644"/>
    </i>
    <i>
      <x v="650"/>
    </i>
    <i>
      <x v="652"/>
    </i>
    <i>
      <x v="654"/>
    </i>
    <i>
      <x v="665"/>
    </i>
    <i>
      <x v="670"/>
    </i>
    <i>
      <x v="678"/>
    </i>
    <i>
      <x v="683"/>
    </i>
    <i>
      <x v="684"/>
    </i>
    <i>
      <x v="686"/>
    </i>
    <i>
      <x v="687"/>
    </i>
    <i>
      <x v="688"/>
    </i>
    <i>
      <x v="690"/>
    </i>
    <i>
      <x v="699"/>
    </i>
    <i>
      <x v="700"/>
    </i>
    <i>
      <x v="702"/>
    </i>
    <i>
      <x v="707"/>
    </i>
    <i>
      <x v="708"/>
    </i>
    <i>
      <x v="721"/>
    </i>
    <i>
      <x v="727"/>
    </i>
    <i>
      <x v="731"/>
    </i>
    <i>
      <x v="737"/>
    </i>
    <i>
      <x v="739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5"/>
    </i>
    <i>
      <x v="769"/>
    </i>
    <i>
      <x v="774"/>
    </i>
    <i>
      <x v="775"/>
    </i>
    <i>
      <x v="781"/>
    </i>
    <i>
      <x v="787"/>
    </i>
    <i>
      <x v="793"/>
    </i>
    <i>
      <x v="800"/>
    </i>
    <i>
      <x v="802"/>
    </i>
    <i>
      <x v="805"/>
    </i>
    <i>
      <x v="811"/>
    </i>
    <i>
      <x v="815"/>
    </i>
    <i>
      <x v="817"/>
    </i>
    <i>
      <x v="820"/>
    </i>
    <i>
      <x v="822"/>
    </i>
    <i>
      <x v="824"/>
    </i>
    <i>
      <x v="827"/>
    </i>
    <i>
      <x v="829"/>
    </i>
    <i>
      <x v="831"/>
    </i>
    <i>
      <x v="832"/>
    </i>
    <i>
      <x v="846"/>
    </i>
    <i>
      <x v="850"/>
    </i>
    <i>
      <x v="851"/>
    </i>
    <i>
      <x v="871"/>
    </i>
    <i>
      <x v="875"/>
    </i>
    <i>
      <x v="902"/>
    </i>
    <i>
      <x v="903"/>
    </i>
    <i>
      <x v="906"/>
    </i>
    <i>
      <x v="909"/>
    </i>
    <i>
      <x v="914"/>
    </i>
    <i>
      <x v="918"/>
    </i>
    <i>
      <x v="920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1"/>
    </i>
    <i>
      <x v="948"/>
    </i>
    <i>
      <x v="958"/>
    </i>
    <i>
      <x v="959"/>
    </i>
    <i>
      <x v="963"/>
    </i>
    <i>
      <x v="975"/>
    </i>
    <i>
      <x v="982"/>
    </i>
    <i>
      <x v="983"/>
    </i>
    <i>
      <x v="989"/>
    </i>
    <i>
      <x v="999"/>
    </i>
    <i>
      <x v="1002"/>
    </i>
    <i>
      <x v="1015"/>
    </i>
    <i>
      <x v="1016"/>
    </i>
    <i>
      <x v="1019"/>
    </i>
    <i>
      <x v="1020"/>
    </i>
    <i>
      <x v="1021"/>
    </i>
    <i>
      <x v="1032"/>
    </i>
    <i>
      <x v="1033"/>
    </i>
    <i>
      <x v="1042"/>
    </i>
    <i>
      <x v="1043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74"/>
    </i>
    <i>
      <x v="1078"/>
    </i>
    <i>
      <x v="1079"/>
    </i>
    <i>
      <x v="1082"/>
    </i>
    <i>
      <x v="1085"/>
    </i>
    <i>
      <x v="1088"/>
    </i>
    <i>
      <x v="1089"/>
    </i>
    <i>
      <x v="1095"/>
    </i>
    <i>
      <x v="1107"/>
    </i>
    <i>
      <x v="1108"/>
    </i>
    <i>
      <x v="1115"/>
    </i>
    <i>
      <x v="1116"/>
    </i>
    <i>
      <x v="1124"/>
    </i>
    <i>
      <x v="1126"/>
    </i>
    <i>
      <x v="1127"/>
    </i>
    <i>
      <x v="1133"/>
    </i>
    <i>
      <x v="1134"/>
    </i>
    <i>
      <x v="1165"/>
    </i>
    <i>
      <x v="1166"/>
    </i>
    <i>
      <x v="1167"/>
    </i>
    <i>
      <x v="1181"/>
    </i>
    <i>
      <x v="1182"/>
    </i>
    <i>
      <x v="1188"/>
    </i>
    <i>
      <x v="1189"/>
    </i>
    <i>
      <x v="1193"/>
    </i>
    <i>
      <x v="1195"/>
    </i>
    <i>
      <x v="1196"/>
    </i>
    <i>
      <x v="1198"/>
    </i>
    <i>
      <x v="1201"/>
    </i>
    <i>
      <x v="1207"/>
    </i>
    <i>
      <x v="1209"/>
    </i>
    <i>
      <x v="1210"/>
    </i>
    <i>
      <x v="1217"/>
    </i>
    <i>
      <x v="1226"/>
    </i>
    <i>
      <x v="1228"/>
    </i>
    <i>
      <x v="1236"/>
    </i>
    <i>
      <x v="1238"/>
    </i>
    <i>
      <x v="1239"/>
    </i>
    <i>
      <x v="1240"/>
    </i>
    <i>
      <x v="1241"/>
    </i>
    <i>
      <x v="1243"/>
    </i>
    <i>
      <x v="1251"/>
    </i>
    <i>
      <x v="1256"/>
    </i>
    <i>
      <x v="1258"/>
    </i>
    <i>
      <x v="1260"/>
    </i>
    <i>
      <x v="1265"/>
    </i>
    <i>
      <x v="1278"/>
    </i>
    <i>
      <x v="1280"/>
    </i>
    <i>
      <x v="1281"/>
    </i>
    <i>
      <x v="1288"/>
    </i>
    <i>
      <x v="1289"/>
    </i>
    <i>
      <x v="1298"/>
    </i>
    <i>
      <x v="1300"/>
    </i>
    <i>
      <x v="1302"/>
    </i>
    <i>
      <x v="1303"/>
    </i>
    <i>
      <x v="1304"/>
    </i>
    <i>
      <x v="1309"/>
    </i>
    <i>
      <x v="1312"/>
    </i>
    <i>
      <x v="1313"/>
    </i>
    <i>
      <x v="1316"/>
    </i>
    <i>
      <x v="1322"/>
    </i>
    <i>
      <x v="1329"/>
    </i>
    <i>
      <x v="1330"/>
    </i>
    <i>
      <x v="1338"/>
    </i>
    <i>
      <x v="1342"/>
    </i>
    <i>
      <x v="1344"/>
    </i>
    <i>
      <x v="1348"/>
    </i>
    <i>
      <x v="1354"/>
    </i>
    <i>
      <x v="1358"/>
    </i>
    <i>
      <x v="1361"/>
    </i>
    <i>
      <x v="1364"/>
    </i>
    <i>
      <x v="1365"/>
    </i>
    <i>
      <x v="1366"/>
    </i>
    <i>
      <x v="1369"/>
    </i>
    <i>
      <x v="1372"/>
    </i>
    <i>
      <x v="1374"/>
    </i>
    <i>
      <x v="1375"/>
    </i>
    <i>
      <x v="1390"/>
    </i>
    <i>
      <x v="1394"/>
    </i>
    <i>
      <x v="1401"/>
    </i>
    <i>
      <x v="1402"/>
    </i>
    <i>
      <x v="1403"/>
    </i>
    <i>
      <x v="1410"/>
    </i>
    <i>
      <x v="1415"/>
    </i>
    <i>
      <x v="1417"/>
    </i>
    <i>
      <x v="1422"/>
    </i>
    <i>
      <x v="1426"/>
    </i>
    <i>
      <x v="1430"/>
    </i>
    <i>
      <x v="1433"/>
    </i>
    <i>
      <x v="1437"/>
    </i>
    <i>
      <x v="1441"/>
    </i>
    <i>
      <x v="1442"/>
    </i>
    <i>
      <x v="1444"/>
    </i>
    <i>
      <x v="1452"/>
    </i>
    <i>
      <x v="1453"/>
    </i>
  </rowItems>
  <colItems count="1">
    <i/>
  </colItems>
  <pageFields count="1">
    <pageField fld="21" hier="-1"/>
  </pageFields>
  <dataFields count="1">
    <dataField name="Built after 1990" fld="84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0" cacheId="16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3:E1464" firstHeaderRow="1" firstDataRow="1" firstDataCol="1"/>
  <pivotFields count="85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</rowItems>
  <colItems count="1">
    <i/>
  </colItems>
  <dataFields count="1">
    <dataField name="2Story" fld="84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6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1464" firstHeaderRow="1" firstDataRow="1" firstDataCol="1"/>
  <pivotFields count="85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</rowItems>
  <colItems count="1">
    <i/>
  </colItems>
  <dataFields count="1">
    <dataField name="1Story" fld="84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2" cacheId="16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4:E1050" firstHeaderRow="1" firstDataRow="1" firstDataCol="1" rowPageCount="1" colPageCount="1"/>
  <pivotFields count="85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2"/>
        <item h="1" x="3"/>
        <item x="0"/>
        <item x="1"/>
        <item x="5"/>
        <item x="6"/>
        <item x="7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46">
    <i>
      <x/>
    </i>
    <i>
      <x v="1"/>
    </i>
    <i>
      <x v="2"/>
    </i>
    <i>
      <x v="3"/>
    </i>
    <i>
      <x v="4"/>
    </i>
    <i>
      <x v="6"/>
    </i>
    <i>
      <x v="7"/>
    </i>
    <i>
      <x v="10"/>
    </i>
    <i>
      <x v="11"/>
    </i>
    <i>
      <x v="13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3"/>
    </i>
    <i>
      <x v="44"/>
    </i>
    <i>
      <x v="47"/>
    </i>
    <i>
      <x v="49"/>
    </i>
    <i>
      <x v="50"/>
    </i>
    <i>
      <x v="51"/>
    </i>
    <i>
      <x v="54"/>
    </i>
    <i>
      <x v="55"/>
    </i>
    <i>
      <x v="56"/>
    </i>
    <i>
      <x v="57"/>
    </i>
    <i>
      <x v="58"/>
    </i>
    <i>
      <x v="60"/>
    </i>
    <i>
      <x v="61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73"/>
    </i>
    <i>
      <x v="74"/>
    </i>
    <i>
      <x v="78"/>
    </i>
    <i>
      <x v="80"/>
    </i>
    <i>
      <x v="82"/>
    </i>
    <i>
      <x v="83"/>
    </i>
    <i>
      <x v="84"/>
    </i>
    <i>
      <x v="85"/>
    </i>
    <i>
      <x v="86"/>
    </i>
    <i>
      <x v="89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8"/>
    </i>
    <i>
      <x v="119"/>
    </i>
    <i>
      <x v="121"/>
    </i>
    <i>
      <x v="122"/>
    </i>
    <i>
      <x v="124"/>
    </i>
    <i>
      <x v="127"/>
    </i>
    <i>
      <x v="128"/>
    </i>
    <i>
      <x v="129"/>
    </i>
    <i>
      <x v="130"/>
    </i>
    <i>
      <x v="131"/>
    </i>
    <i>
      <x v="132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2"/>
    </i>
    <i>
      <x v="154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7"/>
    </i>
    <i>
      <x v="168"/>
    </i>
    <i>
      <x v="171"/>
    </i>
    <i>
      <x v="173"/>
    </i>
    <i>
      <x v="174"/>
    </i>
    <i>
      <x v="175"/>
    </i>
    <i>
      <x v="176"/>
    </i>
    <i>
      <x v="177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1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21"/>
    </i>
    <i>
      <x v="222"/>
    </i>
    <i>
      <x v="224"/>
    </i>
    <i>
      <x v="225"/>
    </i>
    <i>
      <x v="226"/>
    </i>
    <i>
      <x v="228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9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3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4"/>
    </i>
    <i>
      <x v="345"/>
    </i>
    <i>
      <x v="347"/>
    </i>
    <i>
      <x v="349"/>
    </i>
    <i>
      <x v="352"/>
    </i>
    <i>
      <x v="355"/>
    </i>
    <i>
      <x v="356"/>
    </i>
    <i>
      <x v="357"/>
    </i>
    <i>
      <x v="358"/>
    </i>
    <i>
      <x v="359"/>
    </i>
    <i>
      <x v="361"/>
    </i>
    <i>
      <x v="362"/>
    </i>
    <i>
      <x v="364"/>
    </i>
    <i>
      <x v="365"/>
    </i>
    <i>
      <x v="366"/>
    </i>
    <i>
      <x v="367"/>
    </i>
    <i>
      <x v="369"/>
    </i>
    <i>
      <x v="370"/>
    </i>
    <i>
      <x v="371"/>
    </i>
    <i>
      <x v="373"/>
    </i>
    <i>
      <x v="374"/>
    </i>
    <i>
      <x v="377"/>
    </i>
    <i>
      <x v="379"/>
    </i>
    <i>
      <x v="380"/>
    </i>
    <i>
      <x v="382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5"/>
    </i>
    <i>
      <x v="397"/>
    </i>
    <i>
      <x v="401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3"/>
    </i>
    <i>
      <x v="425"/>
    </i>
    <i>
      <x v="427"/>
    </i>
    <i>
      <x v="429"/>
    </i>
    <i>
      <x v="431"/>
    </i>
    <i>
      <x v="433"/>
    </i>
    <i>
      <x v="435"/>
    </i>
    <i>
      <x v="439"/>
    </i>
    <i>
      <x v="441"/>
    </i>
    <i>
      <x v="442"/>
    </i>
    <i>
      <x v="444"/>
    </i>
    <i>
      <x v="445"/>
    </i>
    <i>
      <x v="447"/>
    </i>
    <i>
      <x v="448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69"/>
    </i>
    <i>
      <x v="471"/>
    </i>
    <i>
      <x v="476"/>
    </i>
    <i>
      <x v="477"/>
    </i>
    <i>
      <x v="478"/>
    </i>
    <i>
      <x v="480"/>
    </i>
    <i>
      <x v="482"/>
    </i>
    <i>
      <x v="484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3"/>
    </i>
    <i>
      <x v="496"/>
    </i>
    <i>
      <x v="497"/>
    </i>
    <i>
      <x v="498"/>
    </i>
    <i>
      <x v="500"/>
    </i>
    <i>
      <x v="501"/>
    </i>
    <i>
      <x v="504"/>
    </i>
    <i>
      <x v="505"/>
    </i>
    <i>
      <x v="506"/>
    </i>
    <i>
      <x v="508"/>
    </i>
    <i>
      <x v="509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5"/>
    </i>
    <i>
      <x v="536"/>
    </i>
    <i>
      <x v="537"/>
    </i>
    <i>
      <x v="538"/>
    </i>
    <i>
      <x v="539"/>
    </i>
    <i>
      <x v="541"/>
    </i>
    <i>
      <x v="542"/>
    </i>
    <i>
      <x v="544"/>
    </i>
    <i>
      <x v="545"/>
    </i>
    <i>
      <x v="546"/>
    </i>
    <i>
      <x v="549"/>
    </i>
    <i>
      <x v="551"/>
    </i>
    <i>
      <x v="552"/>
    </i>
    <i>
      <x v="554"/>
    </i>
    <i>
      <x v="557"/>
    </i>
    <i>
      <x v="558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2"/>
    </i>
    <i>
      <x v="573"/>
    </i>
    <i>
      <x v="574"/>
    </i>
    <i>
      <x v="576"/>
    </i>
    <i>
      <x v="577"/>
    </i>
    <i>
      <x v="579"/>
    </i>
    <i>
      <x v="580"/>
    </i>
    <i>
      <x v="581"/>
    </i>
    <i>
      <x v="582"/>
    </i>
    <i>
      <x v="583"/>
    </i>
    <i>
      <x v="584"/>
    </i>
    <i>
      <x v="590"/>
    </i>
    <i>
      <x v="591"/>
    </i>
    <i>
      <x v="594"/>
    </i>
    <i>
      <x v="595"/>
    </i>
    <i>
      <x v="596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8"/>
    </i>
    <i>
      <x v="619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5"/>
    </i>
    <i>
      <x v="637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50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1"/>
    </i>
    <i>
      <x v="683"/>
    </i>
    <i>
      <x v="684"/>
    </i>
    <i>
      <x v="685"/>
    </i>
    <i>
      <x v="686"/>
    </i>
    <i>
      <x v="691"/>
    </i>
    <i>
      <x v="692"/>
    </i>
    <i>
      <x v="694"/>
    </i>
    <i>
      <x v="698"/>
    </i>
    <i>
      <x v="700"/>
    </i>
    <i>
      <x v="701"/>
    </i>
    <i>
      <x v="702"/>
    </i>
    <i>
      <x v="703"/>
    </i>
    <i>
      <x v="704"/>
    </i>
    <i>
      <x v="705"/>
    </i>
    <i>
      <x v="708"/>
    </i>
    <i>
      <x v="709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4"/>
    </i>
    <i>
      <x v="725"/>
    </i>
    <i>
      <x v="726"/>
    </i>
    <i>
      <x v="728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7"/>
    </i>
    <i>
      <x v="768"/>
    </i>
    <i>
      <x v="769"/>
    </i>
    <i>
      <x v="772"/>
    </i>
    <i>
      <x v="774"/>
    </i>
    <i>
      <x v="776"/>
    </i>
    <i>
      <x v="777"/>
    </i>
    <i>
      <x v="778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799"/>
    </i>
    <i>
      <x v="800"/>
    </i>
    <i>
      <x v="802"/>
    </i>
    <i>
      <x v="803"/>
    </i>
    <i>
      <x v="805"/>
    </i>
    <i>
      <x v="806"/>
    </i>
    <i>
      <x v="807"/>
    </i>
    <i>
      <x v="808"/>
    </i>
    <i>
      <x v="810"/>
    </i>
    <i>
      <x v="813"/>
    </i>
    <i>
      <x v="814"/>
    </i>
    <i>
      <x v="815"/>
    </i>
    <i>
      <x v="817"/>
    </i>
    <i>
      <x v="818"/>
    </i>
    <i>
      <x v="820"/>
    </i>
    <i>
      <x v="822"/>
    </i>
    <i>
      <x v="823"/>
    </i>
    <i>
      <x v="824"/>
    </i>
    <i>
      <x v="827"/>
    </i>
    <i>
      <x v="828"/>
    </i>
    <i>
      <x v="830"/>
    </i>
    <i>
      <x v="832"/>
    </i>
    <i>
      <x v="833"/>
    </i>
    <i>
      <x v="834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9"/>
    </i>
    <i>
      <x v="902"/>
    </i>
    <i>
      <x v="903"/>
    </i>
    <i>
      <x v="904"/>
    </i>
    <i>
      <x v="905"/>
    </i>
    <i>
      <x v="906"/>
    </i>
    <i>
      <x v="907"/>
    </i>
    <i>
      <x v="909"/>
    </i>
    <i>
      <x v="910"/>
    </i>
    <i>
      <x v="911"/>
    </i>
    <i>
      <x v="912"/>
    </i>
    <i>
      <x v="913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1"/>
    </i>
    <i>
      <x v="953"/>
    </i>
    <i>
      <x v="954"/>
    </i>
    <i>
      <x v="955"/>
    </i>
    <i>
      <x v="957"/>
    </i>
    <i>
      <x v="958"/>
    </i>
    <i>
      <x v="959"/>
    </i>
    <i>
      <x v="961"/>
    </i>
    <i>
      <x v="962"/>
    </i>
    <i>
      <x v="964"/>
    </i>
    <i>
      <x v="965"/>
    </i>
    <i>
      <x v="967"/>
    </i>
    <i>
      <x v="970"/>
    </i>
    <i>
      <x v="973"/>
    </i>
    <i>
      <x v="974"/>
    </i>
    <i>
      <x v="975"/>
    </i>
    <i>
      <x v="978"/>
    </i>
    <i>
      <x v="979"/>
    </i>
    <i>
      <x v="980"/>
    </i>
    <i>
      <x v="981"/>
    </i>
    <i>
      <x v="983"/>
    </i>
    <i>
      <x v="984"/>
    </i>
    <i>
      <x v="985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8"/>
    </i>
    <i>
      <x v="1002"/>
    </i>
    <i>
      <x v="1003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5"/>
    </i>
    <i>
      <x v="1016"/>
    </i>
    <i>
      <x v="1018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5"/>
    </i>
    <i>
      <x v="1037"/>
    </i>
    <i>
      <x v="1038"/>
    </i>
    <i>
      <x v="1040"/>
    </i>
    <i>
      <x v="1041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2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6"/>
    </i>
    <i>
      <x v="1087"/>
    </i>
    <i>
      <x v="1088"/>
    </i>
    <i>
      <x v="1092"/>
    </i>
    <i>
      <x v="1095"/>
    </i>
    <i>
      <x v="1096"/>
    </i>
    <i>
      <x v="1098"/>
    </i>
    <i>
      <x v="1099"/>
    </i>
    <i>
      <x v="1101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17"/>
    </i>
    <i>
      <x v="1118"/>
    </i>
    <i>
      <x v="1119"/>
    </i>
    <i>
      <x v="1121"/>
    </i>
    <i>
      <x v="1122"/>
    </i>
    <i>
      <x v="1124"/>
    </i>
    <i>
      <x v="1127"/>
    </i>
    <i>
      <x v="1128"/>
    </i>
    <i>
      <x v="1130"/>
    </i>
    <i>
      <x v="1131"/>
    </i>
    <i>
      <x v="1132"/>
    </i>
    <i>
      <x v="1133"/>
    </i>
    <i>
      <x v="1134"/>
    </i>
    <i>
      <x v="1136"/>
    </i>
    <i>
      <x v="1139"/>
    </i>
    <i>
      <x v="1141"/>
    </i>
    <i>
      <x v="1142"/>
    </i>
    <i>
      <x v="1143"/>
    </i>
    <i>
      <x v="1145"/>
    </i>
    <i>
      <x v="1146"/>
    </i>
    <i>
      <x v="1147"/>
    </i>
    <i>
      <x v="1149"/>
    </i>
    <i>
      <x v="1151"/>
    </i>
    <i>
      <x v="1154"/>
    </i>
    <i>
      <x v="1155"/>
    </i>
    <i>
      <x v="1156"/>
    </i>
    <i>
      <x v="1158"/>
    </i>
    <i>
      <x v="1159"/>
    </i>
    <i>
      <x v="1160"/>
    </i>
    <i>
      <x v="1161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4"/>
    </i>
    <i>
      <x v="1185"/>
    </i>
    <i>
      <x v="1186"/>
    </i>
    <i>
      <x v="1188"/>
    </i>
    <i>
      <x v="1189"/>
    </i>
    <i>
      <x v="1190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4"/>
    </i>
    <i>
      <x v="1215"/>
    </i>
    <i>
      <x v="1216"/>
    </i>
    <i>
      <x v="1217"/>
    </i>
    <i>
      <x v="1219"/>
    </i>
    <i>
      <x v="1221"/>
    </i>
    <i>
      <x v="1222"/>
    </i>
    <i>
      <x v="1223"/>
    </i>
    <i>
      <x v="1224"/>
    </i>
    <i>
      <x v="1225"/>
    </i>
    <i>
      <x v="1226"/>
    </i>
    <i>
      <x v="1229"/>
    </i>
    <i>
      <x v="1230"/>
    </i>
    <i>
      <x v="1231"/>
    </i>
    <i>
      <x v="1233"/>
    </i>
    <i>
      <x v="1234"/>
    </i>
    <i>
      <x v="1235"/>
    </i>
    <i>
      <x v="1237"/>
    </i>
    <i>
      <x v="1238"/>
    </i>
    <i>
      <x v="1240"/>
    </i>
    <i>
      <x v="1241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2"/>
    </i>
    <i>
      <x v="1253"/>
    </i>
    <i>
      <x v="1254"/>
    </i>
    <i>
      <x v="1255"/>
    </i>
    <i>
      <x v="1259"/>
    </i>
    <i>
      <x v="1260"/>
    </i>
    <i>
      <x v="1262"/>
    </i>
    <i>
      <x v="1263"/>
    </i>
    <i>
      <x v="1265"/>
    </i>
    <i>
      <x v="1266"/>
    </i>
    <i>
      <x v="1267"/>
    </i>
    <i>
      <x v="1268"/>
    </i>
    <i>
      <x v="1269"/>
    </i>
    <i>
      <x v="1271"/>
    </i>
    <i>
      <x v="1272"/>
    </i>
    <i>
      <x v="1274"/>
    </i>
    <i>
      <x v="1275"/>
    </i>
    <i>
      <x v="1276"/>
    </i>
    <i>
      <x v="1277"/>
    </i>
    <i>
      <x v="1278"/>
    </i>
    <i>
      <x v="1280"/>
    </i>
    <i>
      <x v="1282"/>
    </i>
    <i>
      <x v="1283"/>
    </i>
    <i>
      <x v="1284"/>
    </i>
    <i>
      <x v="1285"/>
    </i>
    <i>
      <x v="1286"/>
    </i>
    <i>
      <x v="1287"/>
    </i>
    <i>
      <x v="1289"/>
    </i>
    <i>
      <x v="1290"/>
    </i>
    <i>
      <x v="1291"/>
    </i>
    <i>
      <x v="1292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7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2"/>
    </i>
    <i>
      <x v="1326"/>
    </i>
    <i>
      <x v="1327"/>
    </i>
    <i>
      <x v="1328"/>
    </i>
    <i>
      <x v="1329"/>
    </i>
    <i>
      <x v="1330"/>
    </i>
    <i>
      <x v="1331"/>
    </i>
    <i>
      <x v="1334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0"/>
    </i>
    <i>
      <x v="1351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7"/>
    </i>
    <i>
      <x v="1369"/>
    </i>
    <i>
      <x v="1371"/>
    </i>
    <i>
      <x v="1372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4"/>
    </i>
    <i>
      <x v="1407"/>
    </i>
    <i>
      <x v="1408"/>
    </i>
    <i>
      <x v="1409"/>
    </i>
    <i>
      <x v="1410"/>
    </i>
    <i>
      <x v="1411"/>
    </i>
    <i>
      <x v="1414"/>
    </i>
    <i>
      <x v="1416"/>
    </i>
    <i>
      <x v="1417"/>
    </i>
    <i>
      <x v="1418"/>
    </i>
    <i>
      <x v="1419"/>
    </i>
    <i>
      <x v="1420"/>
    </i>
    <i>
      <x v="1423"/>
    </i>
    <i>
      <x v="1425"/>
    </i>
    <i>
      <x v="1426"/>
    </i>
    <i>
      <x v="1427"/>
    </i>
    <i>
      <x v="1429"/>
    </i>
    <i>
      <x v="1430"/>
    </i>
    <i>
      <x v="1432"/>
    </i>
    <i>
      <x v="1433"/>
    </i>
    <i>
      <x v="1434"/>
    </i>
    <i>
      <x v="1435"/>
    </i>
    <i>
      <x v="1436"/>
    </i>
    <i>
      <x v="1439"/>
    </i>
    <i>
      <x v="1440"/>
    </i>
    <i>
      <x v="1442"/>
    </i>
    <i>
      <x v="1444"/>
    </i>
    <i>
      <x v="1445"/>
    </i>
    <i>
      <x v="1446"/>
    </i>
    <i>
      <x v="1447"/>
    </i>
    <i>
      <x v="1450"/>
    </i>
    <i>
      <x v="1451"/>
    </i>
    <i>
      <x v="1453"/>
    </i>
    <i>
      <x v="1455"/>
    </i>
    <i>
      <x v="1456"/>
    </i>
    <i>
      <x v="1457"/>
    </i>
    <i>
      <x v="1459"/>
    </i>
  </rowItems>
  <colItems count="1">
    <i/>
  </colItems>
  <pageFields count="1">
    <pageField fld="54" hier="-1"/>
  </pageFields>
  <dataFields count="1">
    <dataField name="3+ Bedrooms" fld="84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6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B418" firstHeaderRow="1" firstDataRow="1" firstDataCol="1" rowPageCount="1" colPageCount="1"/>
  <pivotFields count="85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4"/>
        <item x="2"/>
        <item x="3"/>
        <item h="1" x="0"/>
        <item h="1" x="1"/>
        <item h="1" x="5"/>
        <item h="1" x="6"/>
        <item h="1" x="7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14">
    <i>
      <x v="5"/>
    </i>
    <i>
      <x v="8"/>
    </i>
    <i>
      <x v="9"/>
    </i>
    <i>
      <x v="12"/>
    </i>
    <i>
      <x v="14"/>
    </i>
    <i>
      <x v="15"/>
    </i>
    <i>
      <x v="16"/>
    </i>
    <i>
      <x v="17"/>
    </i>
    <i>
      <x v="28"/>
    </i>
    <i>
      <x v="29"/>
    </i>
    <i>
      <x v="34"/>
    </i>
    <i>
      <x v="39"/>
    </i>
    <i>
      <x v="41"/>
    </i>
    <i>
      <x v="42"/>
    </i>
    <i>
      <x v="45"/>
    </i>
    <i>
      <x v="46"/>
    </i>
    <i>
      <x v="48"/>
    </i>
    <i>
      <x v="52"/>
    </i>
    <i>
      <x v="53"/>
    </i>
    <i>
      <x v="59"/>
    </i>
    <i>
      <x v="62"/>
    </i>
    <i>
      <x v="68"/>
    </i>
    <i>
      <x v="71"/>
    </i>
    <i>
      <x v="75"/>
    </i>
    <i>
      <x v="76"/>
    </i>
    <i>
      <x v="77"/>
    </i>
    <i>
      <x v="79"/>
    </i>
    <i>
      <x v="81"/>
    </i>
    <i>
      <x v="87"/>
    </i>
    <i>
      <x v="88"/>
    </i>
    <i>
      <x v="90"/>
    </i>
    <i>
      <x v="91"/>
    </i>
    <i>
      <x v="92"/>
    </i>
    <i>
      <x v="98"/>
    </i>
    <i>
      <x v="106"/>
    </i>
    <i>
      <x v="107"/>
    </i>
    <i>
      <x v="115"/>
    </i>
    <i>
      <x v="117"/>
    </i>
    <i>
      <x v="120"/>
    </i>
    <i>
      <x v="123"/>
    </i>
    <i>
      <x v="125"/>
    </i>
    <i>
      <x v="126"/>
    </i>
    <i>
      <x v="133"/>
    </i>
    <i>
      <x v="146"/>
    </i>
    <i>
      <x v="151"/>
    </i>
    <i>
      <x v="153"/>
    </i>
    <i>
      <x v="155"/>
    </i>
    <i>
      <x v="156"/>
    </i>
    <i>
      <x v="163"/>
    </i>
    <i>
      <x v="166"/>
    </i>
    <i>
      <x v="169"/>
    </i>
    <i>
      <x v="170"/>
    </i>
    <i>
      <x v="172"/>
    </i>
    <i>
      <x v="178"/>
    </i>
    <i>
      <x v="179"/>
    </i>
    <i>
      <x v="188"/>
    </i>
    <i>
      <x v="189"/>
    </i>
    <i>
      <x v="200"/>
    </i>
    <i>
      <x v="202"/>
    </i>
    <i>
      <x v="203"/>
    </i>
    <i>
      <x v="204"/>
    </i>
    <i>
      <x v="210"/>
    </i>
    <i>
      <x v="215"/>
    </i>
    <i>
      <x v="219"/>
    </i>
    <i>
      <x v="220"/>
    </i>
    <i>
      <x v="223"/>
    </i>
    <i>
      <x v="227"/>
    </i>
    <i>
      <x v="229"/>
    </i>
    <i>
      <x v="232"/>
    </i>
    <i>
      <x v="235"/>
    </i>
    <i>
      <x v="241"/>
    </i>
    <i>
      <x v="247"/>
    </i>
    <i>
      <x v="251"/>
    </i>
    <i>
      <x v="259"/>
    </i>
    <i>
      <x v="264"/>
    </i>
    <i>
      <x v="268"/>
    </i>
    <i>
      <x v="271"/>
    </i>
    <i>
      <x v="274"/>
    </i>
    <i>
      <x v="277"/>
    </i>
    <i>
      <x v="281"/>
    </i>
    <i>
      <x v="282"/>
    </i>
    <i>
      <x v="284"/>
    </i>
    <i>
      <x v="285"/>
    </i>
    <i>
      <x v="300"/>
    </i>
    <i>
      <x v="308"/>
    </i>
    <i>
      <x v="311"/>
    </i>
    <i>
      <x v="325"/>
    </i>
    <i>
      <x v="326"/>
    </i>
    <i>
      <x v="333"/>
    </i>
    <i>
      <x v="341"/>
    </i>
    <i>
      <x v="342"/>
    </i>
    <i>
      <x v="343"/>
    </i>
    <i>
      <x v="346"/>
    </i>
    <i>
      <x v="348"/>
    </i>
    <i>
      <x v="350"/>
    </i>
    <i>
      <x v="351"/>
    </i>
    <i>
      <x v="353"/>
    </i>
    <i>
      <x v="354"/>
    </i>
    <i>
      <x v="360"/>
    </i>
    <i>
      <x v="363"/>
    </i>
    <i>
      <x v="368"/>
    </i>
    <i>
      <x v="372"/>
    </i>
    <i>
      <x v="375"/>
    </i>
    <i>
      <x v="376"/>
    </i>
    <i>
      <x v="378"/>
    </i>
    <i>
      <x v="381"/>
    </i>
    <i>
      <x v="383"/>
    </i>
    <i>
      <x v="385"/>
    </i>
    <i>
      <x v="393"/>
    </i>
    <i>
      <x v="394"/>
    </i>
    <i>
      <x v="396"/>
    </i>
    <i>
      <x v="398"/>
    </i>
    <i>
      <x v="399"/>
    </i>
    <i>
      <x v="400"/>
    </i>
    <i>
      <x v="402"/>
    </i>
    <i>
      <x v="412"/>
    </i>
    <i>
      <x v="413"/>
    </i>
    <i>
      <x v="420"/>
    </i>
    <i>
      <x v="422"/>
    </i>
    <i>
      <x v="424"/>
    </i>
    <i>
      <x v="426"/>
    </i>
    <i>
      <x v="428"/>
    </i>
    <i>
      <x v="430"/>
    </i>
    <i>
      <x v="432"/>
    </i>
    <i>
      <x v="434"/>
    </i>
    <i>
      <x v="436"/>
    </i>
    <i>
      <x v="437"/>
    </i>
    <i>
      <x v="438"/>
    </i>
    <i>
      <x v="440"/>
    </i>
    <i>
      <x v="443"/>
    </i>
    <i>
      <x v="446"/>
    </i>
    <i>
      <x v="449"/>
    </i>
    <i>
      <x v="450"/>
    </i>
    <i>
      <x v="451"/>
    </i>
    <i>
      <x v="457"/>
    </i>
    <i>
      <x v="465"/>
    </i>
    <i>
      <x v="466"/>
    </i>
    <i>
      <x v="470"/>
    </i>
    <i>
      <x v="472"/>
    </i>
    <i>
      <x v="473"/>
    </i>
    <i>
      <x v="474"/>
    </i>
    <i>
      <x v="475"/>
    </i>
    <i>
      <x v="479"/>
    </i>
    <i>
      <x v="481"/>
    </i>
    <i>
      <x v="483"/>
    </i>
    <i>
      <x v="489"/>
    </i>
    <i>
      <x v="494"/>
    </i>
    <i>
      <x v="495"/>
    </i>
    <i>
      <x v="499"/>
    </i>
    <i>
      <x v="502"/>
    </i>
    <i>
      <x v="503"/>
    </i>
    <i>
      <x v="507"/>
    </i>
    <i>
      <x v="510"/>
    </i>
    <i>
      <x v="511"/>
    </i>
    <i>
      <x v="514"/>
    </i>
    <i>
      <x v="526"/>
    </i>
    <i>
      <x v="528"/>
    </i>
    <i>
      <x v="532"/>
    </i>
    <i>
      <x v="533"/>
    </i>
    <i>
      <x v="540"/>
    </i>
    <i>
      <x v="543"/>
    </i>
    <i>
      <x v="547"/>
    </i>
    <i>
      <x v="548"/>
    </i>
    <i>
      <x v="550"/>
    </i>
    <i>
      <x v="553"/>
    </i>
    <i>
      <x v="555"/>
    </i>
    <i>
      <x v="556"/>
    </i>
    <i>
      <x v="559"/>
    </i>
    <i>
      <x v="561"/>
    </i>
    <i>
      <x v="568"/>
    </i>
    <i>
      <x v="569"/>
    </i>
    <i>
      <x v="571"/>
    </i>
    <i>
      <x v="575"/>
    </i>
    <i>
      <x v="578"/>
    </i>
    <i>
      <x v="585"/>
    </i>
    <i>
      <x v="586"/>
    </i>
    <i>
      <x v="587"/>
    </i>
    <i>
      <x v="588"/>
    </i>
    <i>
      <x v="589"/>
    </i>
    <i>
      <x v="592"/>
    </i>
    <i>
      <x v="593"/>
    </i>
    <i>
      <x v="597"/>
    </i>
    <i>
      <x v="603"/>
    </i>
    <i>
      <x v="614"/>
    </i>
    <i>
      <x v="617"/>
    </i>
    <i>
      <x v="620"/>
    </i>
    <i>
      <x v="623"/>
    </i>
    <i>
      <x v="631"/>
    </i>
    <i>
      <x v="634"/>
    </i>
    <i>
      <x v="636"/>
    </i>
    <i>
      <x v="638"/>
    </i>
    <i>
      <x v="639"/>
    </i>
    <i>
      <x v="640"/>
    </i>
    <i>
      <x v="644"/>
    </i>
    <i>
      <x v="649"/>
    </i>
    <i>
      <x v="652"/>
    </i>
    <i>
      <x v="654"/>
    </i>
    <i>
      <x v="662"/>
    </i>
    <i>
      <x v="664"/>
    </i>
    <i>
      <x v="669"/>
    </i>
    <i>
      <x v="677"/>
    </i>
    <i>
      <x v="680"/>
    </i>
    <i>
      <x v="682"/>
    </i>
    <i>
      <x v="687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9"/>
    </i>
    <i>
      <x v="706"/>
    </i>
    <i>
      <x v="707"/>
    </i>
    <i>
      <x v="710"/>
    </i>
    <i>
      <x v="711"/>
    </i>
    <i>
      <x v="712"/>
    </i>
    <i>
      <x v="720"/>
    </i>
    <i>
      <x v="721"/>
    </i>
    <i>
      <x v="727"/>
    </i>
    <i>
      <x v="729"/>
    </i>
    <i>
      <x v="730"/>
    </i>
    <i>
      <x v="735"/>
    </i>
    <i>
      <x v="736"/>
    </i>
    <i>
      <x v="740"/>
    </i>
    <i>
      <x v="744"/>
    </i>
    <i>
      <x v="760"/>
    </i>
    <i>
      <x v="761"/>
    </i>
    <i>
      <x v="764"/>
    </i>
    <i>
      <x v="765"/>
    </i>
    <i>
      <x v="770"/>
    </i>
    <i>
      <x v="771"/>
    </i>
    <i>
      <x v="773"/>
    </i>
    <i>
      <x v="775"/>
    </i>
    <i>
      <x v="779"/>
    </i>
    <i>
      <x v="783"/>
    </i>
    <i>
      <x v="788"/>
    </i>
    <i>
      <x v="790"/>
    </i>
    <i>
      <x v="797"/>
    </i>
    <i>
      <x v="801"/>
    </i>
    <i>
      <x v="804"/>
    </i>
    <i>
      <x v="809"/>
    </i>
    <i>
      <x v="811"/>
    </i>
    <i>
      <x v="812"/>
    </i>
    <i>
      <x v="816"/>
    </i>
    <i>
      <x v="819"/>
    </i>
    <i>
      <x v="821"/>
    </i>
    <i>
      <x v="825"/>
    </i>
    <i>
      <x v="826"/>
    </i>
    <i>
      <x v="829"/>
    </i>
    <i>
      <x v="831"/>
    </i>
    <i>
      <x v="835"/>
    </i>
    <i>
      <x v="836"/>
    </i>
    <i>
      <x v="837"/>
    </i>
    <i>
      <x v="850"/>
    </i>
    <i>
      <x v="851"/>
    </i>
    <i>
      <x v="868"/>
    </i>
    <i>
      <x v="870"/>
    </i>
    <i>
      <x v="880"/>
    </i>
    <i>
      <x v="885"/>
    </i>
    <i>
      <x v="889"/>
    </i>
    <i>
      <x v="896"/>
    </i>
    <i>
      <x v="898"/>
    </i>
    <i>
      <x v="900"/>
    </i>
    <i>
      <x v="901"/>
    </i>
    <i>
      <x v="908"/>
    </i>
    <i>
      <x v="914"/>
    </i>
    <i>
      <x v="916"/>
    </i>
    <i>
      <x v="923"/>
    </i>
    <i>
      <x v="931"/>
    </i>
    <i>
      <x v="935"/>
    </i>
    <i>
      <x v="936"/>
    </i>
    <i>
      <x v="945"/>
    </i>
    <i>
      <x v="952"/>
    </i>
    <i>
      <x v="956"/>
    </i>
    <i>
      <x v="960"/>
    </i>
    <i>
      <x v="963"/>
    </i>
    <i>
      <x v="966"/>
    </i>
    <i>
      <x v="968"/>
    </i>
    <i>
      <x v="969"/>
    </i>
    <i>
      <x v="971"/>
    </i>
    <i>
      <x v="972"/>
    </i>
    <i>
      <x v="976"/>
    </i>
    <i>
      <x v="977"/>
    </i>
    <i>
      <x v="982"/>
    </i>
    <i>
      <x v="986"/>
    </i>
    <i>
      <x v="997"/>
    </i>
    <i>
      <x v="999"/>
    </i>
    <i>
      <x v="1000"/>
    </i>
    <i>
      <x v="1001"/>
    </i>
    <i>
      <x v="1004"/>
    </i>
    <i>
      <x v="1013"/>
    </i>
    <i>
      <x v="1014"/>
    </i>
    <i>
      <x v="1017"/>
    </i>
    <i>
      <x v="1019"/>
    </i>
    <i>
      <x v="1020"/>
    </i>
    <i>
      <x v="1021"/>
    </i>
    <i>
      <x v="1022"/>
    </i>
    <i>
      <x v="1023"/>
    </i>
    <i>
      <x v="1024"/>
    </i>
    <i>
      <x v="1034"/>
    </i>
    <i>
      <x v="1036"/>
    </i>
    <i>
      <x v="1039"/>
    </i>
    <i>
      <x v="1042"/>
    </i>
    <i>
      <x v="1049"/>
    </i>
    <i>
      <x v="1056"/>
    </i>
    <i>
      <x v="1060"/>
    </i>
    <i>
      <x v="1061"/>
    </i>
    <i>
      <x v="1063"/>
    </i>
    <i>
      <x v="1069"/>
    </i>
    <i>
      <x v="1074"/>
    </i>
    <i>
      <x v="1078"/>
    </i>
    <i>
      <x v="1085"/>
    </i>
    <i>
      <x v="1089"/>
    </i>
    <i>
      <x v="1090"/>
    </i>
    <i>
      <x v="1091"/>
    </i>
    <i>
      <x v="1093"/>
    </i>
    <i>
      <x v="1094"/>
    </i>
    <i>
      <x v="1097"/>
    </i>
    <i>
      <x v="1100"/>
    </i>
    <i>
      <x v="1102"/>
    </i>
    <i>
      <x v="1112"/>
    </i>
    <i>
      <x v="1113"/>
    </i>
    <i>
      <x v="1114"/>
    </i>
    <i>
      <x v="1120"/>
    </i>
    <i>
      <x v="1123"/>
    </i>
    <i>
      <x v="1125"/>
    </i>
    <i>
      <x v="1126"/>
    </i>
    <i>
      <x v="1129"/>
    </i>
    <i>
      <x v="1135"/>
    </i>
    <i>
      <x v="1137"/>
    </i>
    <i>
      <x v="1138"/>
    </i>
    <i>
      <x v="1140"/>
    </i>
    <i>
      <x v="1144"/>
    </i>
    <i>
      <x v="1148"/>
    </i>
    <i>
      <x v="1150"/>
    </i>
    <i>
      <x v="1152"/>
    </i>
    <i>
      <x v="1153"/>
    </i>
    <i>
      <x v="1157"/>
    </i>
    <i>
      <x v="1163"/>
    </i>
    <i>
      <x v="1164"/>
    </i>
    <i>
      <x v="1172"/>
    </i>
    <i>
      <x v="1181"/>
    </i>
    <i>
      <x v="1183"/>
    </i>
    <i>
      <x v="1187"/>
    </i>
    <i>
      <x v="1191"/>
    </i>
    <i>
      <x v="1193"/>
    </i>
    <i>
      <x v="1206"/>
    </i>
    <i>
      <x v="1212"/>
    </i>
    <i>
      <x v="1213"/>
    </i>
    <i>
      <x v="1218"/>
    </i>
    <i>
      <x v="1220"/>
    </i>
    <i>
      <x v="1227"/>
    </i>
    <i>
      <x v="1228"/>
    </i>
    <i>
      <x v="1232"/>
    </i>
    <i>
      <x v="1236"/>
    </i>
    <i>
      <x v="1239"/>
    </i>
    <i>
      <x v="1243"/>
    </i>
    <i>
      <x v="1251"/>
    </i>
    <i>
      <x v="1256"/>
    </i>
    <i>
      <x v="1257"/>
    </i>
    <i>
      <x v="1258"/>
    </i>
    <i>
      <x v="1261"/>
    </i>
    <i>
      <x v="1264"/>
    </i>
    <i>
      <x v="1270"/>
    </i>
    <i>
      <x v="1273"/>
    </i>
    <i>
      <x v="1279"/>
    </i>
    <i>
      <x v="1281"/>
    </i>
    <i>
      <x v="1288"/>
    </i>
    <i>
      <x v="1294"/>
    </i>
    <i>
      <x v="1297"/>
    </i>
    <i>
      <x v="1305"/>
    </i>
    <i>
      <x v="1306"/>
    </i>
    <i>
      <x v="1308"/>
    </i>
    <i>
      <x v="1317"/>
    </i>
    <i>
      <x v="1321"/>
    </i>
    <i>
      <x v="1323"/>
    </i>
    <i>
      <x v="1324"/>
    </i>
    <i>
      <x v="1325"/>
    </i>
    <i>
      <x v="1332"/>
    </i>
    <i>
      <x v="1333"/>
    </i>
    <i>
      <x v="1335"/>
    </i>
    <i>
      <x v="1337"/>
    </i>
    <i>
      <x v="1345"/>
    </i>
    <i>
      <x v="1352"/>
    </i>
    <i>
      <x v="1364"/>
    </i>
    <i>
      <x v="1368"/>
    </i>
    <i>
      <x v="1370"/>
    </i>
    <i>
      <x v="1373"/>
    </i>
    <i>
      <x v="1376"/>
    </i>
    <i>
      <x v="1378"/>
    </i>
    <i>
      <x v="1380"/>
    </i>
    <i>
      <x v="1384"/>
    </i>
    <i>
      <x v="1394"/>
    </i>
    <i>
      <x v="1402"/>
    </i>
    <i>
      <x v="1405"/>
    </i>
    <i>
      <x v="1406"/>
    </i>
    <i>
      <x v="1412"/>
    </i>
    <i>
      <x v="1413"/>
    </i>
    <i>
      <x v="1415"/>
    </i>
    <i>
      <x v="1421"/>
    </i>
    <i>
      <x v="1422"/>
    </i>
    <i>
      <x v="1424"/>
    </i>
    <i>
      <x v="1428"/>
    </i>
    <i>
      <x v="1431"/>
    </i>
    <i>
      <x v="1437"/>
    </i>
    <i>
      <x v="1438"/>
    </i>
    <i>
      <x v="1441"/>
    </i>
    <i>
      <x v="1443"/>
    </i>
    <i>
      <x v="1448"/>
    </i>
    <i>
      <x v="1449"/>
    </i>
    <i>
      <x v="1452"/>
    </i>
    <i>
      <x v="1454"/>
    </i>
    <i>
      <x v="1458"/>
    </i>
  </rowItems>
  <colItems count="1">
    <i/>
  </colItems>
  <pageFields count="1">
    <pageField fld="54" hier="-1"/>
  </pageFields>
  <dataFields count="1">
    <dataField name="0-2 Bedrooms" fld="84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14" cacheId="16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3:E160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h="1"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numFmtId="164" showAll="0"/>
    <pivotField dataField="1" numFmtId="44" showAll="0"/>
  </pivotFields>
  <rowFields count="1">
    <field x="0"/>
  </rowFields>
  <rowItems count="157">
    <i>
      <x v="23"/>
    </i>
    <i>
      <x v="34"/>
    </i>
    <i>
      <x v="45"/>
    </i>
    <i>
      <x v="56"/>
    </i>
    <i>
      <x v="62"/>
    </i>
    <i>
      <x v="75"/>
    </i>
    <i>
      <x v="81"/>
    </i>
    <i>
      <x v="87"/>
    </i>
    <i>
      <x v="115"/>
    </i>
    <i>
      <x v="123"/>
    </i>
    <i>
      <x v="126"/>
    </i>
    <i>
      <x v="145"/>
    </i>
    <i>
      <x v="172"/>
    </i>
    <i>
      <x v="180"/>
    </i>
    <i>
      <x v="189"/>
    </i>
    <i>
      <x v="193"/>
    </i>
    <i>
      <x v="195"/>
    </i>
    <i>
      <x v="203"/>
    </i>
    <i>
      <x v="219"/>
    </i>
    <i>
      <x v="225"/>
    </i>
    <i>
      <x v="227"/>
    </i>
    <i>
      <x v="229"/>
    </i>
    <i>
      <x v="232"/>
    </i>
    <i>
      <x v="235"/>
    </i>
    <i>
      <x v="243"/>
    </i>
    <i>
      <x v="251"/>
    </i>
    <i>
      <x v="282"/>
    </i>
    <i>
      <x v="284"/>
    </i>
    <i>
      <x v="285"/>
    </i>
    <i>
      <x v="326"/>
    </i>
    <i>
      <x v="333"/>
    </i>
    <i>
      <x v="343"/>
    </i>
    <i>
      <x v="344"/>
    </i>
    <i>
      <x v="348"/>
    </i>
    <i>
      <x v="350"/>
    </i>
    <i>
      <x v="357"/>
    </i>
    <i>
      <x v="363"/>
    </i>
    <i>
      <x v="372"/>
    </i>
    <i>
      <x v="385"/>
    </i>
    <i>
      <x v="400"/>
    </i>
    <i>
      <x v="430"/>
    </i>
    <i>
      <x v="432"/>
    </i>
    <i>
      <x v="434"/>
    </i>
    <i>
      <x v="443"/>
    </i>
    <i>
      <x v="465"/>
    </i>
    <i>
      <x v="470"/>
    </i>
    <i>
      <x v="472"/>
    </i>
    <i>
      <x v="474"/>
    </i>
    <i>
      <x v="483"/>
    </i>
    <i>
      <x v="489"/>
    </i>
    <i>
      <x v="490"/>
    </i>
    <i>
      <x v="500"/>
    </i>
    <i>
      <x v="504"/>
    </i>
    <i>
      <x v="511"/>
    </i>
    <i>
      <x v="543"/>
    </i>
    <i>
      <x v="550"/>
    </i>
    <i>
      <x v="559"/>
    </i>
    <i>
      <x v="578"/>
    </i>
    <i>
      <x v="593"/>
    </i>
    <i>
      <x v="597"/>
    </i>
    <i>
      <x v="599"/>
    </i>
    <i>
      <x v="603"/>
    </i>
    <i>
      <x v="614"/>
    </i>
    <i>
      <x v="623"/>
    </i>
    <i>
      <x v="631"/>
    </i>
    <i>
      <x v="639"/>
    </i>
    <i>
      <x v="640"/>
    </i>
    <i>
      <x v="649"/>
    </i>
    <i>
      <x v="655"/>
    </i>
    <i>
      <x v="675"/>
    </i>
    <i>
      <x v="680"/>
    </i>
    <i>
      <x v="685"/>
    </i>
    <i>
      <x v="687"/>
    </i>
    <i>
      <x v="689"/>
    </i>
    <i>
      <x v="690"/>
    </i>
    <i>
      <x v="699"/>
    </i>
    <i>
      <x v="707"/>
    </i>
    <i>
      <x v="712"/>
    </i>
    <i>
      <x v="721"/>
    </i>
    <i>
      <x v="730"/>
    </i>
    <i>
      <x v="744"/>
    </i>
    <i>
      <x v="755"/>
    </i>
    <i>
      <x v="758"/>
    </i>
    <i>
      <x v="764"/>
    </i>
    <i>
      <x v="775"/>
    </i>
    <i>
      <x v="790"/>
    </i>
    <i>
      <x v="811"/>
    </i>
    <i>
      <x v="819"/>
    </i>
    <i>
      <x v="829"/>
    </i>
    <i>
      <x v="831"/>
    </i>
    <i>
      <x v="837"/>
    </i>
    <i>
      <x v="850"/>
    </i>
    <i>
      <x v="851"/>
    </i>
    <i>
      <x v="885"/>
    </i>
    <i>
      <x v="914"/>
    </i>
    <i>
      <x v="915"/>
    </i>
    <i>
      <x v="923"/>
    </i>
    <i>
      <x v="956"/>
    </i>
    <i>
      <x v="959"/>
    </i>
    <i>
      <x v="962"/>
    </i>
    <i>
      <x v="971"/>
    </i>
    <i>
      <x v="972"/>
    </i>
    <i>
      <x v="975"/>
    </i>
    <i>
      <x v="977"/>
    </i>
    <i>
      <x v="1004"/>
    </i>
    <i>
      <x v="1007"/>
    </i>
    <i>
      <x v="1017"/>
    </i>
    <i>
      <x v="1019"/>
    </i>
    <i>
      <x v="1023"/>
    </i>
    <i>
      <x v="1029"/>
    </i>
    <i>
      <x v="1038"/>
    </i>
    <i>
      <x v="1039"/>
    </i>
    <i>
      <x v="1042"/>
    </i>
    <i>
      <x v="1056"/>
    </i>
    <i>
      <x v="1060"/>
    </i>
    <i>
      <x v="1068"/>
    </i>
    <i>
      <x v="1078"/>
    </i>
    <i>
      <x v="1086"/>
    </i>
    <i>
      <x v="1088"/>
    </i>
    <i>
      <x v="1089"/>
    </i>
    <i>
      <x v="1091"/>
    </i>
    <i>
      <x v="1097"/>
    </i>
    <i>
      <x v="1104"/>
    </i>
    <i>
      <x v="1126"/>
    </i>
    <i>
      <x v="1157"/>
    </i>
    <i>
      <x v="1160"/>
    </i>
    <i>
      <x v="1172"/>
    </i>
    <i>
      <x v="1181"/>
    </i>
    <i>
      <x v="1191"/>
    </i>
    <i>
      <x v="1193"/>
    </i>
    <i>
      <x v="1219"/>
    </i>
    <i>
      <x v="1228"/>
    </i>
    <i>
      <x v="1236"/>
    </i>
    <i>
      <x v="1251"/>
    </i>
    <i>
      <x v="1264"/>
    </i>
    <i>
      <x v="1265"/>
    </i>
    <i>
      <x v="1288"/>
    </i>
    <i>
      <x v="1291"/>
    </i>
    <i>
      <x v="1297"/>
    </i>
    <i>
      <x v="1304"/>
    </i>
    <i>
      <x v="1306"/>
    </i>
    <i>
      <x v="1317"/>
    </i>
    <i>
      <x v="1334"/>
    </i>
    <i>
      <x v="1358"/>
    </i>
    <i>
      <x v="1364"/>
    </i>
    <i>
      <x v="1367"/>
    </i>
    <i>
      <x v="1368"/>
    </i>
    <i>
      <x v="1378"/>
    </i>
    <i>
      <x v="1394"/>
    </i>
    <i>
      <x v="1405"/>
    </i>
    <i>
      <x v="1415"/>
    </i>
    <i>
      <x v="1421"/>
    </i>
    <i>
      <x v="1422"/>
    </i>
    <i>
      <x v="1431"/>
    </i>
    <i>
      <x v="1441"/>
    </i>
    <i>
      <x v="1449"/>
    </i>
    <i>
      <x v="1452"/>
    </i>
  </rowItems>
  <colItems count="1">
    <i/>
  </colItems>
  <pageFields count="1">
    <pageField fld="15" hier="-1"/>
  </pageFields>
  <dataFields count="1">
    <dataField name="Town Home" fld="83" subtotal="average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3" cacheId="16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1223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h="1" x="1"/>
        <item h="1" x="2"/>
        <item h="1"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numFmtId="164" showAll="0"/>
    <pivotField dataField="1" numFmtId="44" showAll="0"/>
  </pivotFields>
  <rowFields count="1">
    <field x="0"/>
  </rowFields>
  <rowItems count="1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7"/>
    </i>
    <i>
      <x v="49"/>
    </i>
    <i>
      <x v="50"/>
    </i>
    <i>
      <x v="51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9"/>
    </i>
    <i>
      <x v="80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6"/>
    </i>
    <i>
      <x v="228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1"/>
    </i>
    <i>
      <x v="332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5"/>
    </i>
    <i>
      <x v="346"/>
    </i>
    <i>
      <x v="347"/>
    </i>
    <i>
      <x v="349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1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1"/>
    </i>
    <i>
      <x v="473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3"/>
    </i>
    <i>
      <x v="506"/>
    </i>
    <i>
      <x v="507"/>
    </i>
    <i>
      <x v="508"/>
    </i>
    <i>
      <x v="509"/>
    </i>
    <i>
      <x v="510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5"/>
    </i>
    <i>
      <x v="596"/>
    </i>
    <i>
      <x v="598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6"/>
    </i>
    <i>
      <x v="638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8"/>
    </i>
    <i>
      <x v="679"/>
    </i>
    <i>
      <x v="681"/>
    </i>
    <i>
      <x v="682"/>
    </i>
    <i>
      <x v="683"/>
    </i>
    <i>
      <x v="684"/>
    </i>
    <i>
      <x v="686"/>
    </i>
    <i>
      <x v="688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4"/>
    </i>
    <i>
      <x v="706"/>
    </i>
    <i>
      <x v="708"/>
    </i>
    <i>
      <x v="709"/>
    </i>
    <i>
      <x v="710"/>
    </i>
    <i>
      <x v="711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1"/>
    </i>
    <i>
      <x v="732"/>
    </i>
    <i>
      <x v="733"/>
    </i>
    <i>
      <x v="734"/>
    </i>
    <i>
      <x v="735"/>
    </i>
    <i>
      <x v="737"/>
    </i>
    <i>
      <x v="739"/>
    </i>
    <i>
      <x v="740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6"/>
    </i>
    <i>
      <x v="917"/>
    </i>
    <i>
      <x v="918"/>
    </i>
    <i>
      <x v="919"/>
    </i>
    <i>
      <x v="920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7"/>
    </i>
    <i>
      <x v="958"/>
    </i>
    <i>
      <x v="960"/>
    </i>
    <i>
      <x v="961"/>
    </i>
    <i>
      <x v="963"/>
    </i>
    <i>
      <x v="964"/>
    </i>
    <i>
      <x v="965"/>
    </i>
    <i>
      <x v="966"/>
    </i>
    <i>
      <x v="967"/>
    </i>
    <i>
      <x v="968"/>
    </i>
    <i>
      <x v="970"/>
    </i>
    <i>
      <x v="973"/>
    </i>
    <i>
      <x v="974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5"/>
    </i>
    <i>
      <x v="1006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8"/>
    </i>
    <i>
      <x v="1020"/>
    </i>
    <i>
      <x v="1021"/>
    </i>
    <i>
      <x v="1022"/>
    </i>
    <i>
      <x v="1024"/>
    </i>
    <i>
      <x v="1025"/>
    </i>
    <i>
      <x v="1026"/>
    </i>
    <i>
      <x v="1027"/>
    </i>
    <i>
      <x v="1028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1"/>
    </i>
    <i>
      <x v="1063"/>
    </i>
    <i>
      <x v="1064"/>
    </i>
    <i>
      <x v="1065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7"/>
    </i>
    <i>
      <x v="1092"/>
    </i>
    <i>
      <x v="1093"/>
    </i>
    <i>
      <x v="1094"/>
    </i>
    <i>
      <x v="1095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7"/>
    </i>
    <i>
      <x v="1128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8"/>
    </i>
    <i>
      <x v="1159"/>
    </i>
    <i>
      <x v="1161"/>
    </i>
    <i>
      <x v="1162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7"/>
    </i>
    <i>
      <x v="1188"/>
    </i>
    <i>
      <x v="1189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8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3"/>
    </i>
    <i>
      <x v="1234"/>
    </i>
    <i>
      <x v="1235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9"/>
    </i>
    <i>
      <x v="1290"/>
    </i>
    <i>
      <x v="1292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2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7"/>
    </i>
    <i>
      <x v="1418"/>
    </i>
    <i>
      <x v="1419"/>
    </i>
    <i>
      <x v="1420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5" hier="-1"/>
  </pageFields>
  <dataFields count="1">
    <dataField name="Single Family Home" fld="83" subtotal="average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9ADF26-0800-9042-BD43-7827045BA635}" name="Table1" displayName="Table1" ref="A1:CG1461" totalsRowShown="0">
  <autoFilter ref="A1:CG1461" xr:uid="{0B9ADF26-0800-9042-BD43-7827045BA635}"/>
  <tableColumns count="85">
    <tableColumn id="1" xr3:uid="{AF397A2D-B4FC-954C-B9E6-66576386C99A}" name="Id"/>
    <tableColumn id="2" xr3:uid="{2119D75B-B981-3747-AA70-462A4A26EF93}" name="MSSubClass"/>
    <tableColumn id="3" xr3:uid="{87023387-5AD9-D74F-8986-966DF56AF970}" name="MSZoning"/>
    <tableColumn id="4" xr3:uid="{0263A198-A7BA-9F4B-B51A-A3F641DAA956}" name="LotFrontage"/>
    <tableColumn id="5" xr3:uid="{8348226F-7AA1-E649-B06A-668007ABF9E5}" name="LotArea"/>
    <tableColumn id="6" xr3:uid="{2F7DC236-36B0-7644-9150-27ABF872C99D}" name="Street"/>
    <tableColumn id="7" xr3:uid="{72E72964-7525-9543-BB21-D227EC8CE2DB}" name="Alley"/>
    <tableColumn id="8" xr3:uid="{E9AB9BC8-D72C-5F41-BC5D-E0BFEF185E88}" name="LotShape"/>
    <tableColumn id="9" xr3:uid="{1F71A5DF-F614-714D-A51C-9FFE46C539E7}" name="LandContour"/>
    <tableColumn id="10" xr3:uid="{E574A42F-FF78-0646-AC9A-989C68AC5432}" name="Utilities"/>
    <tableColumn id="11" xr3:uid="{9FCACC4C-9589-E846-8106-C0EF56B1B212}" name="LotConfig"/>
    <tableColumn id="12" xr3:uid="{AE2EF561-F615-714D-91E0-9FFCE902E5FC}" name="LandSlope"/>
    <tableColumn id="13" xr3:uid="{6F40AE5F-7C55-5D4C-ADD4-C4DEEB838F4D}" name="Neighborhood"/>
    <tableColumn id="14" xr3:uid="{0C22AA30-11D5-B74C-B5AA-EEAAC3BBFBBD}" name="Condition1"/>
    <tableColumn id="15" xr3:uid="{DC69C092-B8EA-5A4D-8545-FDAF2BEA9202}" name="Condition2"/>
    <tableColumn id="16" xr3:uid="{D0B0CB09-FB7E-364F-8875-0E8088B67705}" name="BldgType"/>
    <tableColumn id="17" xr3:uid="{1DCA5DAC-F621-B040-BDB8-8BD37A9B9A4D}" name="HouseStyle"/>
    <tableColumn id="18" xr3:uid="{8BB15B36-468C-E94A-95D5-7B49CF8EF825}" name="1story?(N=2 story)">
      <calculatedColumnFormula>IFERROR(IF(Q2 = "1Story", "Y",IF(Q2 = "2Story", "N", "N/A")), "No value")</calculatedColumnFormula>
    </tableColumn>
    <tableColumn id="19" xr3:uid="{DD49DEA4-7CFA-B641-8EA8-B52A15875A30}" name="OverallQual"/>
    <tableColumn id="20" xr3:uid="{4AD82D20-F403-F848-82E0-ECA71707C24D}" name="OverallCond"/>
    <tableColumn id="21" xr3:uid="{C305A8DE-DD3E-994C-8170-651B28F64D3B}" name="YearBuilt"/>
    <tableColumn id="85" xr3:uid="{4D0C5D88-16C8-CE46-A8C3-A38E7694B006}" name="built after 1990(no remodeled)">
      <calculatedColumnFormula>IF(Table1[[#This Row],[YearBuilt]]&lt;1990, "N", IF(Table1[[#This Row],[Remodeled after 1990?]] = "Y", "N", "Y"))</calculatedColumnFormula>
    </tableColumn>
    <tableColumn id="22" xr3:uid="{3B67CB47-E1B7-4C46-B011-74A77505929A}" name="YearRemodAdd"/>
    <tableColumn id="23" xr3:uid="{BB8496D7-1C20-3344-8F5B-41BECCADEC95}" name="Remodeled after 1990?">
      <calculatedColumnFormula array="1">IFERROR(IF(U2=W2, "N", IF(AND(U2&lt;W2, Table1[[#This Row],[YearRemodAdd]]&gt;1990), "Y", "N/A")), No value)</calculatedColumnFormula>
    </tableColumn>
    <tableColumn id="24" xr3:uid="{77526B7E-1AB7-6E46-A013-7BFB6B038885}" name="RoofStyle"/>
    <tableColumn id="25" xr3:uid="{324C4F4B-AEE5-A141-A8D9-DDBE4937DDB7}" name="RoofMatl"/>
    <tableColumn id="26" xr3:uid="{05794E3C-F3F0-B840-9010-BF6091E9BD75}" name="Exterior1st"/>
    <tableColumn id="27" xr3:uid="{5C2F81BC-21FE-0941-BB99-3D411CAC7DBB}" name="Exterior2nd"/>
    <tableColumn id="28" xr3:uid="{A0BE07CD-50B5-394A-B214-CD1145F66B23}" name="MasVnrType"/>
    <tableColumn id="29" xr3:uid="{0878B4DB-53C6-0040-BAC4-613A6D8867A6}" name="MasVnrArea"/>
    <tableColumn id="30" xr3:uid="{3C1A0B16-F3E5-8F43-ADC4-0309E01A0B52}" name="ExterQual"/>
    <tableColumn id="31" xr3:uid="{F9BAE205-63F2-5745-B2EE-718D72BBBE8E}" name="ExterCond"/>
    <tableColumn id="32" xr3:uid="{B11EFB24-8D65-EA4D-8D97-B9920ACBECC8}" name="Foundation"/>
    <tableColumn id="33" xr3:uid="{A2715297-066C-C147-90FD-2F6E9B2DE1EB}" name="BsmtQual"/>
    <tableColumn id="34" xr3:uid="{BC899BA9-4395-EE44-BDCB-1BB22360B125}" name="BsmtCond"/>
    <tableColumn id="35" xr3:uid="{778E057E-B3C5-DB41-BC1C-00150C07DE66}" name="BsmtExposure"/>
    <tableColumn id="36" xr3:uid="{F313B5A4-84F9-AA44-98B1-2C0216A12130}" name="BsmtFinType1"/>
    <tableColumn id="37" xr3:uid="{38E9AD24-CAE7-6E41-8964-68950B84A412}" name="BsmtFinSF1"/>
    <tableColumn id="38" xr3:uid="{A93C82F8-F75C-F54E-9A2A-3EB742F91B77}" name="BsmtFinType2"/>
    <tableColumn id="39" xr3:uid="{88F54A64-2669-D046-80B4-BCD2BABC9350}" name="BsmtFinSF2"/>
    <tableColumn id="40" xr3:uid="{1B3E7418-DE19-B149-A62B-E133D56FD0BB}" name="BsmtUnfSF"/>
    <tableColumn id="41" xr3:uid="{C997B9C7-F11B-DA49-9365-166554311D09}" name="TotalBsmtSF"/>
    <tableColumn id="42" xr3:uid="{EE7332AB-888B-3B43-80E6-9C7904BE828D}" name="Heating"/>
    <tableColumn id="43" xr3:uid="{7B462465-26B8-D645-A7EC-47E5038A0ED0}" name="HeatingQC"/>
    <tableColumn id="44" xr3:uid="{A805583C-AE64-254C-BF5E-97567B441AD6}" name="CentralAir"/>
    <tableColumn id="45" xr3:uid="{6AAD59D4-2C5D-0840-9BEC-2D55036C31EE}" name="Electrical"/>
    <tableColumn id="46" xr3:uid="{6C47BB3E-636E-D64F-925A-4BD6C34AFF61}" name="1stFlrSF"/>
    <tableColumn id="47" xr3:uid="{AF27EB51-F9CF-1D45-B4F7-8EC71A224A15}" name="2ndFlrSF"/>
    <tableColumn id="48" xr3:uid="{FA0A60F2-1DCB-4A4B-9D50-22E1F5A3CC6F}" name="LowQualFinSF"/>
    <tableColumn id="49" xr3:uid="{5B551C97-2B02-204B-9043-1F213C8E37BA}" name="GrLivArea"/>
    <tableColumn id="50" xr3:uid="{5BD62187-2011-F54D-898B-7F55FD0DA3DD}" name="BsmtFullBath"/>
    <tableColumn id="51" xr3:uid="{209B7EAB-6678-664F-B967-222B9FED91C1}" name="BsmtHalfBath"/>
    <tableColumn id="52" xr3:uid="{6A74DEAA-D607-2549-AF5B-1E80642E3134}" name="FullBath"/>
    <tableColumn id="53" xr3:uid="{3845B7FC-9416-EA42-80C9-FDD52D2C692F}" name="HalfBath"/>
    <tableColumn id="54" xr3:uid="{3E631879-7928-DA49-AFC7-DD95D83E8F8E}" name="BedroomAbvGr"/>
    <tableColumn id="55" xr3:uid="{ABF67934-2C4D-DF40-B66C-845B66A578FF}" name="KitchenAbvGr"/>
    <tableColumn id="56" xr3:uid="{84604E5B-D80C-FF46-8EAB-245CC364419A}" name="KitchenQual"/>
    <tableColumn id="57" xr3:uid="{E605F6C9-CDAA-FF43-98F4-F652539FDCFB}" name="TotRmsAbvGrd"/>
    <tableColumn id="58" xr3:uid="{7A2E0411-D73B-F547-97D3-65AF57C6BBEF}" name="Functional"/>
    <tableColumn id="59" xr3:uid="{344AD6DC-B14A-DB49-8FBE-741EC3D596CF}" name="Fireplaces"/>
    <tableColumn id="60" xr3:uid="{CB2E0C6A-120B-F643-8307-B5A5AC79EEBF}" name="FireplaceQu"/>
    <tableColumn id="61" xr3:uid="{60331694-23B3-E642-AD9C-C29AF27F40A0}" name="GarageType"/>
    <tableColumn id="62" xr3:uid="{95DA8445-40C1-774C-B8E2-6365C8ADCD35}" name="GarageYrBlt"/>
    <tableColumn id="63" xr3:uid="{3F6F51EF-00B5-BC4D-88E6-332FF2DF8EF0}" name="GarageFinish"/>
    <tableColumn id="64" xr3:uid="{0270F4C2-8C91-D648-9A02-A516A99B0D4B}" name="GarageCars"/>
    <tableColumn id="65" xr3:uid="{18E63365-52DF-6848-9493-9C35EF85CD1C}" name="GarageArea"/>
    <tableColumn id="66" xr3:uid="{AF9B5FCC-0F55-2A4A-A7CD-0C92752C8DAB}" name="GarageQual"/>
    <tableColumn id="67" xr3:uid="{E23DB729-782A-C147-960A-24FF176572EC}" name="GarageCond"/>
    <tableColumn id="68" xr3:uid="{1D6EBCB6-D319-1F4B-B1FD-601DA80BE149}" name="PavedDrive"/>
    <tableColumn id="69" xr3:uid="{E8B8DD62-FE17-3B44-9225-25A6CF2574F1}" name="WoodDeckSF"/>
    <tableColumn id="70" xr3:uid="{7C7C0D30-FD1B-0648-8678-703331305F50}" name="OpenPorchSF"/>
    <tableColumn id="71" xr3:uid="{7DEB9E10-D780-AC40-BDF1-91A075300527}" name="EnclosedPorch"/>
    <tableColumn id="72" xr3:uid="{877C2C9C-43C5-4145-8993-DE8E70AA9C72}" name="3SsnPorch"/>
    <tableColumn id="73" xr3:uid="{38C425CA-B5DF-3846-92F2-47EF584BF77D}" name="ScreenPorch"/>
    <tableColumn id="74" xr3:uid="{7EA468EB-19BA-0B44-9FBD-4A3C3ADC3F21}" name="PoolArea(Sqft)"/>
    <tableColumn id="75" xr3:uid="{74C37C19-666B-1947-AEAF-119510C1C931}" name="PoolQC"/>
    <tableColumn id="76" xr3:uid="{057A639C-B309-594C-AB53-DDC9FB7A63AB}" name="Fence"/>
    <tableColumn id="77" xr3:uid="{16000CE3-EDC0-6F44-A812-002C0E1B76A7}" name="MiscFeature"/>
    <tableColumn id="78" xr3:uid="{37AE1E8F-637F-4941-84CF-5AD51E4514FE}" name="MiscVal" dataDxfId="2" dataCellStyle="Currency"/>
    <tableColumn id="79" xr3:uid="{A51DC0EB-AFF6-6348-9688-030A7BFB9A46}" name="MoSold"/>
    <tableColumn id="80" xr3:uid="{A36E51C7-A95D-754B-AD70-7AE3F32F5839}" name="YrSold"/>
    <tableColumn id="81" xr3:uid="{EA13B750-FE2D-1949-A5BB-736F0763680D}" name="SaleType"/>
    <tableColumn id="82" xr3:uid="{A446C920-4FF6-0949-9FEF-ABF5B1D81D6A}" name="SaleCondition"/>
    <tableColumn id="83" xr3:uid="{158E5077-AEB6-B74A-A562-33C1AAB1C3FA}" name="SalePrice" dataDxfId="1" dataCellStyle="Currency"/>
    <tableColumn id="84" xr3:uid="{69B2213C-25A0-7A46-8086-AEC8EE12A039}" name="SalePrice per sqft" dataDxfId="0">
      <calculatedColumnFormula>CF2/AX2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topLeftCell="L1" workbookViewId="0">
      <selection activeCell="G14" sqref="G14"/>
    </sheetView>
  </sheetViews>
  <sheetFormatPr baseColWidth="10" defaultRowHeight="16" x14ac:dyDescent="0.2"/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sheetProtection sheet="1" objects="1" scenarios="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G1461"/>
  <sheetViews>
    <sheetView topLeftCell="Q1" zoomScale="130" zoomScaleNormal="130" workbookViewId="0">
      <selection activeCell="V4" sqref="V4"/>
    </sheetView>
  </sheetViews>
  <sheetFormatPr baseColWidth="10" defaultRowHeight="16" x14ac:dyDescent="0.2"/>
  <cols>
    <col min="2" max="2" width="13" customWidth="1"/>
    <col min="3" max="3" width="11.5" customWidth="1"/>
    <col min="4" max="4" width="13.33203125" customWidth="1"/>
    <col min="9" max="9" width="14.1640625" customWidth="1"/>
    <col min="11" max="11" width="11" customWidth="1"/>
    <col min="12" max="12" width="11.83203125" customWidth="1"/>
    <col min="13" max="13" width="15.5" customWidth="1"/>
    <col min="14" max="15" width="12.33203125" customWidth="1"/>
    <col min="17" max="17" width="12.5" customWidth="1"/>
    <col min="18" max="18" width="18.83203125" customWidth="1"/>
    <col min="19" max="19" width="13" customWidth="1"/>
    <col min="20" max="20" width="13.5" customWidth="1"/>
    <col min="22" max="22" width="17.6640625" customWidth="1"/>
    <col min="23" max="23" width="16.33203125" customWidth="1"/>
    <col min="24" max="24" width="13.5" customWidth="1"/>
    <col min="25" max="25" width="11.1640625" customWidth="1"/>
    <col min="27" max="27" width="12.1640625" customWidth="1"/>
    <col min="28" max="28" width="13" customWidth="1"/>
    <col min="29" max="29" width="13.6640625" customWidth="1"/>
    <col min="30" max="30" width="13.5" customWidth="1"/>
    <col min="31" max="31" width="11.33203125" customWidth="1"/>
    <col min="32" max="32" width="11.6640625" customWidth="1"/>
    <col min="33" max="33" width="12.83203125" customWidth="1"/>
    <col min="34" max="34" width="11.1640625" customWidth="1"/>
    <col min="35" max="35" width="11.5" customWidth="1"/>
    <col min="36" max="36" width="15" customWidth="1"/>
    <col min="37" max="37" width="14.83203125" customWidth="1"/>
    <col min="38" max="38" width="12.5" customWidth="1"/>
    <col min="39" max="39" width="14.83203125" customWidth="1"/>
    <col min="40" max="40" width="12.5" customWidth="1"/>
    <col min="41" max="41" width="12" customWidth="1"/>
    <col min="42" max="42" width="13.5" customWidth="1"/>
    <col min="44" max="44" width="12" customWidth="1"/>
    <col min="45" max="45" width="11.5" customWidth="1"/>
    <col min="49" max="49" width="14.83203125" customWidth="1"/>
    <col min="50" max="50" width="11.33203125" customWidth="1"/>
    <col min="51" max="51" width="14.1640625" customWidth="1"/>
    <col min="52" max="52" width="14.6640625" customWidth="1"/>
    <col min="55" max="55" width="16.33203125" customWidth="1"/>
    <col min="56" max="56" width="14.83203125" customWidth="1"/>
    <col min="57" max="57" width="13.5" customWidth="1"/>
    <col min="58" max="58" width="15.83203125" customWidth="1"/>
    <col min="59" max="59" width="12" customWidth="1"/>
    <col min="60" max="60" width="11.33203125" customWidth="1"/>
    <col min="61" max="63" width="13" customWidth="1"/>
    <col min="64" max="64" width="13.83203125" customWidth="1"/>
    <col min="65" max="65" width="12.5" customWidth="1"/>
    <col min="66" max="67" width="13" customWidth="1"/>
    <col min="68" max="68" width="13.33203125" customWidth="1"/>
    <col min="69" max="69" width="12.6640625" customWidth="1"/>
    <col min="70" max="70" width="14.1640625" customWidth="1"/>
    <col min="71" max="71" width="14.5" customWidth="1"/>
    <col min="72" max="72" width="15.5" customWidth="1"/>
    <col min="73" max="73" width="11.83203125" customWidth="1"/>
    <col min="74" max="74" width="13.6640625" customWidth="1"/>
    <col min="75" max="75" width="15.6640625" customWidth="1"/>
    <col min="78" max="78" width="13.33203125" customWidth="1"/>
    <col min="79" max="79" width="11.5" style="2" bestFit="1" customWidth="1"/>
    <col min="83" max="83" width="14.83203125" customWidth="1"/>
    <col min="84" max="84" width="12.5" style="2" bestFit="1" customWidth="1"/>
    <col min="85" max="85" width="18" customWidth="1"/>
  </cols>
  <sheetData>
    <row r="1" spans="1:8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310</v>
      </c>
      <c r="S1" t="s">
        <v>17</v>
      </c>
      <c r="T1" t="s">
        <v>18</v>
      </c>
      <c r="U1" t="s">
        <v>19</v>
      </c>
      <c r="V1" t="s">
        <v>335</v>
      </c>
      <c r="W1" t="s">
        <v>20</v>
      </c>
      <c r="X1" s="3" t="s">
        <v>333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256</v>
      </c>
      <c r="BX1" t="s">
        <v>72</v>
      </c>
      <c r="BY1" t="s">
        <v>73</v>
      </c>
      <c r="BZ1" t="s">
        <v>74</v>
      </c>
      <c r="CA1" s="2" t="s">
        <v>75</v>
      </c>
      <c r="CB1" t="s">
        <v>76</v>
      </c>
      <c r="CC1" t="s">
        <v>77</v>
      </c>
      <c r="CD1" t="s">
        <v>78</v>
      </c>
      <c r="CE1" t="s">
        <v>79</v>
      </c>
      <c r="CF1" s="2" t="s">
        <v>80</v>
      </c>
      <c r="CG1" s="3" t="s">
        <v>257</v>
      </c>
    </row>
    <row r="2" spans="1:85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 t="str">
        <f>IFERROR(IF(Q2 = "1Story", "Y",IF(Q2 = "2Story", "N", "N/A")), "No value")</f>
        <v>N</v>
      </c>
      <c r="S2">
        <v>7</v>
      </c>
      <c r="T2">
        <v>5</v>
      </c>
      <c r="U2">
        <v>2003</v>
      </c>
      <c r="V2" t="str">
        <f>IF(Table1[[#This Row],[YearBuilt]]&lt;1990, "N", IF(Table1[[#This Row],[Remodeled after 1990?]] = "Y", "N", "Y"))</f>
        <v>Y</v>
      </c>
      <c r="W2">
        <v>2003</v>
      </c>
      <c r="X2" t="str" cm="1">
        <f t="array" ref="X2">IFERROR(IF(U2=W2, "N", IF(AND(U2&lt;W2, Table1[[#This Row],[YearRemodAdd]]&gt;1990), "Y", "N/A")), No value)</f>
        <v>N</v>
      </c>
      <c r="Y2" t="s">
        <v>93</v>
      </c>
      <c r="Z2" t="s">
        <v>94</v>
      </c>
      <c r="AA2" t="s">
        <v>95</v>
      </c>
      <c r="AB2" t="s">
        <v>95</v>
      </c>
      <c r="AC2" t="s">
        <v>96</v>
      </c>
      <c r="AD2">
        <v>196</v>
      </c>
      <c r="AE2" t="s">
        <v>97</v>
      </c>
      <c r="AF2" t="s">
        <v>98</v>
      </c>
      <c r="AG2" t="s">
        <v>99</v>
      </c>
      <c r="AH2" t="s">
        <v>97</v>
      </c>
      <c r="AI2" t="s">
        <v>98</v>
      </c>
      <c r="AJ2" t="s">
        <v>100</v>
      </c>
      <c r="AK2" t="s">
        <v>101</v>
      </c>
      <c r="AL2">
        <v>706</v>
      </c>
      <c r="AM2" t="s">
        <v>102</v>
      </c>
      <c r="AN2">
        <v>0</v>
      </c>
      <c r="AO2">
        <v>150</v>
      </c>
      <c r="AP2">
        <v>856</v>
      </c>
      <c r="AQ2" t="s">
        <v>103</v>
      </c>
      <c r="AR2" t="s">
        <v>104</v>
      </c>
      <c r="AS2" t="s">
        <v>105</v>
      </c>
      <c r="AT2" t="s">
        <v>106</v>
      </c>
      <c r="AU2">
        <v>856</v>
      </c>
      <c r="AV2">
        <v>854</v>
      </c>
      <c r="AW2">
        <v>0</v>
      </c>
      <c r="AX2">
        <v>1710</v>
      </c>
      <c r="AY2">
        <v>1</v>
      </c>
      <c r="AZ2">
        <v>0</v>
      </c>
      <c r="BA2">
        <v>2</v>
      </c>
      <c r="BB2">
        <v>1</v>
      </c>
      <c r="BC2">
        <v>3</v>
      </c>
      <c r="BD2">
        <v>1</v>
      </c>
      <c r="BE2" t="s">
        <v>97</v>
      </c>
      <c r="BF2">
        <v>8</v>
      </c>
      <c r="BG2" t="s">
        <v>107</v>
      </c>
      <c r="BH2">
        <v>0</v>
      </c>
      <c r="BI2" t="s">
        <v>83</v>
      </c>
      <c r="BJ2" t="s">
        <v>108</v>
      </c>
      <c r="BK2">
        <v>2003</v>
      </c>
      <c r="BL2" t="s">
        <v>109</v>
      </c>
      <c r="BM2">
        <v>2</v>
      </c>
      <c r="BN2">
        <v>548</v>
      </c>
      <c r="BO2" t="s">
        <v>98</v>
      </c>
      <c r="BP2" t="s">
        <v>98</v>
      </c>
      <c r="BQ2" t="s">
        <v>105</v>
      </c>
      <c r="BR2">
        <v>0</v>
      </c>
      <c r="BS2">
        <v>61</v>
      </c>
      <c r="BT2">
        <v>0</v>
      </c>
      <c r="BU2">
        <v>0</v>
      </c>
      <c r="BV2">
        <v>0</v>
      </c>
      <c r="BW2">
        <v>0</v>
      </c>
      <c r="BX2" t="s">
        <v>83</v>
      </c>
      <c r="BY2" t="s">
        <v>83</v>
      </c>
      <c r="BZ2" t="s">
        <v>83</v>
      </c>
      <c r="CA2" s="2">
        <v>0</v>
      </c>
      <c r="CB2">
        <v>2</v>
      </c>
      <c r="CC2">
        <v>2008</v>
      </c>
      <c r="CD2" t="s">
        <v>110</v>
      </c>
      <c r="CE2" t="s">
        <v>111</v>
      </c>
      <c r="CF2" s="2">
        <v>208500</v>
      </c>
      <c r="CG2" s="4">
        <f>CF2/AX2</f>
        <v>121.92982456140351</v>
      </c>
    </row>
    <row r="3" spans="1:85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 t="str">
        <f t="shared" ref="R3:R66" si="0">IFERROR(IF(Q3 = "1Story", "Y",IF(Q3 = "2Story", "N", "N/A")), "No value")</f>
        <v>Y</v>
      </c>
      <c r="S3">
        <v>6</v>
      </c>
      <c r="T3">
        <v>8</v>
      </c>
      <c r="U3">
        <v>1976</v>
      </c>
      <c r="V3" t="str">
        <f>IF(Table1[[#This Row],[YearBuilt]]&lt;1990, "N", IF(Table1[[#This Row],[Remodeled after 1990?]] = "Y", "N", "Y"))</f>
        <v>N</v>
      </c>
      <c r="W3">
        <v>1976</v>
      </c>
      <c r="X3" t="str" cm="1">
        <f t="array" ref="X3">IFERROR(IF(U3=W3, "N", IF(AND(U3&lt;W3, Table1[[#This Row],[YearRemodAdd]]&gt;1990), "Y", "N/A")), No value)</f>
        <v>N</v>
      </c>
      <c r="Y3" t="s">
        <v>93</v>
      </c>
      <c r="Z3" t="s">
        <v>94</v>
      </c>
      <c r="AA3" t="s">
        <v>116</v>
      </c>
      <c r="AB3" t="s">
        <v>116</v>
      </c>
      <c r="AC3" t="s">
        <v>117</v>
      </c>
      <c r="AD3">
        <v>0</v>
      </c>
      <c r="AE3" t="s">
        <v>98</v>
      </c>
      <c r="AF3" t="s">
        <v>98</v>
      </c>
      <c r="AG3" t="s">
        <v>118</v>
      </c>
      <c r="AH3" t="s">
        <v>97</v>
      </c>
      <c r="AI3" t="s">
        <v>98</v>
      </c>
      <c r="AJ3" t="s">
        <v>97</v>
      </c>
      <c r="AK3" t="s">
        <v>119</v>
      </c>
      <c r="AL3">
        <v>978</v>
      </c>
      <c r="AM3" t="s">
        <v>102</v>
      </c>
      <c r="AN3">
        <v>0</v>
      </c>
      <c r="AO3">
        <v>284</v>
      </c>
      <c r="AP3">
        <v>1262</v>
      </c>
      <c r="AQ3" t="s">
        <v>103</v>
      </c>
      <c r="AR3" t="s">
        <v>104</v>
      </c>
      <c r="AS3" t="s">
        <v>105</v>
      </c>
      <c r="AT3" t="s">
        <v>106</v>
      </c>
      <c r="AU3">
        <v>1262</v>
      </c>
      <c r="AV3">
        <v>0</v>
      </c>
      <c r="AW3">
        <v>0</v>
      </c>
      <c r="AX3">
        <v>1262</v>
      </c>
      <c r="AY3">
        <v>0</v>
      </c>
      <c r="AZ3">
        <v>1</v>
      </c>
      <c r="BA3">
        <v>2</v>
      </c>
      <c r="BB3">
        <v>0</v>
      </c>
      <c r="BC3">
        <v>3</v>
      </c>
      <c r="BD3">
        <v>1</v>
      </c>
      <c r="BE3" t="s">
        <v>98</v>
      </c>
      <c r="BF3">
        <v>6</v>
      </c>
      <c r="BG3" t="s">
        <v>107</v>
      </c>
      <c r="BH3">
        <v>1</v>
      </c>
      <c r="BI3" t="s">
        <v>98</v>
      </c>
      <c r="BJ3" t="s">
        <v>108</v>
      </c>
      <c r="BK3">
        <v>1976</v>
      </c>
      <c r="BL3" t="s">
        <v>109</v>
      </c>
      <c r="BM3">
        <v>2</v>
      </c>
      <c r="BN3">
        <v>460</v>
      </c>
      <c r="BO3" t="s">
        <v>98</v>
      </c>
      <c r="BP3" t="s">
        <v>98</v>
      </c>
      <c r="BQ3" t="s">
        <v>105</v>
      </c>
      <c r="BR3">
        <v>298</v>
      </c>
      <c r="BS3">
        <v>0</v>
      </c>
      <c r="BT3">
        <v>0</v>
      </c>
      <c r="BU3">
        <v>0</v>
      </c>
      <c r="BV3">
        <v>0</v>
      </c>
      <c r="BW3">
        <v>0</v>
      </c>
      <c r="BX3" t="s">
        <v>83</v>
      </c>
      <c r="BY3" t="s">
        <v>83</v>
      </c>
      <c r="BZ3" t="s">
        <v>83</v>
      </c>
      <c r="CA3" s="2">
        <v>0</v>
      </c>
      <c r="CB3">
        <v>5</v>
      </c>
      <c r="CC3">
        <v>2007</v>
      </c>
      <c r="CD3" t="s">
        <v>110</v>
      </c>
      <c r="CE3" t="s">
        <v>111</v>
      </c>
      <c r="CF3" s="2">
        <v>181500</v>
      </c>
      <c r="CG3" s="4">
        <f t="shared" ref="CG3:CG66" si="1">CF3/AX3</f>
        <v>143.81933438985737</v>
      </c>
    </row>
    <row r="4" spans="1:85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 t="str">
        <f t="shared" si="0"/>
        <v>N</v>
      </c>
      <c r="S4">
        <v>7</v>
      </c>
      <c r="T4">
        <v>5</v>
      </c>
      <c r="U4">
        <v>2001</v>
      </c>
      <c r="V4" t="str">
        <f>IF(Table1[[#This Row],[YearBuilt]]&lt;1990, "N", IF(Table1[[#This Row],[Remodeled after 1990?]] = "Y", "N", "Y"))</f>
        <v>N</v>
      </c>
      <c r="W4">
        <v>2002</v>
      </c>
      <c r="X4" t="str" cm="1">
        <f t="array" ref="X4">IFERROR(IF(U4=W4, "N", IF(AND(U4&lt;W4, Table1[[#This Row],[YearRemodAdd]]&gt;1990), "Y", "N/A")), No value)</f>
        <v>Y</v>
      </c>
      <c r="Y4" t="s">
        <v>93</v>
      </c>
      <c r="Z4" t="s">
        <v>94</v>
      </c>
      <c r="AA4" t="s">
        <v>95</v>
      </c>
      <c r="AB4" t="s">
        <v>95</v>
      </c>
      <c r="AC4" t="s">
        <v>96</v>
      </c>
      <c r="AD4">
        <v>162</v>
      </c>
      <c r="AE4" t="s">
        <v>97</v>
      </c>
      <c r="AF4" t="s">
        <v>98</v>
      </c>
      <c r="AG4" t="s">
        <v>99</v>
      </c>
      <c r="AH4" t="s">
        <v>97</v>
      </c>
      <c r="AI4" t="s">
        <v>98</v>
      </c>
      <c r="AJ4" t="s">
        <v>121</v>
      </c>
      <c r="AK4" t="s">
        <v>101</v>
      </c>
      <c r="AL4">
        <v>486</v>
      </c>
      <c r="AM4" t="s">
        <v>102</v>
      </c>
      <c r="AN4">
        <v>0</v>
      </c>
      <c r="AO4">
        <v>434</v>
      </c>
      <c r="AP4">
        <v>920</v>
      </c>
      <c r="AQ4" t="s">
        <v>103</v>
      </c>
      <c r="AR4" t="s">
        <v>104</v>
      </c>
      <c r="AS4" t="s">
        <v>105</v>
      </c>
      <c r="AT4" t="s">
        <v>106</v>
      </c>
      <c r="AU4">
        <v>920</v>
      </c>
      <c r="AV4">
        <v>866</v>
      </c>
      <c r="AW4">
        <v>0</v>
      </c>
      <c r="AX4">
        <v>1786</v>
      </c>
      <c r="AY4">
        <v>1</v>
      </c>
      <c r="AZ4">
        <v>0</v>
      </c>
      <c r="BA4">
        <v>2</v>
      </c>
      <c r="BB4">
        <v>1</v>
      </c>
      <c r="BC4">
        <v>3</v>
      </c>
      <c r="BD4">
        <v>1</v>
      </c>
      <c r="BE4" t="s">
        <v>97</v>
      </c>
      <c r="BF4">
        <v>6</v>
      </c>
      <c r="BG4" t="s">
        <v>107</v>
      </c>
      <c r="BH4">
        <v>1</v>
      </c>
      <c r="BI4" t="s">
        <v>98</v>
      </c>
      <c r="BJ4" t="s">
        <v>108</v>
      </c>
      <c r="BK4">
        <v>2001</v>
      </c>
      <c r="BL4" t="s">
        <v>109</v>
      </c>
      <c r="BM4">
        <v>2</v>
      </c>
      <c r="BN4">
        <v>608</v>
      </c>
      <c r="BO4" t="s">
        <v>98</v>
      </c>
      <c r="BP4" t="s">
        <v>98</v>
      </c>
      <c r="BQ4" t="s">
        <v>105</v>
      </c>
      <c r="BR4">
        <v>0</v>
      </c>
      <c r="BS4">
        <v>42</v>
      </c>
      <c r="BT4">
        <v>0</v>
      </c>
      <c r="BU4">
        <v>0</v>
      </c>
      <c r="BV4">
        <v>0</v>
      </c>
      <c r="BW4">
        <v>0</v>
      </c>
      <c r="BX4" t="s">
        <v>83</v>
      </c>
      <c r="BY4" t="s">
        <v>83</v>
      </c>
      <c r="BZ4" t="s">
        <v>83</v>
      </c>
      <c r="CA4" s="2">
        <v>0</v>
      </c>
      <c r="CB4">
        <v>9</v>
      </c>
      <c r="CC4">
        <v>2008</v>
      </c>
      <c r="CD4" t="s">
        <v>110</v>
      </c>
      <c r="CE4" t="s">
        <v>111</v>
      </c>
      <c r="CF4" s="2">
        <v>223500</v>
      </c>
      <c r="CG4" s="4">
        <f t="shared" si="1"/>
        <v>125.13997760358343</v>
      </c>
    </row>
    <row r="5" spans="1:85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 t="str">
        <f t="shared" si="0"/>
        <v>N</v>
      </c>
      <c r="S5">
        <v>7</v>
      </c>
      <c r="T5">
        <v>5</v>
      </c>
      <c r="U5">
        <v>1915</v>
      </c>
      <c r="V5" t="str">
        <f>IF(Table1[[#This Row],[YearBuilt]]&lt;1990, "N", IF(Table1[[#This Row],[Remodeled after 1990?]] = "Y", "N", "Y"))</f>
        <v>N</v>
      </c>
      <c r="W5">
        <v>1970</v>
      </c>
      <c r="X5" t="str" cm="1">
        <f t="array" ref="X5">IFERROR(IF(U5=W5, "N", IF(AND(U5&lt;W5, Table1[[#This Row],[YearRemodAdd]]&gt;1990), "Y", "N/A")), No value)</f>
        <v>N/A</v>
      </c>
      <c r="Y5" t="s">
        <v>93</v>
      </c>
      <c r="Z5" t="s">
        <v>94</v>
      </c>
      <c r="AA5" t="s">
        <v>124</v>
      </c>
      <c r="AB5" t="s">
        <v>125</v>
      </c>
      <c r="AC5" t="s">
        <v>117</v>
      </c>
      <c r="AD5">
        <v>0</v>
      </c>
      <c r="AE5" t="s">
        <v>98</v>
      </c>
      <c r="AF5" t="s">
        <v>98</v>
      </c>
      <c r="AG5" t="s">
        <v>126</v>
      </c>
      <c r="AH5" t="s">
        <v>98</v>
      </c>
      <c r="AI5" t="s">
        <v>97</v>
      </c>
      <c r="AJ5" t="s">
        <v>100</v>
      </c>
      <c r="AK5" t="s">
        <v>119</v>
      </c>
      <c r="AL5">
        <v>216</v>
      </c>
      <c r="AM5" t="s">
        <v>102</v>
      </c>
      <c r="AN5">
        <v>0</v>
      </c>
      <c r="AO5">
        <v>540</v>
      </c>
      <c r="AP5">
        <v>756</v>
      </c>
      <c r="AQ5" t="s">
        <v>103</v>
      </c>
      <c r="AR5" t="s">
        <v>97</v>
      </c>
      <c r="AS5" t="s">
        <v>105</v>
      </c>
      <c r="AT5" t="s">
        <v>106</v>
      </c>
      <c r="AU5">
        <v>961</v>
      </c>
      <c r="AV5">
        <v>756</v>
      </c>
      <c r="AW5">
        <v>0</v>
      </c>
      <c r="AX5">
        <v>1717</v>
      </c>
      <c r="AY5">
        <v>1</v>
      </c>
      <c r="AZ5">
        <v>0</v>
      </c>
      <c r="BA5">
        <v>1</v>
      </c>
      <c r="BB5">
        <v>0</v>
      </c>
      <c r="BC5">
        <v>3</v>
      </c>
      <c r="BD5">
        <v>1</v>
      </c>
      <c r="BE5" t="s">
        <v>97</v>
      </c>
      <c r="BF5">
        <v>7</v>
      </c>
      <c r="BG5" t="s">
        <v>107</v>
      </c>
      <c r="BH5">
        <v>1</v>
      </c>
      <c r="BI5" t="s">
        <v>97</v>
      </c>
      <c r="BJ5" t="s">
        <v>127</v>
      </c>
      <c r="BK5">
        <v>1998</v>
      </c>
      <c r="BL5" t="s">
        <v>102</v>
      </c>
      <c r="BM5">
        <v>3</v>
      </c>
      <c r="BN5">
        <v>642</v>
      </c>
      <c r="BO5" t="s">
        <v>98</v>
      </c>
      <c r="BP5" t="s">
        <v>98</v>
      </c>
      <c r="BQ5" t="s">
        <v>105</v>
      </c>
      <c r="BR5">
        <v>0</v>
      </c>
      <c r="BS5">
        <v>35</v>
      </c>
      <c r="BT5">
        <v>272</v>
      </c>
      <c r="BU5">
        <v>0</v>
      </c>
      <c r="BV5">
        <v>0</v>
      </c>
      <c r="BW5">
        <v>0</v>
      </c>
      <c r="BX5" t="s">
        <v>83</v>
      </c>
      <c r="BY5" t="s">
        <v>83</v>
      </c>
      <c r="BZ5" t="s">
        <v>83</v>
      </c>
      <c r="CA5" s="2">
        <v>0</v>
      </c>
      <c r="CB5">
        <v>2</v>
      </c>
      <c r="CC5">
        <v>2006</v>
      </c>
      <c r="CD5" t="s">
        <v>110</v>
      </c>
      <c r="CE5" t="s">
        <v>128</v>
      </c>
      <c r="CF5" s="2">
        <v>140000</v>
      </c>
      <c r="CG5" s="4">
        <f t="shared" si="1"/>
        <v>81.537565521258003</v>
      </c>
    </row>
    <row r="6" spans="1:85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 t="str">
        <f t="shared" si="0"/>
        <v>N</v>
      </c>
      <c r="S6">
        <v>8</v>
      </c>
      <c r="T6">
        <v>5</v>
      </c>
      <c r="U6">
        <v>2000</v>
      </c>
      <c r="V6" t="str">
        <f>IF(Table1[[#This Row],[YearBuilt]]&lt;1990, "N", IF(Table1[[#This Row],[Remodeled after 1990?]] = "Y", "N", "Y"))</f>
        <v>Y</v>
      </c>
      <c r="W6">
        <v>2000</v>
      </c>
      <c r="X6" t="str" cm="1">
        <f t="array" ref="X6">IFERROR(IF(U6=W6, "N", IF(AND(U6&lt;W6, Table1[[#This Row],[YearRemodAdd]]&gt;1990), "Y", "N/A")), No value)</f>
        <v>N</v>
      </c>
      <c r="Y6" t="s">
        <v>93</v>
      </c>
      <c r="Z6" t="s">
        <v>94</v>
      </c>
      <c r="AA6" t="s">
        <v>95</v>
      </c>
      <c r="AB6" t="s">
        <v>95</v>
      </c>
      <c r="AC6" t="s">
        <v>96</v>
      </c>
      <c r="AD6">
        <v>350</v>
      </c>
      <c r="AE6" t="s">
        <v>97</v>
      </c>
      <c r="AF6" t="s">
        <v>98</v>
      </c>
      <c r="AG6" t="s">
        <v>99</v>
      </c>
      <c r="AH6" t="s">
        <v>97</v>
      </c>
      <c r="AI6" t="s">
        <v>98</v>
      </c>
      <c r="AJ6" t="s">
        <v>130</v>
      </c>
      <c r="AK6" t="s">
        <v>101</v>
      </c>
      <c r="AL6">
        <v>655</v>
      </c>
      <c r="AM6" t="s">
        <v>102</v>
      </c>
      <c r="AN6">
        <v>0</v>
      </c>
      <c r="AO6">
        <v>490</v>
      </c>
      <c r="AP6">
        <v>1145</v>
      </c>
      <c r="AQ6" t="s">
        <v>103</v>
      </c>
      <c r="AR6" t="s">
        <v>104</v>
      </c>
      <c r="AS6" t="s">
        <v>105</v>
      </c>
      <c r="AT6" t="s">
        <v>106</v>
      </c>
      <c r="AU6">
        <v>1145</v>
      </c>
      <c r="AV6">
        <v>1053</v>
      </c>
      <c r="AW6">
        <v>0</v>
      </c>
      <c r="AX6">
        <v>2198</v>
      </c>
      <c r="AY6">
        <v>1</v>
      </c>
      <c r="AZ6">
        <v>0</v>
      </c>
      <c r="BA6">
        <v>2</v>
      </c>
      <c r="BB6">
        <v>1</v>
      </c>
      <c r="BC6">
        <v>4</v>
      </c>
      <c r="BD6">
        <v>1</v>
      </c>
      <c r="BE6" t="s">
        <v>97</v>
      </c>
      <c r="BF6">
        <v>9</v>
      </c>
      <c r="BG6" t="s">
        <v>107</v>
      </c>
      <c r="BH6">
        <v>1</v>
      </c>
      <c r="BI6" t="s">
        <v>98</v>
      </c>
      <c r="BJ6" t="s">
        <v>108</v>
      </c>
      <c r="BK6">
        <v>2000</v>
      </c>
      <c r="BL6" t="s">
        <v>109</v>
      </c>
      <c r="BM6">
        <v>3</v>
      </c>
      <c r="BN6">
        <v>836</v>
      </c>
      <c r="BO6" t="s">
        <v>98</v>
      </c>
      <c r="BP6" t="s">
        <v>98</v>
      </c>
      <c r="BQ6" t="s">
        <v>105</v>
      </c>
      <c r="BR6">
        <v>192</v>
      </c>
      <c r="BS6">
        <v>84</v>
      </c>
      <c r="BT6">
        <v>0</v>
      </c>
      <c r="BU6">
        <v>0</v>
      </c>
      <c r="BV6">
        <v>0</v>
      </c>
      <c r="BW6">
        <v>0</v>
      </c>
      <c r="BX6" t="s">
        <v>83</v>
      </c>
      <c r="BY6" t="s">
        <v>83</v>
      </c>
      <c r="BZ6" t="s">
        <v>83</v>
      </c>
      <c r="CA6" s="2">
        <v>0</v>
      </c>
      <c r="CB6">
        <v>12</v>
      </c>
      <c r="CC6">
        <v>2008</v>
      </c>
      <c r="CD6" t="s">
        <v>110</v>
      </c>
      <c r="CE6" t="s">
        <v>111</v>
      </c>
      <c r="CF6" s="2">
        <v>250000</v>
      </c>
      <c r="CG6" s="4">
        <f t="shared" si="1"/>
        <v>113.73976342129208</v>
      </c>
    </row>
    <row r="7" spans="1:85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 t="str">
        <f t="shared" si="0"/>
        <v>N/A</v>
      </c>
      <c r="S7">
        <v>5</v>
      </c>
      <c r="T7">
        <v>5</v>
      </c>
      <c r="U7">
        <v>1993</v>
      </c>
      <c r="V7" t="str">
        <f>IF(Table1[[#This Row],[YearBuilt]]&lt;1990, "N", IF(Table1[[#This Row],[Remodeled after 1990?]] = "Y", "N", "Y"))</f>
        <v>N</v>
      </c>
      <c r="W7">
        <v>1995</v>
      </c>
      <c r="X7" t="str" cm="1">
        <f t="array" ref="X7">IFERROR(IF(U7=W7, "N", IF(AND(U7&lt;W7, Table1[[#This Row],[YearRemodAdd]]&gt;1990), "Y", "N/A")), No value)</f>
        <v>Y</v>
      </c>
      <c r="Y7" t="s">
        <v>93</v>
      </c>
      <c r="Z7" t="s">
        <v>94</v>
      </c>
      <c r="AA7" t="s">
        <v>95</v>
      </c>
      <c r="AB7" t="s">
        <v>95</v>
      </c>
      <c r="AC7" t="s">
        <v>117</v>
      </c>
      <c r="AD7">
        <v>0</v>
      </c>
      <c r="AE7" t="s">
        <v>98</v>
      </c>
      <c r="AF7" t="s">
        <v>98</v>
      </c>
      <c r="AG7" t="s">
        <v>133</v>
      </c>
      <c r="AH7" t="s">
        <v>97</v>
      </c>
      <c r="AI7" t="s">
        <v>98</v>
      </c>
      <c r="AJ7" t="s">
        <v>100</v>
      </c>
      <c r="AK7" t="s">
        <v>101</v>
      </c>
      <c r="AL7">
        <v>732</v>
      </c>
      <c r="AM7" t="s">
        <v>102</v>
      </c>
      <c r="AN7">
        <v>0</v>
      </c>
      <c r="AO7">
        <v>64</v>
      </c>
      <c r="AP7">
        <v>796</v>
      </c>
      <c r="AQ7" t="s">
        <v>103</v>
      </c>
      <c r="AR7" t="s">
        <v>104</v>
      </c>
      <c r="AS7" t="s">
        <v>105</v>
      </c>
      <c r="AT7" t="s">
        <v>106</v>
      </c>
      <c r="AU7">
        <v>796</v>
      </c>
      <c r="AV7">
        <v>566</v>
      </c>
      <c r="AW7">
        <v>0</v>
      </c>
      <c r="AX7">
        <v>1362</v>
      </c>
      <c r="AY7">
        <v>1</v>
      </c>
      <c r="AZ7">
        <v>0</v>
      </c>
      <c r="BA7">
        <v>1</v>
      </c>
      <c r="BB7">
        <v>1</v>
      </c>
      <c r="BC7">
        <v>1</v>
      </c>
      <c r="BD7">
        <v>1</v>
      </c>
      <c r="BE7" t="s">
        <v>98</v>
      </c>
      <c r="BF7">
        <v>5</v>
      </c>
      <c r="BG7" t="s">
        <v>107</v>
      </c>
      <c r="BH7">
        <v>0</v>
      </c>
      <c r="BI7" t="s">
        <v>83</v>
      </c>
      <c r="BJ7" t="s">
        <v>108</v>
      </c>
      <c r="BK7">
        <v>1993</v>
      </c>
      <c r="BL7" t="s">
        <v>102</v>
      </c>
      <c r="BM7">
        <v>2</v>
      </c>
      <c r="BN7">
        <v>480</v>
      </c>
      <c r="BO7" t="s">
        <v>98</v>
      </c>
      <c r="BP7" t="s">
        <v>98</v>
      </c>
      <c r="BQ7" t="s">
        <v>105</v>
      </c>
      <c r="BR7">
        <v>40</v>
      </c>
      <c r="BS7">
        <v>30</v>
      </c>
      <c r="BT7">
        <v>0</v>
      </c>
      <c r="BU7">
        <v>320</v>
      </c>
      <c r="BV7">
        <v>0</v>
      </c>
      <c r="BW7">
        <v>0</v>
      </c>
      <c r="BX7" t="s">
        <v>83</v>
      </c>
      <c r="BY7" t="s">
        <v>134</v>
      </c>
      <c r="BZ7" t="s">
        <v>135</v>
      </c>
      <c r="CA7" s="2">
        <v>700</v>
      </c>
      <c r="CB7">
        <v>10</v>
      </c>
      <c r="CC7">
        <v>2009</v>
      </c>
      <c r="CD7" t="s">
        <v>110</v>
      </c>
      <c r="CE7" t="s">
        <v>111</v>
      </c>
      <c r="CF7" s="2">
        <v>143000</v>
      </c>
      <c r="CG7" s="4">
        <f t="shared" si="1"/>
        <v>104.99265785609398</v>
      </c>
    </row>
    <row r="8" spans="1:85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 t="str">
        <f t="shared" si="0"/>
        <v>Y</v>
      </c>
      <c r="S8">
        <v>8</v>
      </c>
      <c r="T8">
        <v>5</v>
      </c>
      <c r="U8">
        <v>2004</v>
      </c>
      <c r="V8" t="str">
        <f>IF(Table1[[#This Row],[YearBuilt]]&lt;1990, "N", IF(Table1[[#This Row],[Remodeled after 1990?]] = "Y", "N", "Y"))</f>
        <v>N</v>
      </c>
      <c r="W8">
        <v>2005</v>
      </c>
      <c r="X8" t="str" cm="1">
        <f t="array" ref="X8">IFERROR(IF(U8=W8, "N", IF(AND(U8&lt;W8, Table1[[#This Row],[YearRemodAdd]]&gt;1990), "Y", "N/A")), No value)</f>
        <v>Y</v>
      </c>
      <c r="Y8" t="s">
        <v>93</v>
      </c>
      <c r="Z8" t="s">
        <v>94</v>
      </c>
      <c r="AA8" t="s">
        <v>95</v>
      </c>
      <c r="AB8" t="s">
        <v>95</v>
      </c>
      <c r="AC8" t="s">
        <v>137</v>
      </c>
      <c r="AD8">
        <v>186</v>
      </c>
      <c r="AE8" t="s">
        <v>97</v>
      </c>
      <c r="AF8" t="s">
        <v>98</v>
      </c>
      <c r="AG8" t="s">
        <v>99</v>
      </c>
      <c r="AH8" t="s">
        <v>104</v>
      </c>
      <c r="AI8" t="s">
        <v>98</v>
      </c>
      <c r="AJ8" t="s">
        <v>130</v>
      </c>
      <c r="AK8" t="s">
        <v>101</v>
      </c>
      <c r="AL8">
        <v>1369</v>
      </c>
      <c r="AM8" t="s">
        <v>102</v>
      </c>
      <c r="AN8">
        <v>0</v>
      </c>
      <c r="AO8">
        <v>317</v>
      </c>
      <c r="AP8">
        <v>1686</v>
      </c>
      <c r="AQ8" t="s">
        <v>103</v>
      </c>
      <c r="AR8" t="s">
        <v>104</v>
      </c>
      <c r="AS8" t="s">
        <v>105</v>
      </c>
      <c r="AT8" t="s">
        <v>106</v>
      </c>
      <c r="AU8">
        <v>1694</v>
      </c>
      <c r="AV8">
        <v>0</v>
      </c>
      <c r="AW8">
        <v>0</v>
      </c>
      <c r="AX8">
        <v>1694</v>
      </c>
      <c r="AY8">
        <v>1</v>
      </c>
      <c r="AZ8">
        <v>0</v>
      </c>
      <c r="BA8">
        <v>2</v>
      </c>
      <c r="BB8">
        <v>0</v>
      </c>
      <c r="BC8">
        <v>3</v>
      </c>
      <c r="BD8">
        <v>1</v>
      </c>
      <c r="BE8" t="s">
        <v>97</v>
      </c>
      <c r="BF8">
        <v>7</v>
      </c>
      <c r="BG8" t="s">
        <v>107</v>
      </c>
      <c r="BH8">
        <v>1</v>
      </c>
      <c r="BI8" t="s">
        <v>97</v>
      </c>
      <c r="BJ8" t="s">
        <v>108</v>
      </c>
      <c r="BK8">
        <v>2004</v>
      </c>
      <c r="BL8" t="s">
        <v>109</v>
      </c>
      <c r="BM8">
        <v>2</v>
      </c>
      <c r="BN8">
        <v>636</v>
      </c>
      <c r="BO8" t="s">
        <v>98</v>
      </c>
      <c r="BP8" t="s">
        <v>98</v>
      </c>
      <c r="BQ8" t="s">
        <v>105</v>
      </c>
      <c r="BR8">
        <v>255</v>
      </c>
      <c r="BS8">
        <v>57</v>
      </c>
      <c r="BT8">
        <v>0</v>
      </c>
      <c r="BU8">
        <v>0</v>
      </c>
      <c r="BV8">
        <v>0</v>
      </c>
      <c r="BW8">
        <v>0</v>
      </c>
      <c r="BX8" t="s">
        <v>83</v>
      </c>
      <c r="BY8" t="s">
        <v>83</v>
      </c>
      <c r="BZ8" t="s">
        <v>83</v>
      </c>
      <c r="CA8" s="2">
        <v>0</v>
      </c>
      <c r="CB8">
        <v>8</v>
      </c>
      <c r="CC8">
        <v>2007</v>
      </c>
      <c r="CD8" t="s">
        <v>110</v>
      </c>
      <c r="CE8" t="s">
        <v>111</v>
      </c>
      <c r="CF8" s="2">
        <v>307000</v>
      </c>
      <c r="CG8" s="4">
        <f t="shared" si="1"/>
        <v>181.22786304604486</v>
      </c>
    </row>
    <row r="9" spans="1:85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 t="str">
        <f t="shared" si="0"/>
        <v>N</v>
      </c>
      <c r="S9">
        <v>7</v>
      </c>
      <c r="T9">
        <v>6</v>
      </c>
      <c r="U9">
        <v>1973</v>
      </c>
      <c r="V9" t="str">
        <f>IF(Table1[[#This Row],[YearBuilt]]&lt;1990, "N", IF(Table1[[#This Row],[Remodeled after 1990?]] = "Y", "N", "Y"))</f>
        <v>N</v>
      </c>
      <c r="W9">
        <v>1973</v>
      </c>
      <c r="X9" t="str" cm="1">
        <f t="array" ref="X9">IFERROR(IF(U9=W9, "N", IF(AND(U9&lt;W9, Table1[[#This Row],[YearRemodAdd]]&gt;1990), "Y", "N/A")), No value)</f>
        <v>N</v>
      </c>
      <c r="Y9" t="s">
        <v>93</v>
      </c>
      <c r="Z9" t="s">
        <v>94</v>
      </c>
      <c r="AA9" t="s">
        <v>140</v>
      </c>
      <c r="AB9" t="s">
        <v>140</v>
      </c>
      <c r="AC9" t="s">
        <v>137</v>
      </c>
      <c r="AD9">
        <v>240</v>
      </c>
      <c r="AE9" t="s">
        <v>98</v>
      </c>
      <c r="AF9" t="s">
        <v>98</v>
      </c>
      <c r="AG9" t="s">
        <v>118</v>
      </c>
      <c r="AH9" t="s">
        <v>97</v>
      </c>
      <c r="AI9" t="s">
        <v>98</v>
      </c>
      <c r="AJ9" t="s">
        <v>121</v>
      </c>
      <c r="AK9" t="s">
        <v>119</v>
      </c>
      <c r="AL9">
        <v>859</v>
      </c>
      <c r="AM9" t="s">
        <v>141</v>
      </c>
      <c r="AN9">
        <v>32</v>
      </c>
      <c r="AO9">
        <v>216</v>
      </c>
      <c r="AP9">
        <v>1107</v>
      </c>
      <c r="AQ9" t="s">
        <v>103</v>
      </c>
      <c r="AR9" t="s">
        <v>104</v>
      </c>
      <c r="AS9" t="s">
        <v>105</v>
      </c>
      <c r="AT9" t="s">
        <v>106</v>
      </c>
      <c r="AU9">
        <v>1107</v>
      </c>
      <c r="AV9">
        <v>983</v>
      </c>
      <c r="AW9">
        <v>0</v>
      </c>
      <c r="AX9">
        <v>2090</v>
      </c>
      <c r="AY9">
        <v>1</v>
      </c>
      <c r="AZ9">
        <v>0</v>
      </c>
      <c r="BA9">
        <v>2</v>
      </c>
      <c r="BB9">
        <v>1</v>
      </c>
      <c r="BC9">
        <v>3</v>
      </c>
      <c r="BD9">
        <v>1</v>
      </c>
      <c r="BE9" t="s">
        <v>98</v>
      </c>
      <c r="BF9">
        <v>7</v>
      </c>
      <c r="BG9" t="s">
        <v>107</v>
      </c>
      <c r="BH9">
        <v>2</v>
      </c>
      <c r="BI9" t="s">
        <v>98</v>
      </c>
      <c r="BJ9" t="s">
        <v>108</v>
      </c>
      <c r="BK9">
        <v>1973</v>
      </c>
      <c r="BL9" t="s">
        <v>109</v>
      </c>
      <c r="BM9">
        <v>2</v>
      </c>
      <c r="BN9">
        <v>484</v>
      </c>
      <c r="BO9" t="s">
        <v>98</v>
      </c>
      <c r="BP9" t="s">
        <v>98</v>
      </c>
      <c r="BQ9" t="s">
        <v>105</v>
      </c>
      <c r="BR9">
        <v>235</v>
      </c>
      <c r="BS9">
        <v>204</v>
      </c>
      <c r="BT9">
        <v>228</v>
      </c>
      <c r="BU9">
        <v>0</v>
      </c>
      <c r="BV9">
        <v>0</v>
      </c>
      <c r="BW9">
        <v>0</v>
      </c>
      <c r="BX9" t="s">
        <v>83</v>
      </c>
      <c r="BY9" t="s">
        <v>83</v>
      </c>
      <c r="BZ9" t="s">
        <v>135</v>
      </c>
      <c r="CA9" s="2">
        <v>350</v>
      </c>
      <c r="CB9">
        <v>11</v>
      </c>
      <c r="CC9">
        <v>2009</v>
      </c>
      <c r="CD9" t="s">
        <v>110</v>
      </c>
      <c r="CE9" t="s">
        <v>111</v>
      </c>
      <c r="CF9" s="2">
        <v>200000</v>
      </c>
      <c r="CG9" s="4">
        <f t="shared" si="1"/>
        <v>95.693779904306226</v>
      </c>
    </row>
    <row r="10" spans="1:85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 t="str">
        <f t="shared" si="0"/>
        <v>N/A</v>
      </c>
      <c r="S10">
        <v>7</v>
      </c>
      <c r="T10">
        <v>5</v>
      </c>
      <c r="U10">
        <v>1931</v>
      </c>
      <c r="V10" t="str">
        <f>IF(Table1[[#This Row],[YearBuilt]]&lt;1990, "N", IF(Table1[[#This Row],[Remodeled after 1990?]] = "Y", "N", "Y"))</f>
        <v>N</v>
      </c>
      <c r="W10">
        <v>1950</v>
      </c>
      <c r="X10" t="str" cm="1">
        <f t="array" ref="X10">IFERROR(IF(U10=W10, "N", IF(AND(U10&lt;W10, Table1[[#This Row],[YearRemodAdd]]&gt;1990), "Y", "N/A")), No value)</f>
        <v>N/A</v>
      </c>
      <c r="Y10" t="s">
        <v>93</v>
      </c>
      <c r="Z10" t="s">
        <v>94</v>
      </c>
      <c r="AA10" t="s">
        <v>96</v>
      </c>
      <c r="AB10" t="s">
        <v>125</v>
      </c>
      <c r="AC10" t="s">
        <v>117</v>
      </c>
      <c r="AD10">
        <v>0</v>
      </c>
      <c r="AE10" t="s">
        <v>98</v>
      </c>
      <c r="AF10" t="s">
        <v>98</v>
      </c>
      <c r="AG10" t="s">
        <v>126</v>
      </c>
      <c r="AH10" t="s">
        <v>98</v>
      </c>
      <c r="AI10" t="s">
        <v>98</v>
      </c>
      <c r="AJ10" t="s">
        <v>100</v>
      </c>
      <c r="AK10" t="s">
        <v>102</v>
      </c>
      <c r="AL10">
        <v>0</v>
      </c>
      <c r="AM10" t="s">
        <v>102</v>
      </c>
      <c r="AN10">
        <v>0</v>
      </c>
      <c r="AO10">
        <v>952</v>
      </c>
      <c r="AP10">
        <v>952</v>
      </c>
      <c r="AQ10" t="s">
        <v>103</v>
      </c>
      <c r="AR10" t="s">
        <v>97</v>
      </c>
      <c r="AS10" t="s">
        <v>105</v>
      </c>
      <c r="AT10" t="s">
        <v>145</v>
      </c>
      <c r="AU10">
        <v>1022</v>
      </c>
      <c r="AV10">
        <v>752</v>
      </c>
      <c r="AW10">
        <v>0</v>
      </c>
      <c r="AX10">
        <v>1774</v>
      </c>
      <c r="AY10">
        <v>0</v>
      </c>
      <c r="AZ10">
        <v>0</v>
      </c>
      <c r="BA10">
        <v>2</v>
      </c>
      <c r="BB10">
        <v>0</v>
      </c>
      <c r="BC10">
        <v>2</v>
      </c>
      <c r="BD10">
        <v>2</v>
      </c>
      <c r="BE10" t="s">
        <v>98</v>
      </c>
      <c r="BF10">
        <v>8</v>
      </c>
      <c r="BG10" t="s">
        <v>146</v>
      </c>
      <c r="BH10">
        <v>2</v>
      </c>
      <c r="BI10" t="s">
        <v>98</v>
      </c>
      <c r="BJ10" t="s">
        <v>127</v>
      </c>
      <c r="BK10">
        <v>1931</v>
      </c>
      <c r="BL10" t="s">
        <v>102</v>
      </c>
      <c r="BM10">
        <v>2</v>
      </c>
      <c r="BN10">
        <v>468</v>
      </c>
      <c r="BO10" t="s">
        <v>147</v>
      </c>
      <c r="BP10" t="s">
        <v>98</v>
      </c>
      <c r="BQ10" t="s">
        <v>105</v>
      </c>
      <c r="BR10">
        <v>90</v>
      </c>
      <c r="BS10">
        <v>0</v>
      </c>
      <c r="BT10">
        <v>205</v>
      </c>
      <c r="BU10">
        <v>0</v>
      </c>
      <c r="BV10">
        <v>0</v>
      </c>
      <c r="BW10">
        <v>0</v>
      </c>
      <c r="BX10" t="s">
        <v>83</v>
      </c>
      <c r="BY10" t="s">
        <v>83</v>
      </c>
      <c r="BZ10" t="s">
        <v>83</v>
      </c>
      <c r="CA10" s="2">
        <v>0</v>
      </c>
      <c r="CB10">
        <v>4</v>
      </c>
      <c r="CC10">
        <v>2008</v>
      </c>
      <c r="CD10" t="s">
        <v>110</v>
      </c>
      <c r="CE10" t="s">
        <v>128</v>
      </c>
      <c r="CF10" s="2">
        <v>129900</v>
      </c>
      <c r="CG10" s="4">
        <f t="shared" si="1"/>
        <v>73.224351747463359</v>
      </c>
    </row>
    <row r="11" spans="1:85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 t="str">
        <f t="shared" si="0"/>
        <v>N/A</v>
      </c>
      <c r="S11">
        <v>5</v>
      </c>
      <c r="T11">
        <v>6</v>
      </c>
      <c r="U11">
        <v>1939</v>
      </c>
      <c r="V11" t="str">
        <f>IF(Table1[[#This Row],[YearBuilt]]&lt;1990, "N", IF(Table1[[#This Row],[Remodeled after 1990?]] = "Y", "N", "Y"))</f>
        <v>N</v>
      </c>
      <c r="W11">
        <v>1950</v>
      </c>
      <c r="X11" t="str" cm="1">
        <f t="array" ref="X11">IFERROR(IF(U11=W11, "N", IF(AND(U11&lt;W11, Table1[[#This Row],[YearRemodAdd]]&gt;1990), "Y", "N/A")), No value)</f>
        <v>N/A</v>
      </c>
      <c r="Y11" t="s">
        <v>93</v>
      </c>
      <c r="Z11" t="s">
        <v>94</v>
      </c>
      <c r="AA11" t="s">
        <v>116</v>
      </c>
      <c r="AB11" t="s">
        <v>116</v>
      </c>
      <c r="AC11" t="s">
        <v>117</v>
      </c>
      <c r="AD11">
        <v>0</v>
      </c>
      <c r="AE11" t="s">
        <v>98</v>
      </c>
      <c r="AF11" t="s">
        <v>98</v>
      </c>
      <c r="AG11" t="s">
        <v>126</v>
      </c>
      <c r="AH11" t="s">
        <v>98</v>
      </c>
      <c r="AI11" t="s">
        <v>98</v>
      </c>
      <c r="AJ11" t="s">
        <v>100</v>
      </c>
      <c r="AK11" t="s">
        <v>101</v>
      </c>
      <c r="AL11">
        <v>851</v>
      </c>
      <c r="AM11" t="s">
        <v>102</v>
      </c>
      <c r="AN11">
        <v>0</v>
      </c>
      <c r="AO11">
        <v>140</v>
      </c>
      <c r="AP11">
        <v>991</v>
      </c>
      <c r="AQ11" t="s">
        <v>103</v>
      </c>
      <c r="AR11" t="s">
        <v>104</v>
      </c>
      <c r="AS11" t="s">
        <v>105</v>
      </c>
      <c r="AT11" t="s">
        <v>106</v>
      </c>
      <c r="AU11">
        <v>1077</v>
      </c>
      <c r="AV11">
        <v>0</v>
      </c>
      <c r="AW11">
        <v>0</v>
      </c>
      <c r="AX11">
        <v>1077</v>
      </c>
      <c r="AY11">
        <v>1</v>
      </c>
      <c r="AZ11">
        <v>0</v>
      </c>
      <c r="BA11">
        <v>1</v>
      </c>
      <c r="BB11">
        <v>0</v>
      </c>
      <c r="BC11">
        <v>2</v>
      </c>
      <c r="BD11">
        <v>2</v>
      </c>
      <c r="BE11" t="s">
        <v>98</v>
      </c>
      <c r="BF11">
        <v>5</v>
      </c>
      <c r="BG11" t="s">
        <v>107</v>
      </c>
      <c r="BH11">
        <v>2</v>
      </c>
      <c r="BI11" t="s">
        <v>98</v>
      </c>
      <c r="BJ11" t="s">
        <v>108</v>
      </c>
      <c r="BK11">
        <v>1939</v>
      </c>
      <c r="BL11" t="s">
        <v>109</v>
      </c>
      <c r="BM11">
        <v>1</v>
      </c>
      <c r="BN11">
        <v>205</v>
      </c>
      <c r="BO11" t="s">
        <v>97</v>
      </c>
      <c r="BP11" t="s">
        <v>98</v>
      </c>
      <c r="BQ11" t="s">
        <v>105</v>
      </c>
      <c r="BR11">
        <v>0</v>
      </c>
      <c r="BS11">
        <v>4</v>
      </c>
      <c r="BT11">
        <v>0</v>
      </c>
      <c r="BU11">
        <v>0</v>
      </c>
      <c r="BV11">
        <v>0</v>
      </c>
      <c r="BW11">
        <v>0</v>
      </c>
      <c r="BX11" t="s">
        <v>83</v>
      </c>
      <c r="BY11" t="s">
        <v>83</v>
      </c>
      <c r="BZ11" t="s">
        <v>83</v>
      </c>
      <c r="CA11" s="2">
        <v>0</v>
      </c>
      <c r="CB11">
        <v>1</v>
      </c>
      <c r="CC11">
        <v>2008</v>
      </c>
      <c r="CD11" t="s">
        <v>110</v>
      </c>
      <c r="CE11" t="s">
        <v>111</v>
      </c>
      <c r="CF11" s="2">
        <v>118000</v>
      </c>
      <c r="CG11" s="4">
        <f t="shared" si="1"/>
        <v>109.5636025998143</v>
      </c>
    </row>
    <row r="12" spans="1:85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 t="str">
        <f t="shared" si="0"/>
        <v>Y</v>
      </c>
      <c r="S12">
        <v>5</v>
      </c>
      <c r="T12">
        <v>5</v>
      </c>
      <c r="U12">
        <v>1965</v>
      </c>
      <c r="V12" t="str">
        <f>IF(Table1[[#This Row],[YearBuilt]]&lt;1990, "N", IF(Table1[[#This Row],[Remodeled after 1990?]] = "Y", "N", "Y"))</f>
        <v>N</v>
      </c>
      <c r="W12">
        <v>1965</v>
      </c>
      <c r="X12" t="str" cm="1">
        <f t="array" ref="X12">IFERROR(IF(U12=W12, "N", IF(AND(U12&lt;W12, Table1[[#This Row],[YearRemodAdd]]&gt;1990), "Y", "N/A")), No value)</f>
        <v>N</v>
      </c>
      <c r="Y12" t="s">
        <v>152</v>
      </c>
      <c r="Z12" t="s">
        <v>94</v>
      </c>
      <c r="AA12" t="s">
        <v>140</v>
      </c>
      <c r="AB12" t="s">
        <v>140</v>
      </c>
      <c r="AC12" t="s">
        <v>117</v>
      </c>
      <c r="AD12">
        <v>0</v>
      </c>
      <c r="AE12" t="s">
        <v>98</v>
      </c>
      <c r="AF12" t="s">
        <v>98</v>
      </c>
      <c r="AG12" t="s">
        <v>118</v>
      </c>
      <c r="AH12" t="s">
        <v>98</v>
      </c>
      <c r="AI12" t="s">
        <v>98</v>
      </c>
      <c r="AJ12" t="s">
        <v>100</v>
      </c>
      <c r="AK12" t="s">
        <v>153</v>
      </c>
      <c r="AL12">
        <v>906</v>
      </c>
      <c r="AM12" t="s">
        <v>102</v>
      </c>
      <c r="AN12">
        <v>0</v>
      </c>
      <c r="AO12">
        <v>134</v>
      </c>
      <c r="AP12">
        <v>1040</v>
      </c>
      <c r="AQ12" t="s">
        <v>103</v>
      </c>
      <c r="AR12" t="s">
        <v>104</v>
      </c>
      <c r="AS12" t="s">
        <v>105</v>
      </c>
      <c r="AT12" t="s">
        <v>106</v>
      </c>
      <c r="AU12">
        <v>1040</v>
      </c>
      <c r="AV12">
        <v>0</v>
      </c>
      <c r="AW12">
        <v>0</v>
      </c>
      <c r="AX12">
        <v>1040</v>
      </c>
      <c r="AY12">
        <v>1</v>
      </c>
      <c r="AZ12">
        <v>0</v>
      </c>
      <c r="BA12">
        <v>1</v>
      </c>
      <c r="BB12">
        <v>0</v>
      </c>
      <c r="BC12">
        <v>3</v>
      </c>
      <c r="BD12">
        <v>1</v>
      </c>
      <c r="BE12" t="s">
        <v>98</v>
      </c>
      <c r="BF12">
        <v>5</v>
      </c>
      <c r="BG12" t="s">
        <v>107</v>
      </c>
      <c r="BH12">
        <v>0</v>
      </c>
      <c r="BI12" t="s">
        <v>83</v>
      </c>
      <c r="BJ12" t="s">
        <v>127</v>
      </c>
      <c r="BK12">
        <v>1965</v>
      </c>
      <c r="BL12" t="s">
        <v>102</v>
      </c>
      <c r="BM12">
        <v>1</v>
      </c>
      <c r="BN12">
        <v>384</v>
      </c>
      <c r="BO12" t="s">
        <v>98</v>
      </c>
      <c r="BP12" t="s">
        <v>98</v>
      </c>
      <c r="BQ12" t="s">
        <v>105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 t="s">
        <v>83</v>
      </c>
      <c r="BY12" t="s">
        <v>83</v>
      </c>
      <c r="BZ12" t="s">
        <v>83</v>
      </c>
      <c r="CA12" s="2">
        <v>0</v>
      </c>
      <c r="CB12">
        <v>2</v>
      </c>
      <c r="CC12">
        <v>2008</v>
      </c>
      <c r="CD12" t="s">
        <v>110</v>
      </c>
      <c r="CE12" t="s">
        <v>111</v>
      </c>
      <c r="CF12" s="2">
        <v>129500</v>
      </c>
      <c r="CG12" s="4">
        <f t="shared" si="1"/>
        <v>124.51923076923077</v>
      </c>
    </row>
    <row r="13" spans="1:85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 t="str">
        <f t="shared" si="0"/>
        <v>N</v>
      </c>
      <c r="S13">
        <v>9</v>
      </c>
      <c r="T13">
        <v>5</v>
      </c>
      <c r="U13">
        <v>2005</v>
      </c>
      <c r="V13" t="str">
        <f>IF(Table1[[#This Row],[YearBuilt]]&lt;1990, "N", IF(Table1[[#This Row],[Remodeled after 1990?]] = "Y", "N", "Y"))</f>
        <v>N</v>
      </c>
      <c r="W13">
        <v>2006</v>
      </c>
      <c r="X13" t="str" cm="1">
        <f t="array" ref="X13">IFERROR(IF(U13=W13, "N", IF(AND(U13&lt;W13, Table1[[#This Row],[YearRemodAdd]]&gt;1990), "Y", "N/A")), No value)</f>
        <v>Y</v>
      </c>
      <c r="Y13" t="s">
        <v>152</v>
      </c>
      <c r="Z13" t="s">
        <v>94</v>
      </c>
      <c r="AA13" t="s">
        <v>155</v>
      </c>
      <c r="AB13" t="s">
        <v>125</v>
      </c>
      <c r="AC13" t="s">
        <v>137</v>
      </c>
      <c r="AD13">
        <v>286</v>
      </c>
      <c r="AE13" t="s">
        <v>104</v>
      </c>
      <c r="AF13" t="s">
        <v>98</v>
      </c>
      <c r="AG13" t="s">
        <v>99</v>
      </c>
      <c r="AH13" t="s">
        <v>104</v>
      </c>
      <c r="AI13" t="s">
        <v>98</v>
      </c>
      <c r="AJ13" t="s">
        <v>100</v>
      </c>
      <c r="AK13" t="s">
        <v>101</v>
      </c>
      <c r="AL13">
        <v>998</v>
      </c>
      <c r="AM13" t="s">
        <v>102</v>
      </c>
      <c r="AN13">
        <v>0</v>
      </c>
      <c r="AO13">
        <v>177</v>
      </c>
      <c r="AP13">
        <v>1175</v>
      </c>
      <c r="AQ13" t="s">
        <v>103</v>
      </c>
      <c r="AR13" t="s">
        <v>104</v>
      </c>
      <c r="AS13" t="s">
        <v>105</v>
      </c>
      <c r="AT13" t="s">
        <v>106</v>
      </c>
      <c r="AU13">
        <v>1182</v>
      </c>
      <c r="AV13">
        <v>1142</v>
      </c>
      <c r="AW13">
        <v>0</v>
      </c>
      <c r="AX13">
        <v>2324</v>
      </c>
      <c r="AY13">
        <v>1</v>
      </c>
      <c r="AZ13">
        <v>0</v>
      </c>
      <c r="BA13">
        <v>3</v>
      </c>
      <c r="BB13">
        <v>0</v>
      </c>
      <c r="BC13">
        <v>4</v>
      </c>
      <c r="BD13">
        <v>1</v>
      </c>
      <c r="BE13" t="s">
        <v>104</v>
      </c>
      <c r="BF13">
        <v>11</v>
      </c>
      <c r="BG13" t="s">
        <v>107</v>
      </c>
      <c r="BH13">
        <v>2</v>
      </c>
      <c r="BI13" t="s">
        <v>97</v>
      </c>
      <c r="BJ13" t="s">
        <v>156</v>
      </c>
      <c r="BK13">
        <v>2005</v>
      </c>
      <c r="BL13" t="s">
        <v>157</v>
      </c>
      <c r="BM13">
        <v>3</v>
      </c>
      <c r="BN13">
        <v>736</v>
      </c>
      <c r="BO13" t="s">
        <v>98</v>
      </c>
      <c r="BP13" t="s">
        <v>98</v>
      </c>
      <c r="BQ13" t="s">
        <v>105</v>
      </c>
      <c r="BR13">
        <v>147</v>
      </c>
      <c r="BS13">
        <v>21</v>
      </c>
      <c r="BT13">
        <v>0</v>
      </c>
      <c r="BU13">
        <v>0</v>
      </c>
      <c r="BV13">
        <v>0</v>
      </c>
      <c r="BW13">
        <v>0</v>
      </c>
      <c r="BX13" t="s">
        <v>83</v>
      </c>
      <c r="BY13" t="s">
        <v>83</v>
      </c>
      <c r="BZ13" t="s">
        <v>83</v>
      </c>
      <c r="CA13" s="2">
        <v>0</v>
      </c>
      <c r="CB13">
        <v>7</v>
      </c>
      <c r="CC13">
        <v>2006</v>
      </c>
      <c r="CD13" t="s">
        <v>158</v>
      </c>
      <c r="CE13" t="s">
        <v>159</v>
      </c>
      <c r="CF13" s="2">
        <v>345000</v>
      </c>
      <c r="CG13" s="4">
        <f t="shared" si="1"/>
        <v>148.45094664371771</v>
      </c>
    </row>
    <row r="14" spans="1:85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 t="str">
        <f t="shared" si="0"/>
        <v>Y</v>
      </c>
      <c r="S14">
        <v>5</v>
      </c>
      <c r="T14">
        <v>6</v>
      </c>
      <c r="U14">
        <v>1962</v>
      </c>
      <c r="V14" t="str">
        <f>IF(Table1[[#This Row],[YearBuilt]]&lt;1990, "N", IF(Table1[[#This Row],[Remodeled after 1990?]] = "Y", "N", "Y"))</f>
        <v>N</v>
      </c>
      <c r="W14">
        <v>1962</v>
      </c>
      <c r="X14" t="str" cm="1">
        <f t="array" ref="X14">IFERROR(IF(U14=W14, "N", IF(AND(U14&lt;W14, Table1[[#This Row],[YearRemodAdd]]&gt;1990), "Y", "N/A")), No value)</f>
        <v>N</v>
      </c>
      <c r="Y14" t="s">
        <v>152</v>
      </c>
      <c r="Z14" t="s">
        <v>94</v>
      </c>
      <c r="AA14" t="s">
        <v>140</v>
      </c>
      <c r="AB14" t="s">
        <v>161</v>
      </c>
      <c r="AC14" t="s">
        <v>117</v>
      </c>
      <c r="AD14">
        <v>0</v>
      </c>
      <c r="AE14" t="s">
        <v>98</v>
      </c>
      <c r="AF14" t="s">
        <v>98</v>
      </c>
      <c r="AG14" t="s">
        <v>118</v>
      </c>
      <c r="AH14" t="s">
        <v>98</v>
      </c>
      <c r="AI14" t="s">
        <v>98</v>
      </c>
      <c r="AJ14" t="s">
        <v>100</v>
      </c>
      <c r="AK14" t="s">
        <v>119</v>
      </c>
      <c r="AL14">
        <v>737</v>
      </c>
      <c r="AM14" t="s">
        <v>102</v>
      </c>
      <c r="AN14">
        <v>0</v>
      </c>
      <c r="AO14">
        <v>175</v>
      </c>
      <c r="AP14">
        <v>912</v>
      </c>
      <c r="AQ14" t="s">
        <v>103</v>
      </c>
      <c r="AR14" t="s">
        <v>98</v>
      </c>
      <c r="AS14" t="s">
        <v>105</v>
      </c>
      <c r="AT14" t="s">
        <v>106</v>
      </c>
      <c r="AU14">
        <v>912</v>
      </c>
      <c r="AV14">
        <v>0</v>
      </c>
      <c r="AW14">
        <v>0</v>
      </c>
      <c r="AX14">
        <v>912</v>
      </c>
      <c r="AY14">
        <v>1</v>
      </c>
      <c r="AZ14">
        <v>0</v>
      </c>
      <c r="BA14">
        <v>1</v>
      </c>
      <c r="BB14">
        <v>0</v>
      </c>
      <c r="BC14">
        <v>2</v>
      </c>
      <c r="BD14">
        <v>1</v>
      </c>
      <c r="BE14" t="s">
        <v>98</v>
      </c>
      <c r="BF14">
        <v>4</v>
      </c>
      <c r="BG14" t="s">
        <v>107</v>
      </c>
      <c r="BH14">
        <v>0</v>
      </c>
      <c r="BI14" t="s">
        <v>83</v>
      </c>
      <c r="BJ14" t="s">
        <v>127</v>
      </c>
      <c r="BK14">
        <v>1962</v>
      </c>
      <c r="BL14" t="s">
        <v>102</v>
      </c>
      <c r="BM14">
        <v>1</v>
      </c>
      <c r="BN14">
        <v>352</v>
      </c>
      <c r="BO14" t="s">
        <v>98</v>
      </c>
      <c r="BP14" t="s">
        <v>98</v>
      </c>
      <c r="BQ14" t="s">
        <v>105</v>
      </c>
      <c r="BR14">
        <v>140</v>
      </c>
      <c r="BS14">
        <v>0</v>
      </c>
      <c r="BT14">
        <v>0</v>
      </c>
      <c r="BU14">
        <v>0</v>
      </c>
      <c r="BV14">
        <v>176</v>
      </c>
      <c r="BW14">
        <v>0</v>
      </c>
      <c r="BX14" t="s">
        <v>83</v>
      </c>
      <c r="BY14" t="s">
        <v>83</v>
      </c>
      <c r="BZ14" t="s">
        <v>83</v>
      </c>
      <c r="CA14" s="2">
        <v>0</v>
      </c>
      <c r="CB14">
        <v>9</v>
      </c>
      <c r="CC14">
        <v>2008</v>
      </c>
      <c r="CD14" t="s">
        <v>110</v>
      </c>
      <c r="CE14" t="s">
        <v>111</v>
      </c>
      <c r="CF14" s="2">
        <v>144000</v>
      </c>
      <c r="CG14" s="4">
        <f t="shared" si="1"/>
        <v>157.89473684210526</v>
      </c>
    </row>
    <row r="15" spans="1:85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 t="str">
        <f t="shared" si="0"/>
        <v>Y</v>
      </c>
      <c r="S15">
        <v>7</v>
      </c>
      <c r="T15">
        <v>5</v>
      </c>
      <c r="U15">
        <v>2006</v>
      </c>
      <c r="V15" t="str">
        <f>IF(Table1[[#This Row],[YearBuilt]]&lt;1990, "N", IF(Table1[[#This Row],[Remodeled after 1990?]] = "Y", "N", "Y"))</f>
        <v>N</v>
      </c>
      <c r="W15">
        <v>2007</v>
      </c>
      <c r="X15" t="str" cm="1">
        <f t="array" ref="X15">IFERROR(IF(U15=W15, "N", IF(AND(U15&lt;W15, Table1[[#This Row],[YearRemodAdd]]&gt;1990), "Y", "N/A")), No value)</f>
        <v>Y</v>
      </c>
      <c r="Y15" t="s">
        <v>93</v>
      </c>
      <c r="Z15" t="s">
        <v>94</v>
      </c>
      <c r="AA15" t="s">
        <v>95</v>
      </c>
      <c r="AB15" t="s">
        <v>95</v>
      </c>
      <c r="AC15" t="s">
        <v>137</v>
      </c>
      <c r="AD15">
        <v>306</v>
      </c>
      <c r="AE15" t="s">
        <v>97</v>
      </c>
      <c r="AF15" t="s">
        <v>98</v>
      </c>
      <c r="AG15" t="s">
        <v>99</v>
      </c>
      <c r="AH15" t="s">
        <v>97</v>
      </c>
      <c r="AI15" t="s">
        <v>98</v>
      </c>
      <c r="AJ15" t="s">
        <v>130</v>
      </c>
      <c r="AK15" t="s">
        <v>102</v>
      </c>
      <c r="AL15">
        <v>0</v>
      </c>
      <c r="AM15" t="s">
        <v>102</v>
      </c>
      <c r="AN15">
        <v>0</v>
      </c>
      <c r="AO15">
        <v>1494</v>
      </c>
      <c r="AP15">
        <v>1494</v>
      </c>
      <c r="AQ15" t="s">
        <v>103</v>
      </c>
      <c r="AR15" t="s">
        <v>104</v>
      </c>
      <c r="AS15" t="s">
        <v>105</v>
      </c>
      <c r="AT15" t="s">
        <v>106</v>
      </c>
      <c r="AU15">
        <v>1494</v>
      </c>
      <c r="AV15">
        <v>0</v>
      </c>
      <c r="AW15">
        <v>0</v>
      </c>
      <c r="AX15">
        <v>1494</v>
      </c>
      <c r="AY15">
        <v>0</v>
      </c>
      <c r="AZ15">
        <v>0</v>
      </c>
      <c r="BA15">
        <v>2</v>
      </c>
      <c r="BB15">
        <v>0</v>
      </c>
      <c r="BC15">
        <v>3</v>
      </c>
      <c r="BD15">
        <v>1</v>
      </c>
      <c r="BE15" t="s">
        <v>97</v>
      </c>
      <c r="BF15">
        <v>7</v>
      </c>
      <c r="BG15" t="s">
        <v>107</v>
      </c>
      <c r="BH15">
        <v>1</v>
      </c>
      <c r="BI15" t="s">
        <v>97</v>
      </c>
      <c r="BJ15" t="s">
        <v>108</v>
      </c>
      <c r="BK15">
        <v>2006</v>
      </c>
      <c r="BL15" t="s">
        <v>109</v>
      </c>
      <c r="BM15">
        <v>3</v>
      </c>
      <c r="BN15">
        <v>840</v>
      </c>
      <c r="BO15" t="s">
        <v>98</v>
      </c>
      <c r="BP15" t="s">
        <v>98</v>
      </c>
      <c r="BQ15" t="s">
        <v>105</v>
      </c>
      <c r="BR15">
        <v>160</v>
      </c>
      <c r="BS15">
        <v>33</v>
      </c>
      <c r="BT15">
        <v>0</v>
      </c>
      <c r="BU15">
        <v>0</v>
      </c>
      <c r="BV15">
        <v>0</v>
      </c>
      <c r="BW15">
        <v>0</v>
      </c>
      <c r="BX15" t="s">
        <v>83</v>
      </c>
      <c r="BY15" t="s">
        <v>83</v>
      </c>
      <c r="BZ15" t="s">
        <v>83</v>
      </c>
      <c r="CA15" s="2">
        <v>0</v>
      </c>
      <c r="CB15">
        <v>8</v>
      </c>
      <c r="CC15">
        <v>2007</v>
      </c>
      <c r="CD15" t="s">
        <v>158</v>
      </c>
      <c r="CE15" t="s">
        <v>159</v>
      </c>
      <c r="CF15" s="2">
        <v>279500</v>
      </c>
      <c r="CG15" s="4">
        <f t="shared" si="1"/>
        <v>187.08165997322624</v>
      </c>
    </row>
    <row r="16" spans="1:85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 t="str">
        <f t="shared" si="0"/>
        <v>Y</v>
      </c>
      <c r="S16">
        <v>6</v>
      </c>
      <c r="T16">
        <v>5</v>
      </c>
      <c r="U16">
        <v>1960</v>
      </c>
      <c r="V16" t="str">
        <f>IF(Table1[[#This Row],[YearBuilt]]&lt;1990, "N", IF(Table1[[#This Row],[Remodeled after 1990?]] = "Y", "N", "Y"))</f>
        <v>N</v>
      </c>
      <c r="W16">
        <v>1960</v>
      </c>
      <c r="X16" t="str" cm="1">
        <f t="array" ref="X16">IFERROR(IF(U16=W16, "N", IF(AND(U16&lt;W16, Table1[[#This Row],[YearRemodAdd]]&gt;1990), "Y", "N/A")), No value)</f>
        <v>N</v>
      </c>
      <c r="Y16" t="s">
        <v>152</v>
      </c>
      <c r="Z16" t="s">
        <v>94</v>
      </c>
      <c r="AA16" t="s">
        <v>116</v>
      </c>
      <c r="AB16" t="s">
        <v>116</v>
      </c>
      <c r="AC16" t="s">
        <v>96</v>
      </c>
      <c r="AD16">
        <v>212</v>
      </c>
      <c r="AE16" t="s">
        <v>98</v>
      </c>
      <c r="AF16" t="s">
        <v>98</v>
      </c>
      <c r="AG16" t="s">
        <v>118</v>
      </c>
      <c r="AH16" t="s">
        <v>98</v>
      </c>
      <c r="AI16" t="s">
        <v>98</v>
      </c>
      <c r="AJ16" t="s">
        <v>100</v>
      </c>
      <c r="AK16" t="s">
        <v>141</v>
      </c>
      <c r="AL16">
        <v>733</v>
      </c>
      <c r="AM16" t="s">
        <v>102</v>
      </c>
      <c r="AN16">
        <v>0</v>
      </c>
      <c r="AO16">
        <v>520</v>
      </c>
      <c r="AP16">
        <v>1253</v>
      </c>
      <c r="AQ16" t="s">
        <v>103</v>
      </c>
      <c r="AR16" t="s">
        <v>98</v>
      </c>
      <c r="AS16" t="s">
        <v>105</v>
      </c>
      <c r="AT16" t="s">
        <v>106</v>
      </c>
      <c r="AU16">
        <v>1253</v>
      </c>
      <c r="AV16">
        <v>0</v>
      </c>
      <c r="AW16">
        <v>0</v>
      </c>
      <c r="AX16">
        <v>1253</v>
      </c>
      <c r="AY16">
        <v>1</v>
      </c>
      <c r="AZ16">
        <v>0</v>
      </c>
      <c r="BA16">
        <v>1</v>
      </c>
      <c r="BB16">
        <v>1</v>
      </c>
      <c r="BC16">
        <v>2</v>
      </c>
      <c r="BD16">
        <v>1</v>
      </c>
      <c r="BE16" t="s">
        <v>98</v>
      </c>
      <c r="BF16">
        <v>5</v>
      </c>
      <c r="BG16" t="s">
        <v>107</v>
      </c>
      <c r="BH16">
        <v>1</v>
      </c>
      <c r="BI16" t="s">
        <v>147</v>
      </c>
      <c r="BJ16" t="s">
        <v>108</v>
      </c>
      <c r="BK16">
        <v>1960</v>
      </c>
      <c r="BL16" t="s">
        <v>109</v>
      </c>
      <c r="BM16">
        <v>1</v>
      </c>
      <c r="BN16">
        <v>352</v>
      </c>
      <c r="BO16" t="s">
        <v>98</v>
      </c>
      <c r="BP16" t="s">
        <v>98</v>
      </c>
      <c r="BQ16" t="s">
        <v>105</v>
      </c>
      <c r="BR16">
        <v>0</v>
      </c>
      <c r="BS16">
        <v>213</v>
      </c>
      <c r="BT16">
        <v>176</v>
      </c>
      <c r="BU16">
        <v>0</v>
      </c>
      <c r="BV16">
        <v>0</v>
      </c>
      <c r="BW16">
        <v>0</v>
      </c>
      <c r="BX16" t="s">
        <v>83</v>
      </c>
      <c r="BY16" t="s">
        <v>163</v>
      </c>
      <c r="BZ16" t="s">
        <v>83</v>
      </c>
      <c r="CA16" s="2">
        <v>0</v>
      </c>
      <c r="CB16">
        <v>5</v>
      </c>
      <c r="CC16">
        <v>2008</v>
      </c>
      <c r="CD16" t="s">
        <v>110</v>
      </c>
      <c r="CE16" t="s">
        <v>111</v>
      </c>
      <c r="CF16" s="2">
        <v>157000</v>
      </c>
      <c r="CG16" s="4">
        <f t="shared" si="1"/>
        <v>125.29928172386273</v>
      </c>
    </row>
    <row r="17" spans="1:85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 t="str">
        <f t="shared" si="0"/>
        <v>N/A</v>
      </c>
      <c r="S17">
        <v>7</v>
      </c>
      <c r="T17">
        <v>8</v>
      </c>
      <c r="U17">
        <v>1929</v>
      </c>
      <c r="V17" t="str">
        <f>IF(Table1[[#This Row],[YearBuilt]]&lt;1990, "N", IF(Table1[[#This Row],[Remodeled after 1990?]] = "Y", "N", "Y"))</f>
        <v>N</v>
      </c>
      <c r="W17">
        <v>2001</v>
      </c>
      <c r="X17" t="str" cm="1">
        <f t="array" ref="X17">IFERROR(IF(U17=W17, "N", IF(AND(U17&lt;W17, Table1[[#This Row],[YearRemodAdd]]&gt;1990), "Y", "N/A")), No value)</f>
        <v>Y</v>
      </c>
      <c r="Y17" t="s">
        <v>93</v>
      </c>
      <c r="Z17" t="s">
        <v>94</v>
      </c>
      <c r="AA17" t="s">
        <v>124</v>
      </c>
      <c r="AB17" t="s">
        <v>124</v>
      </c>
      <c r="AC17" t="s">
        <v>117</v>
      </c>
      <c r="AD17">
        <v>0</v>
      </c>
      <c r="AE17" t="s">
        <v>98</v>
      </c>
      <c r="AF17" t="s">
        <v>98</v>
      </c>
      <c r="AG17" t="s">
        <v>126</v>
      </c>
      <c r="AH17" t="s">
        <v>98</v>
      </c>
      <c r="AI17" t="s">
        <v>98</v>
      </c>
      <c r="AJ17" t="s">
        <v>100</v>
      </c>
      <c r="AK17" t="s">
        <v>102</v>
      </c>
      <c r="AL17">
        <v>0</v>
      </c>
      <c r="AM17" t="s">
        <v>102</v>
      </c>
      <c r="AN17">
        <v>0</v>
      </c>
      <c r="AO17">
        <v>832</v>
      </c>
      <c r="AP17">
        <v>832</v>
      </c>
      <c r="AQ17" t="s">
        <v>103</v>
      </c>
      <c r="AR17" t="s">
        <v>104</v>
      </c>
      <c r="AS17" t="s">
        <v>105</v>
      </c>
      <c r="AT17" t="s">
        <v>164</v>
      </c>
      <c r="AU17">
        <v>854</v>
      </c>
      <c r="AV17">
        <v>0</v>
      </c>
      <c r="AW17">
        <v>0</v>
      </c>
      <c r="AX17">
        <v>854</v>
      </c>
      <c r="AY17">
        <v>0</v>
      </c>
      <c r="AZ17">
        <v>0</v>
      </c>
      <c r="BA17">
        <v>1</v>
      </c>
      <c r="BB17">
        <v>0</v>
      </c>
      <c r="BC17">
        <v>2</v>
      </c>
      <c r="BD17">
        <v>1</v>
      </c>
      <c r="BE17" t="s">
        <v>98</v>
      </c>
      <c r="BF17">
        <v>5</v>
      </c>
      <c r="BG17" t="s">
        <v>107</v>
      </c>
      <c r="BH17">
        <v>0</v>
      </c>
      <c r="BI17" t="s">
        <v>83</v>
      </c>
      <c r="BJ17" t="s">
        <v>127</v>
      </c>
      <c r="BK17">
        <v>1991</v>
      </c>
      <c r="BL17" t="s">
        <v>102</v>
      </c>
      <c r="BM17">
        <v>2</v>
      </c>
      <c r="BN17">
        <v>576</v>
      </c>
      <c r="BO17" t="s">
        <v>98</v>
      </c>
      <c r="BP17" t="s">
        <v>98</v>
      </c>
      <c r="BQ17" t="s">
        <v>105</v>
      </c>
      <c r="BR17">
        <v>48</v>
      </c>
      <c r="BS17">
        <v>112</v>
      </c>
      <c r="BT17">
        <v>0</v>
      </c>
      <c r="BU17">
        <v>0</v>
      </c>
      <c r="BV17">
        <v>0</v>
      </c>
      <c r="BW17">
        <v>0</v>
      </c>
      <c r="BX17" t="s">
        <v>83</v>
      </c>
      <c r="BY17" t="s">
        <v>165</v>
      </c>
      <c r="BZ17" t="s">
        <v>83</v>
      </c>
      <c r="CA17" s="2">
        <v>0</v>
      </c>
      <c r="CB17">
        <v>7</v>
      </c>
      <c r="CC17">
        <v>2007</v>
      </c>
      <c r="CD17" t="s">
        <v>110</v>
      </c>
      <c r="CE17" t="s">
        <v>111</v>
      </c>
      <c r="CF17" s="2">
        <v>132000</v>
      </c>
      <c r="CG17" s="4">
        <f t="shared" si="1"/>
        <v>154.56674473067915</v>
      </c>
    </row>
    <row r="18" spans="1:85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 t="str">
        <f t="shared" si="0"/>
        <v>Y</v>
      </c>
      <c r="S18">
        <v>6</v>
      </c>
      <c r="T18">
        <v>7</v>
      </c>
      <c r="U18">
        <v>1970</v>
      </c>
      <c r="V18" t="str">
        <f>IF(Table1[[#This Row],[YearBuilt]]&lt;1990, "N", IF(Table1[[#This Row],[Remodeled after 1990?]] = "Y", "N", "Y"))</f>
        <v>N</v>
      </c>
      <c r="W18">
        <v>1970</v>
      </c>
      <c r="X18" t="str" cm="1">
        <f t="array" ref="X18">IFERROR(IF(U18=W18, "N", IF(AND(U18&lt;W18, Table1[[#This Row],[YearRemodAdd]]&gt;1990), "Y", "N/A")), No value)</f>
        <v>N</v>
      </c>
      <c r="Y18" t="s">
        <v>93</v>
      </c>
      <c r="Z18" t="s">
        <v>94</v>
      </c>
      <c r="AA18" t="s">
        <v>124</v>
      </c>
      <c r="AB18" t="s">
        <v>124</v>
      </c>
      <c r="AC18" t="s">
        <v>96</v>
      </c>
      <c r="AD18">
        <v>180</v>
      </c>
      <c r="AE18" t="s">
        <v>98</v>
      </c>
      <c r="AF18" t="s">
        <v>98</v>
      </c>
      <c r="AG18" t="s">
        <v>118</v>
      </c>
      <c r="AH18" t="s">
        <v>98</v>
      </c>
      <c r="AI18" t="s">
        <v>98</v>
      </c>
      <c r="AJ18" t="s">
        <v>100</v>
      </c>
      <c r="AK18" t="s">
        <v>119</v>
      </c>
      <c r="AL18">
        <v>578</v>
      </c>
      <c r="AM18" t="s">
        <v>102</v>
      </c>
      <c r="AN18">
        <v>0</v>
      </c>
      <c r="AO18">
        <v>426</v>
      </c>
      <c r="AP18">
        <v>1004</v>
      </c>
      <c r="AQ18" t="s">
        <v>103</v>
      </c>
      <c r="AR18" t="s">
        <v>104</v>
      </c>
      <c r="AS18" t="s">
        <v>105</v>
      </c>
      <c r="AT18" t="s">
        <v>106</v>
      </c>
      <c r="AU18">
        <v>1004</v>
      </c>
      <c r="AV18">
        <v>0</v>
      </c>
      <c r="AW18">
        <v>0</v>
      </c>
      <c r="AX18">
        <v>1004</v>
      </c>
      <c r="AY18">
        <v>1</v>
      </c>
      <c r="AZ18">
        <v>0</v>
      </c>
      <c r="BA18">
        <v>1</v>
      </c>
      <c r="BB18">
        <v>0</v>
      </c>
      <c r="BC18">
        <v>2</v>
      </c>
      <c r="BD18">
        <v>1</v>
      </c>
      <c r="BE18" t="s">
        <v>98</v>
      </c>
      <c r="BF18">
        <v>5</v>
      </c>
      <c r="BG18" t="s">
        <v>107</v>
      </c>
      <c r="BH18">
        <v>1</v>
      </c>
      <c r="BI18" t="s">
        <v>98</v>
      </c>
      <c r="BJ18" t="s">
        <v>108</v>
      </c>
      <c r="BK18">
        <v>1970</v>
      </c>
      <c r="BL18" t="s">
        <v>157</v>
      </c>
      <c r="BM18">
        <v>2</v>
      </c>
      <c r="BN18">
        <v>480</v>
      </c>
      <c r="BO18" t="s">
        <v>98</v>
      </c>
      <c r="BP18" t="s">
        <v>98</v>
      </c>
      <c r="BQ18" t="s">
        <v>105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 t="s">
        <v>83</v>
      </c>
      <c r="BY18" t="s">
        <v>83</v>
      </c>
      <c r="BZ18" t="s">
        <v>135</v>
      </c>
      <c r="CA18" s="2">
        <v>700</v>
      </c>
      <c r="CB18">
        <v>3</v>
      </c>
      <c r="CC18">
        <v>2010</v>
      </c>
      <c r="CD18" t="s">
        <v>110</v>
      </c>
      <c r="CE18" t="s">
        <v>111</v>
      </c>
      <c r="CF18" s="2">
        <v>149000</v>
      </c>
      <c r="CG18" s="4">
        <f t="shared" si="1"/>
        <v>148.40637450199202</v>
      </c>
    </row>
    <row r="19" spans="1:85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 t="str">
        <f t="shared" si="0"/>
        <v>Y</v>
      </c>
      <c r="S19">
        <v>4</v>
      </c>
      <c r="T19">
        <v>5</v>
      </c>
      <c r="U19">
        <v>1967</v>
      </c>
      <c r="V19" t="str">
        <f>IF(Table1[[#This Row],[YearBuilt]]&lt;1990, "N", IF(Table1[[#This Row],[Remodeled after 1990?]] = "Y", "N", "Y"))</f>
        <v>N</v>
      </c>
      <c r="W19">
        <v>1967</v>
      </c>
      <c r="X19" t="str" cm="1">
        <f t="array" ref="X19">IFERROR(IF(U19=W19, "N", IF(AND(U19&lt;W19, Table1[[#This Row],[YearRemodAdd]]&gt;1990), "Y", "N/A")), No value)</f>
        <v>N</v>
      </c>
      <c r="Y19" t="s">
        <v>93</v>
      </c>
      <c r="Z19" t="s">
        <v>94</v>
      </c>
      <c r="AA19" t="s">
        <v>116</v>
      </c>
      <c r="AB19" t="s">
        <v>116</v>
      </c>
      <c r="AC19" t="s">
        <v>117</v>
      </c>
      <c r="AD19">
        <v>0</v>
      </c>
      <c r="AE19" t="s">
        <v>98</v>
      </c>
      <c r="AF19" t="s">
        <v>98</v>
      </c>
      <c r="AG19" t="s">
        <v>168</v>
      </c>
      <c r="AH19" t="s">
        <v>83</v>
      </c>
      <c r="AI19" t="s">
        <v>83</v>
      </c>
      <c r="AJ19" t="s">
        <v>83</v>
      </c>
      <c r="AK19" t="s">
        <v>83</v>
      </c>
      <c r="AL19">
        <v>0</v>
      </c>
      <c r="AM19" t="s">
        <v>83</v>
      </c>
      <c r="AN19">
        <v>0</v>
      </c>
      <c r="AO19">
        <v>0</v>
      </c>
      <c r="AP19">
        <v>0</v>
      </c>
      <c r="AQ19" t="s">
        <v>103</v>
      </c>
      <c r="AR19" t="s">
        <v>98</v>
      </c>
      <c r="AS19" t="s">
        <v>105</v>
      </c>
      <c r="AT19" t="s">
        <v>106</v>
      </c>
      <c r="AU19">
        <v>1296</v>
      </c>
      <c r="AV19">
        <v>0</v>
      </c>
      <c r="AW19">
        <v>0</v>
      </c>
      <c r="AX19">
        <v>1296</v>
      </c>
      <c r="AY19">
        <v>0</v>
      </c>
      <c r="AZ19">
        <v>0</v>
      </c>
      <c r="BA19">
        <v>2</v>
      </c>
      <c r="BB19">
        <v>0</v>
      </c>
      <c r="BC19">
        <v>2</v>
      </c>
      <c r="BD19">
        <v>2</v>
      </c>
      <c r="BE19" t="s">
        <v>98</v>
      </c>
      <c r="BF19">
        <v>6</v>
      </c>
      <c r="BG19" t="s">
        <v>107</v>
      </c>
      <c r="BH19">
        <v>0</v>
      </c>
      <c r="BI19" t="s">
        <v>83</v>
      </c>
      <c r="BJ19" t="s">
        <v>169</v>
      </c>
      <c r="BK19">
        <v>1967</v>
      </c>
      <c r="BL19" t="s">
        <v>102</v>
      </c>
      <c r="BM19">
        <v>2</v>
      </c>
      <c r="BN19">
        <v>516</v>
      </c>
      <c r="BO19" t="s">
        <v>98</v>
      </c>
      <c r="BP19" t="s">
        <v>98</v>
      </c>
      <c r="BQ19" t="s">
        <v>105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83</v>
      </c>
      <c r="BY19" t="s">
        <v>83</v>
      </c>
      <c r="BZ19" t="s">
        <v>135</v>
      </c>
      <c r="CA19" s="2">
        <v>500</v>
      </c>
      <c r="CB19">
        <v>10</v>
      </c>
      <c r="CC19">
        <v>2006</v>
      </c>
      <c r="CD19" t="s">
        <v>110</v>
      </c>
      <c r="CE19" t="s">
        <v>111</v>
      </c>
      <c r="CF19" s="2">
        <v>90000</v>
      </c>
      <c r="CG19" s="4">
        <f t="shared" si="1"/>
        <v>69.444444444444443</v>
      </c>
    </row>
    <row r="20" spans="1:85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 t="str">
        <f t="shared" si="0"/>
        <v>Y</v>
      </c>
      <c r="S20">
        <v>5</v>
      </c>
      <c r="T20">
        <v>5</v>
      </c>
      <c r="U20">
        <v>2004</v>
      </c>
      <c r="V20" t="str">
        <f>IF(Table1[[#This Row],[YearBuilt]]&lt;1990, "N", IF(Table1[[#This Row],[Remodeled after 1990?]] = "Y", "N", "Y"))</f>
        <v>Y</v>
      </c>
      <c r="W20">
        <v>2004</v>
      </c>
      <c r="X20" t="str" cm="1">
        <f t="array" ref="X20">IFERROR(IF(U20=W20, "N", IF(AND(U20&lt;W20, Table1[[#This Row],[YearRemodAdd]]&gt;1990), "Y", "N/A")), No value)</f>
        <v>N</v>
      </c>
      <c r="Y20" t="s">
        <v>93</v>
      </c>
      <c r="Z20" t="s">
        <v>94</v>
      </c>
      <c r="AA20" t="s">
        <v>95</v>
      </c>
      <c r="AB20" t="s">
        <v>95</v>
      </c>
      <c r="AC20" t="s">
        <v>117</v>
      </c>
      <c r="AD20">
        <v>0</v>
      </c>
      <c r="AE20" t="s">
        <v>98</v>
      </c>
      <c r="AF20" t="s">
        <v>98</v>
      </c>
      <c r="AG20" t="s">
        <v>99</v>
      </c>
      <c r="AH20" t="s">
        <v>98</v>
      </c>
      <c r="AI20" t="s">
        <v>98</v>
      </c>
      <c r="AJ20" t="s">
        <v>100</v>
      </c>
      <c r="AK20" t="s">
        <v>101</v>
      </c>
      <c r="AL20">
        <v>646</v>
      </c>
      <c r="AM20" t="s">
        <v>102</v>
      </c>
      <c r="AN20">
        <v>0</v>
      </c>
      <c r="AO20">
        <v>468</v>
      </c>
      <c r="AP20">
        <v>1114</v>
      </c>
      <c r="AQ20" t="s">
        <v>103</v>
      </c>
      <c r="AR20" t="s">
        <v>104</v>
      </c>
      <c r="AS20" t="s">
        <v>105</v>
      </c>
      <c r="AT20" t="s">
        <v>106</v>
      </c>
      <c r="AU20">
        <v>1114</v>
      </c>
      <c r="AV20">
        <v>0</v>
      </c>
      <c r="AW20">
        <v>0</v>
      </c>
      <c r="AX20">
        <v>1114</v>
      </c>
      <c r="AY20">
        <v>1</v>
      </c>
      <c r="AZ20">
        <v>0</v>
      </c>
      <c r="BA20">
        <v>1</v>
      </c>
      <c r="BB20">
        <v>1</v>
      </c>
      <c r="BC20">
        <v>3</v>
      </c>
      <c r="BD20">
        <v>1</v>
      </c>
      <c r="BE20" t="s">
        <v>97</v>
      </c>
      <c r="BF20">
        <v>6</v>
      </c>
      <c r="BG20" t="s">
        <v>107</v>
      </c>
      <c r="BH20">
        <v>0</v>
      </c>
      <c r="BI20" t="s">
        <v>83</v>
      </c>
      <c r="BJ20" t="s">
        <v>127</v>
      </c>
      <c r="BK20">
        <v>2004</v>
      </c>
      <c r="BL20" t="s">
        <v>102</v>
      </c>
      <c r="BM20">
        <v>2</v>
      </c>
      <c r="BN20">
        <v>576</v>
      </c>
      <c r="BO20" t="s">
        <v>98</v>
      </c>
      <c r="BP20" t="s">
        <v>98</v>
      </c>
      <c r="BQ20" t="s">
        <v>105</v>
      </c>
      <c r="BR20">
        <v>0</v>
      </c>
      <c r="BS20">
        <v>102</v>
      </c>
      <c r="BT20">
        <v>0</v>
      </c>
      <c r="BU20">
        <v>0</v>
      </c>
      <c r="BV20">
        <v>0</v>
      </c>
      <c r="BW20">
        <v>0</v>
      </c>
      <c r="BX20" t="s">
        <v>83</v>
      </c>
      <c r="BY20" t="s">
        <v>83</v>
      </c>
      <c r="BZ20" t="s">
        <v>83</v>
      </c>
      <c r="CA20" s="2">
        <v>0</v>
      </c>
      <c r="CB20">
        <v>6</v>
      </c>
      <c r="CC20">
        <v>2008</v>
      </c>
      <c r="CD20" t="s">
        <v>110</v>
      </c>
      <c r="CE20" t="s">
        <v>111</v>
      </c>
      <c r="CF20" s="2">
        <v>159000</v>
      </c>
      <c r="CG20" s="4">
        <f t="shared" si="1"/>
        <v>142.72890484739676</v>
      </c>
    </row>
    <row r="21" spans="1:85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 t="str">
        <f t="shared" si="0"/>
        <v>Y</v>
      </c>
      <c r="S21">
        <v>5</v>
      </c>
      <c r="T21">
        <v>6</v>
      </c>
      <c r="U21">
        <v>1958</v>
      </c>
      <c r="V21" t="str">
        <f>IF(Table1[[#This Row],[YearBuilt]]&lt;1990, "N", IF(Table1[[#This Row],[Remodeled after 1990?]] = "Y", "N", "Y"))</f>
        <v>N</v>
      </c>
      <c r="W21">
        <v>1965</v>
      </c>
      <c r="X21" t="str" cm="1">
        <f t="array" ref="X21">IFERROR(IF(U21=W21, "N", IF(AND(U21&lt;W21, Table1[[#This Row],[YearRemodAdd]]&gt;1990), "Y", "N/A")), No value)</f>
        <v>N/A</v>
      </c>
      <c r="Y21" t="s">
        <v>152</v>
      </c>
      <c r="Z21" t="s">
        <v>94</v>
      </c>
      <c r="AA21" t="s">
        <v>96</v>
      </c>
      <c r="AB21" t="s">
        <v>161</v>
      </c>
      <c r="AC21" t="s">
        <v>117</v>
      </c>
      <c r="AD21">
        <v>0</v>
      </c>
      <c r="AE21" t="s">
        <v>98</v>
      </c>
      <c r="AF21" t="s">
        <v>98</v>
      </c>
      <c r="AG21" t="s">
        <v>118</v>
      </c>
      <c r="AH21" t="s">
        <v>98</v>
      </c>
      <c r="AI21" t="s">
        <v>98</v>
      </c>
      <c r="AJ21" t="s">
        <v>100</v>
      </c>
      <c r="AK21" t="s">
        <v>172</v>
      </c>
      <c r="AL21">
        <v>504</v>
      </c>
      <c r="AM21" t="s">
        <v>102</v>
      </c>
      <c r="AN21">
        <v>0</v>
      </c>
      <c r="AO21">
        <v>525</v>
      </c>
      <c r="AP21">
        <v>1029</v>
      </c>
      <c r="AQ21" t="s">
        <v>103</v>
      </c>
      <c r="AR21" t="s">
        <v>98</v>
      </c>
      <c r="AS21" t="s">
        <v>105</v>
      </c>
      <c r="AT21" t="s">
        <v>106</v>
      </c>
      <c r="AU21">
        <v>1339</v>
      </c>
      <c r="AV21">
        <v>0</v>
      </c>
      <c r="AW21">
        <v>0</v>
      </c>
      <c r="AX21">
        <v>1339</v>
      </c>
      <c r="AY21">
        <v>0</v>
      </c>
      <c r="AZ21">
        <v>0</v>
      </c>
      <c r="BA21">
        <v>1</v>
      </c>
      <c r="BB21">
        <v>0</v>
      </c>
      <c r="BC21">
        <v>3</v>
      </c>
      <c r="BD21">
        <v>1</v>
      </c>
      <c r="BE21" t="s">
        <v>98</v>
      </c>
      <c r="BF21">
        <v>6</v>
      </c>
      <c r="BG21" t="s">
        <v>146</v>
      </c>
      <c r="BH21">
        <v>0</v>
      </c>
      <c r="BI21" t="s">
        <v>83</v>
      </c>
      <c r="BJ21" t="s">
        <v>108</v>
      </c>
      <c r="BK21">
        <v>1958</v>
      </c>
      <c r="BL21" t="s">
        <v>102</v>
      </c>
      <c r="BM21">
        <v>1</v>
      </c>
      <c r="BN21">
        <v>294</v>
      </c>
      <c r="BO21" t="s">
        <v>98</v>
      </c>
      <c r="BP21" t="s">
        <v>98</v>
      </c>
      <c r="BQ21" t="s">
        <v>105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83</v>
      </c>
      <c r="BY21" t="s">
        <v>134</v>
      </c>
      <c r="BZ21" t="s">
        <v>83</v>
      </c>
      <c r="CA21" s="2">
        <v>0</v>
      </c>
      <c r="CB21">
        <v>5</v>
      </c>
      <c r="CC21">
        <v>2009</v>
      </c>
      <c r="CD21" t="s">
        <v>173</v>
      </c>
      <c r="CE21" t="s">
        <v>128</v>
      </c>
      <c r="CF21" s="2">
        <v>139000</v>
      </c>
      <c r="CG21" s="4">
        <f t="shared" si="1"/>
        <v>103.80881254667662</v>
      </c>
    </row>
    <row r="22" spans="1:85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 t="str">
        <f t="shared" si="0"/>
        <v>N</v>
      </c>
      <c r="S22">
        <v>8</v>
      </c>
      <c r="T22">
        <v>5</v>
      </c>
      <c r="U22">
        <v>2005</v>
      </c>
      <c r="V22" t="str">
        <f>IF(Table1[[#This Row],[YearBuilt]]&lt;1990, "N", IF(Table1[[#This Row],[Remodeled after 1990?]] = "Y", "N", "Y"))</f>
        <v>N</v>
      </c>
      <c r="W22">
        <v>2006</v>
      </c>
      <c r="X22" t="str" cm="1">
        <f t="array" ref="X22">IFERROR(IF(U22=W22, "N", IF(AND(U22&lt;W22, Table1[[#This Row],[YearRemodAdd]]&gt;1990), "Y", "N/A")), No value)</f>
        <v>Y</v>
      </c>
      <c r="Y22" t="s">
        <v>93</v>
      </c>
      <c r="Z22" t="s">
        <v>94</v>
      </c>
      <c r="AA22" t="s">
        <v>95</v>
      </c>
      <c r="AB22" t="s">
        <v>95</v>
      </c>
      <c r="AC22" t="s">
        <v>96</v>
      </c>
      <c r="AD22">
        <v>380</v>
      </c>
      <c r="AE22" t="s">
        <v>97</v>
      </c>
      <c r="AF22" t="s">
        <v>98</v>
      </c>
      <c r="AG22" t="s">
        <v>99</v>
      </c>
      <c r="AH22" t="s">
        <v>104</v>
      </c>
      <c r="AI22" t="s">
        <v>98</v>
      </c>
      <c r="AJ22" t="s">
        <v>130</v>
      </c>
      <c r="AK22" t="s">
        <v>102</v>
      </c>
      <c r="AL22">
        <v>0</v>
      </c>
      <c r="AM22" t="s">
        <v>102</v>
      </c>
      <c r="AN22">
        <v>0</v>
      </c>
      <c r="AO22">
        <v>1158</v>
      </c>
      <c r="AP22">
        <v>1158</v>
      </c>
      <c r="AQ22" t="s">
        <v>103</v>
      </c>
      <c r="AR22" t="s">
        <v>104</v>
      </c>
      <c r="AS22" t="s">
        <v>105</v>
      </c>
      <c r="AT22" t="s">
        <v>106</v>
      </c>
      <c r="AU22">
        <v>1158</v>
      </c>
      <c r="AV22">
        <v>1218</v>
      </c>
      <c r="AW22">
        <v>0</v>
      </c>
      <c r="AX22">
        <v>2376</v>
      </c>
      <c r="AY22">
        <v>0</v>
      </c>
      <c r="AZ22">
        <v>0</v>
      </c>
      <c r="BA22">
        <v>3</v>
      </c>
      <c r="BB22">
        <v>1</v>
      </c>
      <c r="BC22">
        <v>4</v>
      </c>
      <c r="BD22">
        <v>1</v>
      </c>
      <c r="BE22" t="s">
        <v>97</v>
      </c>
      <c r="BF22">
        <v>9</v>
      </c>
      <c r="BG22" t="s">
        <v>107</v>
      </c>
      <c r="BH22">
        <v>1</v>
      </c>
      <c r="BI22" t="s">
        <v>97</v>
      </c>
      <c r="BJ22" t="s">
        <v>156</v>
      </c>
      <c r="BK22">
        <v>2005</v>
      </c>
      <c r="BL22" t="s">
        <v>109</v>
      </c>
      <c r="BM22">
        <v>3</v>
      </c>
      <c r="BN22">
        <v>853</v>
      </c>
      <c r="BO22" t="s">
        <v>98</v>
      </c>
      <c r="BP22" t="s">
        <v>98</v>
      </c>
      <c r="BQ22" t="s">
        <v>105</v>
      </c>
      <c r="BR22">
        <v>240</v>
      </c>
      <c r="BS22">
        <v>154</v>
      </c>
      <c r="BT22">
        <v>0</v>
      </c>
      <c r="BU22">
        <v>0</v>
      </c>
      <c r="BV22">
        <v>0</v>
      </c>
      <c r="BW22">
        <v>0</v>
      </c>
      <c r="BX22" t="s">
        <v>83</v>
      </c>
      <c r="BY22" t="s">
        <v>83</v>
      </c>
      <c r="BZ22" t="s">
        <v>83</v>
      </c>
      <c r="CA22" s="2">
        <v>0</v>
      </c>
      <c r="CB22">
        <v>11</v>
      </c>
      <c r="CC22">
        <v>2006</v>
      </c>
      <c r="CD22" t="s">
        <v>158</v>
      </c>
      <c r="CE22" t="s">
        <v>159</v>
      </c>
      <c r="CF22" s="2">
        <v>325300</v>
      </c>
      <c r="CG22" s="4">
        <f t="shared" si="1"/>
        <v>136.91077441077442</v>
      </c>
    </row>
    <row r="23" spans="1:85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 t="str">
        <f t="shared" si="0"/>
        <v>N/A</v>
      </c>
      <c r="S23">
        <v>7</v>
      </c>
      <c r="T23">
        <v>7</v>
      </c>
      <c r="U23">
        <v>1930</v>
      </c>
      <c r="V23" t="str">
        <f>IF(Table1[[#This Row],[YearBuilt]]&lt;1990, "N", IF(Table1[[#This Row],[Remodeled after 1990?]] = "Y", "N", "Y"))</f>
        <v>N</v>
      </c>
      <c r="W23">
        <v>1950</v>
      </c>
      <c r="X23" t="str" cm="1">
        <f t="array" ref="X23">IFERROR(IF(U23=W23, "N", IF(AND(U23&lt;W23, Table1[[#This Row],[YearRemodAdd]]&gt;1990), "Y", "N/A")), No value)</f>
        <v>N/A</v>
      </c>
      <c r="Y23" t="s">
        <v>93</v>
      </c>
      <c r="Z23" t="s">
        <v>94</v>
      </c>
      <c r="AA23" t="s">
        <v>124</v>
      </c>
      <c r="AB23" t="s">
        <v>124</v>
      </c>
      <c r="AC23" t="s">
        <v>117</v>
      </c>
      <c r="AD23">
        <v>0</v>
      </c>
      <c r="AE23" t="s">
        <v>98</v>
      </c>
      <c r="AF23" t="s">
        <v>98</v>
      </c>
      <c r="AG23" t="s">
        <v>99</v>
      </c>
      <c r="AH23" t="s">
        <v>98</v>
      </c>
      <c r="AI23" t="s">
        <v>98</v>
      </c>
      <c r="AJ23" t="s">
        <v>100</v>
      </c>
      <c r="AK23" t="s">
        <v>102</v>
      </c>
      <c r="AL23">
        <v>0</v>
      </c>
      <c r="AM23" t="s">
        <v>102</v>
      </c>
      <c r="AN23">
        <v>0</v>
      </c>
      <c r="AO23">
        <v>637</v>
      </c>
      <c r="AP23">
        <v>637</v>
      </c>
      <c r="AQ23" t="s">
        <v>103</v>
      </c>
      <c r="AR23" t="s">
        <v>104</v>
      </c>
      <c r="AS23" t="s">
        <v>105</v>
      </c>
      <c r="AT23" t="s">
        <v>145</v>
      </c>
      <c r="AU23">
        <v>1108</v>
      </c>
      <c r="AV23">
        <v>0</v>
      </c>
      <c r="AW23">
        <v>0</v>
      </c>
      <c r="AX23">
        <v>1108</v>
      </c>
      <c r="AY23">
        <v>0</v>
      </c>
      <c r="AZ23">
        <v>0</v>
      </c>
      <c r="BA23">
        <v>1</v>
      </c>
      <c r="BB23">
        <v>0</v>
      </c>
      <c r="BC23">
        <v>3</v>
      </c>
      <c r="BD23">
        <v>1</v>
      </c>
      <c r="BE23" t="s">
        <v>97</v>
      </c>
      <c r="BF23">
        <v>6</v>
      </c>
      <c r="BG23" t="s">
        <v>107</v>
      </c>
      <c r="BH23">
        <v>1</v>
      </c>
      <c r="BI23" t="s">
        <v>97</v>
      </c>
      <c r="BJ23" t="s">
        <v>108</v>
      </c>
      <c r="BK23">
        <v>1930</v>
      </c>
      <c r="BL23" t="s">
        <v>102</v>
      </c>
      <c r="BM23">
        <v>1</v>
      </c>
      <c r="BN23">
        <v>280</v>
      </c>
      <c r="BO23" t="s">
        <v>98</v>
      </c>
      <c r="BP23" t="s">
        <v>98</v>
      </c>
      <c r="BQ23" t="s">
        <v>177</v>
      </c>
      <c r="BR23">
        <v>0</v>
      </c>
      <c r="BS23">
        <v>0</v>
      </c>
      <c r="BT23">
        <v>205</v>
      </c>
      <c r="BU23">
        <v>0</v>
      </c>
      <c r="BV23">
        <v>0</v>
      </c>
      <c r="BW23">
        <v>0</v>
      </c>
      <c r="BX23" t="s">
        <v>83</v>
      </c>
      <c r="BY23" t="s">
        <v>165</v>
      </c>
      <c r="BZ23" t="s">
        <v>83</v>
      </c>
      <c r="CA23" s="2">
        <v>0</v>
      </c>
      <c r="CB23">
        <v>6</v>
      </c>
      <c r="CC23">
        <v>2007</v>
      </c>
      <c r="CD23" t="s">
        <v>110</v>
      </c>
      <c r="CE23" t="s">
        <v>111</v>
      </c>
      <c r="CF23" s="2">
        <v>139400</v>
      </c>
      <c r="CG23" s="4">
        <f t="shared" si="1"/>
        <v>125.81227436823104</v>
      </c>
    </row>
    <row r="24" spans="1:85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 t="str">
        <f t="shared" si="0"/>
        <v>Y</v>
      </c>
      <c r="S24">
        <v>8</v>
      </c>
      <c r="T24">
        <v>5</v>
      </c>
      <c r="U24">
        <v>2002</v>
      </c>
      <c r="V24" t="str">
        <f>IF(Table1[[#This Row],[YearBuilt]]&lt;1990, "N", IF(Table1[[#This Row],[Remodeled after 1990?]] = "Y", "N", "Y"))</f>
        <v>Y</v>
      </c>
      <c r="W24">
        <v>2002</v>
      </c>
      <c r="X24" t="str" cm="1">
        <f t="array" ref="X24">IFERROR(IF(U24=W24, "N", IF(AND(U24&lt;W24, Table1[[#This Row],[YearRemodAdd]]&gt;1990), "Y", "N/A")), No value)</f>
        <v>N</v>
      </c>
      <c r="Y24" t="s">
        <v>152</v>
      </c>
      <c r="Z24" t="s">
        <v>94</v>
      </c>
      <c r="AA24" t="s">
        <v>95</v>
      </c>
      <c r="AB24" t="s">
        <v>95</v>
      </c>
      <c r="AC24" t="s">
        <v>96</v>
      </c>
      <c r="AD24">
        <v>281</v>
      </c>
      <c r="AE24" t="s">
        <v>97</v>
      </c>
      <c r="AF24" t="s">
        <v>98</v>
      </c>
      <c r="AG24" t="s">
        <v>99</v>
      </c>
      <c r="AH24" t="s">
        <v>97</v>
      </c>
      <c r="AI24" t="s">
        <v>98</v>
      </c>
      <c r="AJ24" t="s">
        <v>100</v>
      </c>
      <c r="AK24" t="s">
        <v>102</v>
      </c>
      <c r="AL24">
        <v>0</v>
      </c>
      <c r="AM24" t="s">
        <v>102</v>
      </c>
      <c r="AN24">
        <v>0</v>
      </c>
      <c r="AO24">
        <v>1777</v>
      </c>
      <c r="AP24">
        <v>1777</v>
      </c>
      <c r="AQ24" t="s">
        <v>103</v>
      </c>
      <c r="AR24" t="s">
        <v>104</v>
      </c>
      <c r="AS24" t="s">
        <v>105</v>
      </c>
      <c r="AT24" t="s">
        <v>106</v>
      </c>
      <c r="AU24">
        <v>1795</v>
      </c>
      <c r="AV24">
        <v>0</v>
      </c>
      <c r="AW24">
        <v>0</v>
      </c>
      <c r="AX24">
        <v>1795</v>
      </c>
      <c r="AY24">
        <v>0</v>
      </c>
      <c r="AZ24">
        <v>0</v>
      </c>
      <c r="BA24">
        <v>2</v>
      </c>
      <c r="BB24">
        <v>0</v>
      </c>
      <c r="BC24">
        <v>3</v>
      </c>
      <c r="BD24">
        <v>1</v>
      </c>
      <c r="BE24" t="s">
        <v>97</v>
      </c>
      <c r="BF24">
        <v>7</v>
      </c>
      <c r="BG24" t="s">
        <v>107</v>
      </c>
      <c r="BH24">
        <v>1</v>
      </c>
      <c r="BI24" t="s">
        <v>97</v>
      </c>
      <c r="BJ24" t="s">
        <v>108</v>
      </c>
      <c r="BK24">
        <v>2002</v>
      </c>
      <c r="BL24" t="s">
        <v>109</v>
      </c>
      <c r="BM24">
        <v>2</v>
      </c>
      <c r="BN24">
        <v>534</v>
      </c>
      <c r="BO24" t="s">
        <v>98</v>
      </c>
      <c r="BP24" t="s">
        <v>98</v>
      </c>
      <c r="BQ24" t="s">
        <v>105</v>
      </c>
      <c r="BR24">
        <v>171</v>
      </c>
      <c r="BS24">
        <v>159</v>
      </c>
      <c r="BT24">
        <v>0</v>
      </c>
      <c r="BU24">
        <v>0</v>
      </c>
      <c r="BV24">
        <v>0</v>
      </c>
      <c r="BW24">
        <v>0</v>
      </c>
      <c r="BX24" t="s">
        <v>83</v>
      </c>
      <c r="BY24" t="s">
        <v>83</v>
      </c>
      <c r="BZ24" t="s">
        <v>83</v>
      </c>
      <c r="CA24" s="2">
        <v>0</v>
      </c>
      <c r="CB24">
        <v>9</v>
      </c>
      <c r="CC24">
        <v>2008</v>
      </c>
      <c r="CD24" t="s">
        <v>110</v>
      </c>
      <c r="CE24" t="s">
        <v>111</v>
      </c>
      <c r="CF24" s="2">
        <v>230000</v>
      </c>
      <c r="CG24" s="4">
        <f t="shared" si="1"/>
        <v>128.13370473537606</v>
      </c>
    </row>
    <row r="25" spans="1:85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 t="str">
        <f t="shared" si="0"/>
        <v>Y</v>
      </c>
      <c r="S25">
        <v>5</v>
      </c>
      <c r="T25">
        <v>7</v>
      </c>
      <c r="U25">
        <v>1976</v>
      </c>
      <c r="V25" t="str">
        <f>IF(Table1[[#This Row],[YearBuilt]]&lt;1990, "N", IF(Table1[[#This Row],[Remodeled after 1990?]] = "Y", "N", "Y"))</f>
        <v>N</v>
      </c>
      <c r="W25">
        <v>1976</v>
      </c>
      <c r="X25" t="str" cm="1">
        <f t="array" ref="X25">IFERROR(IF(U25=W25, "N", IF(AND(U25&lt;W25, Table1[[#This Row],[YearRemodAdd]]&gt;1990), "Y", "N/A")), No value)</f>
        <v>N</v>
      </c>
      <c r="Y25" t="s">
        <v>93</v>
      </c>
      <c r="Z25" t="s">
        <v>94</v>
      </c>
      <c r="AA25" t="s">
        <v>180</v>
      </c>
      <c r="AB25" t="s">
        <v>181</v>
      </c>
      <c r="AC25" t="s">
        <v>117</v>
      </c>
      <c r="AD25">
        <v>0</v>
      </c>
      <c r="AE25" t="s">
        <v>98</v>
      </c>
      <c r="AF25" t="s">
        <v>98</v>
      </c>
      <c r="AG25" t="s">
        <v>99</v>
      </c>
      <c r="AH25" t="s">
        <v>97</v>
      </c>
      <c r="AI25" t="s">
        <v>98</v>
      </c>
      <c r="AJ25" t="s">
        <v>100</v>
      </c>
      <c r="AK25" t="s">
        <v>101</v>
      </c>
      <c r="AL25">
        <v>840</v>
      </c>
      <c r="AM25" t="s">
        <v>102</v>
      </c>
      <c r="AN25">
        <v>0</v>
      </c>
      <c r="AO25">
        <v>200</v>
      </c>
      <c r="AP25">
        <v>1040</v>
      </c>
      <c r="AQ25" t="s">
        <v>103</v>
      </c>
      <c r="AR25" t="s">
        <v>98</v>
      </c>
      <c r="AS25" t="s">
        <v>105</v>
      </c>
      <c r="AT25" t="s">
        <v>106</v>
      </c>
      <c r="AU25">
        <v>1060</v>
      </c>
      <c r="AV25">
        <v>0</v>
      </c>
      <c r="AW25">
        <v>0</v>
      </c>
      <c r="AX25">
        <v>1060</v>
      </c>
      <c r="AY25">
        <v>1</v>
      </c>
      <c r="AZ25">
        <v>0</v>
      </c>
      <c r="BA25">
        <v>1</v>
      </c>
      <c r="BB25">
        <v>0</v>
      </c>
      <c r="BC25">
        <v>3</v>
      </c>
      <c r="BD25">
        <v>1</v>
      </c>
      <c r="BE25" t="s">
        <v>98</v>
      </c>
      <c r="BF25">
        <v>6</v>
      </c>
      <c r="BG25" t="s">
        <v>107</v>
      </c>
      <c r="BH25">
        <v>1</v>
      </c>
      <c r="BI25" t="s">
        <v>98</v>
      </c>
      <c r="BJ25" t="s">
        <v>108</v>
      </c>
      <c r="BK25">
        <v>1976</v>
      </c>
      <c r="BL25" t="s">
        <v>102</v>
      </c>
      <c r="BM25">
        <v>2</v>
      </c>
      <c r="BN25">
        <v>572</v>
      </c>
      <c r="BO25" t="s">
        <v>98</v>
      </c>
      <c r="BP25" t="s">
        <v>98</v>
      </c>
      <c r="BQ25" t="s">
        <v>105</v>
      </c>
      <c r="BR25">
        <v>100</v>
      </c>
      <c r="BS25">
        <v>110</v>
      </c>
      <c r="BT25">
        <v>0</v>
      </c>
      <c r="BU25">
        <v>0</v>
      </c>
      <c r="BV25">
        <v>0</v>
      </c>
      <c r="BW25">
        <v>0</v>
      </c>
      <c r="BX25" t="s">
        <v>83</v>
      </c>
      <c r="BY25" t="s">
        <v>83</v>
      </c>
      <c r="BZ25" t="s">
        <v>83</v>
      </c>
      <c r="CA25" s="2">
        <v>0</v>
      </c>
      <c r="CB25">
        <v>6</v>
      </c>
      <c r="CC25">
        <v>2007</v>
      </c>
      <c r="CD25" t="s">
        <v>110</v>
      </c>
      <c r="CE25" t="s">
        <v>111</v>
      </c>
      <c r="CF25" s="2">
        <v>129900</v>
      </c>
      <c r="CG25" s="4">
        <f t="shared" si="1"/>
        <v>122.54716981132076</v>
      </c>
    </row>
    <row r="26" spans="1:85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 t="str">
        <f t="shared" si="0"/>
        <v>Y</v>
      </c>
      <c r="S26">
        <v>5</v>
      </c>
      <c r="T26">
        <v>8</v>
      </c>
      <c r="U26">
        <v>1968</v>
      </c>
      <c r="V26" t="str">
        <f>IF(Table1[[#This Row],[YearBuilt]]&lt;1990, "N", IF(Table1[[#This Row],[Remodeled after 1990?]] = "Y", "N", "Y"))</f>
        <v>N</v>
      </c>
      <c r="W26">
        <v>2001</v>
      </c>
      <c r="X26" t="str" cm="1">
        <f t="array" ref="X26">IFERROR(IF(U26=W26, "N", IF(AND(U26&lt;W26, Table1[[#This Row],[YearRemodAdd]]&gt;1990), "Y", "N/A")), No value)</f>
        <v>Y</v>
      </c>
      <c r="Y26" t="s">
        <v>93</v>
      </c>
      <c r="Z26" t="s">
        <v>94</v>
      </c>
      <c r="AA26" t="s">
        <v>161</v>
      </c>
      <c r="AB26" t="s">
        <v>161</v>
      </c>
      <c r="AC26" t="s">
        <v>117</v>
      </c>
      <c r="AD26">
        <v>0</v>
      </c>
      <c r="AE26" t="s">
        <v>98</v>
      </c>
      <c r="AF26" t="s">
        <v>97</v>
      </c>
      <c r="AG26" t="s">
        <v>118</v>
      </c>
      <c r="AH26" t="s">
        <v>98</v>
      </c>
      <c r="AI26" t="s">
        <v>98</v>
      </c>
      <c r="AJ26" t="s">
        <v>121</v>
      </c>
      <c r="AK26" t="s">
        <v>153</v>
      </c>
      <c r="AL26">
        <v>188</v>
      </c>
      <c r="AM26" t="s">
        <v>119</v>
      </c>
      <c r="AN26">
        <v>668</v>
      </c>
      <c r="AO26">
        <v>204</v>
      </c>
      <c r="AP26">
        <v>1060</v>
      </c>
      <c r="AQ26" t="s">
        <v>103</v>
      </c>
      <c r="AR26" t="s">
        <v>104</v>
      </c>
      <c r="AS26" t="s">
        <v>105</v>
      </c>
      <c r="AT26" t="s">
        <v>106</v>
      </c>
      <c r="AU26">
        <v>1060</v>
      </c>
      <c r="AV26">
        <v>0</v>
      </c>
      <c r="AW26">
        <v>0</v>
      </c>
      <c r="AX26">
        <v>1060</v>
      </c>
      <c r="AY26">
        <v>1</v>
      </c>
      <c r="AZ26">
        <v>0</v>
      </c>
      <c r="BA26">
        <v>1</v>
      </c>
      <c r="BB26">
        <v>0</v>
      </c>
      <c r="BC26">
        <v>3</v>
      </c>
      <c r="BD26">
        <v>1</v>
      </c>
      <c r="BE26" t="s">
        <v>97</v>
      </c>
      <c r="BF26">
        <v>6</v>
      </c>
      <c r="BG26" t="s">
        <v>107</v>
      </c>
      <c r="BH26">
        <v>1</v>
      </c>
      <c r="BI26" t="s">
        <v>98</v>
      </c>
      <c r="BJ26" t="s">
        <v>108</v>
      </c>
      <c r="BK26">
        <v>1968</v>
      </c>
      <c r="BL26" t="s">
        <v>102</v>
      </c>
      <c r="BM26">
        <v>1</v>
      </c>
      <c r="BN26">
        <v>270</v>
      </c>
      <c r="BO26" t="s">
        <v>98</v>
      </c>
      <c r="BP26" t="s">
        <v>98</v>
      </c>
      <c r="BQ26" t="s">
        <v>105</v>
      </c>
      <c r="BR26">
        <v>406</v>
      </c>
      <c r="BS26">
        <v>90</v>
      </c>
      <c r="BT26">
        <v>0</v>
      </c>
      <c r="BU26">
        <v>0</v>
      </c>
      <c r="BV26">
        <v>0</v>
      </c>
      <c r="BW26">
        <v>0</v>
      </c>
      <c r="BX26" t="s">
        <v>83</v>
      </c>
      <c r="BY26" t="s">
        <v>134</v>
      </c>
      <c r="BZ26" t="s">
        <v>83</v>
      </c>
      <c r="CA26" s="2">
        <v>0</v>
      </c>
      <c r="CB26">
        <v>5</v>
      </c>
      <c r="CC26">
        <v>2010</v>
      </c>
      <c r="CD26" t="s">
        <v>110</v>
      </c>
      <c r="CE26" t="s">
        <v>111</v>
      </c>
      <c r="CF26" s="2">
        <v>154000</v>
      </c>
      <c r="CG26" s="4">
        <f t="shared" si="1"/>
        <v>145.28301886792454</v>
      </c>
    </row>
    <row r="27" spans="1:85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 t="str">
        <f t="shared" si="0"/>
        <v>Y</v>
      </c>
      <c r="S27">
        <v>8</v>
      </c>
      <c r="T27">
        <v>5</v>
      </c>
      <c r="U27">
        <v>2007</v>
      </c>
      <c r="V27" t="str">
        <f>IF(Table1[[#This Row],[YearBuilt]]&lt;1990, "N", IF(Table1[[#This Row],[Remodeled after 1990?]] = "Y", "N", "Y"))</f>
        <v>Y</v>
      </c>
      <c r="W27">
        <v>2007</v>
      </c>
      <c r="X27" t="str" cm="1">
        <f t="array" ref="X27">IFERROR(IF(U27=W27, "N", IF(AND(U27&lt;W27, Table1[[#This Row],[YearRemodAdd]]&gt;1990), "Y", "N/A")), No value)</f>
        <v>N</v>
      </c>
      <c r="Y27" t="s">
        <v>93</v>
      </c>
      <c r="Z27" t="s">
        <v>94</v>
      </c>
      <c r="AA27" t="s">
        <v>95</v>
      </c>
      <c r="AB27" t="s">
        <v>95</v>
      </c>
      <c r="AC27" t="s">
        <v>137</v>
      </c>
      <c r="AD27">
        <v>640</v>
      </c>
      <c r="AE27" t="s">
        <v>97</v>
      </c>
      <c r="AF27" t="s">
        <v>98</v>
      </c>
      <c r="AG27" t="s">
        <v>99</v>
      </c>
      <c r="AH27" t="s">
        <v>97</v>
      </c>
      <c r="AI27" t="s">
        <v>98</v>
      </c>
      <c r="AJ27" t="s">
        <v>100</v>
      </c>
      <c r="AK27" t="s">
        <v>102</v>
      </c>
      <c r="AL27">
        <v>0</v>
      </c>
      <c r="AM27" t="s">
        <v>102</v>
      </c>
      <c r="AN27">
        <v>0</v>
      </c>
      <c r="AO27">
        <v>1566</v>
      </c>
      <c r="AP27">
        <v>1566</v>
      </c>
      <c r="AQ27" t="s">
        <v>103</v>
      </c>
      <c r="AR27" t="s">
        <v>104</v>
      </c>
      <c r="AS27" t="s">
        <v>105</v>
      </c>
      <c r="AT27" t="s">
        <v>106</v>
      </c>
      <c r="AU27">
        <v>1600</v>
      </c>
      <c r="AV27">
        <v>0</v>
      </c>
      <c r="AW27">
        <v>0</v>
      </c>
      <c r="AX27">
        <v>1600</v>
      </c>
      <c r="AY27">
        <v>0</v>
      </c>
      <c r="AZ27">
        <v>0</v>
      </c>
      <c r="BA27">
        <v>2</v>
      </c>
      <c r="BB27">
        <v>0</v>
      </c>
      <c r="BC27">
        <v>3</v>
      </c>
      <c r="BD27">
        <v>1</v>
      </c>
      <c r="BE27" t="s">
        <v>97</v>
      </c>
      <c r="BF27">
        <v>7</v>
      </c>
      <c r="BG27" t="s">
        <v>107</v>
      </c>
      <c r="BH27">
        <v>1</v>
      </c>
      <c r="BI27" t="s">
        <v>97</v>
      </c>
      <c r="BJ27" t="s">
        <v>108</v>
      </c>
      <c r="BK27">
        <v>2007</v>
      </c>
      <c r="BL27" t="s">
        <v>109</v>
      </c>
      <c r="BM27">
        <v>3</v>
      </c>
      <c r="BN27">
        <v>890</v>
      </c>
      <c r="BO27" t="s">
        <v>98</v>
      </c>
      <c r="BP27" t="s">
        <v>98</v>
      </c>
      <c r="BQ27" t="s">
        <v>105</v>
      </c>
      <c r="BR27">
        <v>0</v>
      </c>
      <c r="BS27">
        <v>56</v>
      </c>
      <c r="BT27">
        <v>0</v>
      </c>
      <c r="BU27">
        <v>0</v>
      </c>
      <c r="BV27">
        <v>0</v>
      </c>
      <c r="BW27">
        <v>0</v>
      </c>
      <c r="BX27" t="s">
        <v>83</v>
      </c>
      <c r="BY27" t="s">
        <v>83</v>
      </c>
      <c r="BZ27" t="s">
        <v>83</v>
      </c>
      <c r="CA27" s="2">
        <v>0</v>
      </c>
      <c r="CB27">
        <v>7</v>
      </c>
      <c r="CC27">
        <v>2009</v>
      </c>
      <c r="CD27" t="s">
        <v>110</v>
      </c>
      <c r="CE27" t="s">
        <v>111</v>
      </c>
      <c r="CF27" s="2">
        <v>256300</v>
      </c>
      <c r="CG27" s="4">
        <f t="shared" si="1"/>
        <v>160.1875</v>
      </c>
    </row>
    <row r="28" spans="1:85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 t="str">
        <f t="shared" si="0"/>
        <v>Y</v>
      </c>
      <c r="S28">
        <v>5</v>
      </c>
      <c r="T28">
        <v>7</v>
      </c>
      <c r="U28">
        <v>1951</v>
      </c>
      <c r="V28" t="str">
        <f>IF(Table1[[#This Row],[YearBuilt]]&lt;1990, "N", IF(Table1[[#This Row],[Remodeled after 1990?]] = "Y", "N", "Y"))</f>
        <v>N</v>
      </c>
      <c r="W28">
        <v>2000</v>
      </c>
      <c r="X28" t="str" cm="1">
        <f t="array" ref="X28">IFERROR(IF(U28=W28, "N", IF(AND(U28&lt;W28, Table1[[#This Row],[YearRemodAdd]]&gt;1990), "Y", "N/A")), No value)</f>
        <v>Y</v>
      </c>
      <c r="Y28" t="s">
        <v>93</v>
      </c>
      <c r="Z28" t="s">
        <v>94</v>
      </c>
      <c r="AA28" t="s">
        <v>124</v>
      </c>
      <c r="AB28" t="s">
        <v>124</v>
      </c>
      <c r="AC28" t="s">
        <v>117</v>
      </c>
      <c r="AD28">
        <v>0</v>
      </c>
      <c r="AE28" t="s">
        <v>98</v>
      </c>
      <c r="AF28" t="s">
        <v>98</v>
      </c>
      <c r="AG28" t="s">
        <v>118</v>
      </c>
      <c r="AH28" t="s">
        <v>98</v>
      </c>
      <c r="AI28" t="s">
        <v>98</v>
      </c>
      <c r="AJ28" t="s">
        <v>121</v>
      </c>
      <c r="AK28" t="s">
        <v>141</v>
      </c>
      <c r="AL28">
        <v>234</v>
      </c>
      <c r="AM28" t="s">
        <v>153</v>
      </c>
      <c r="AN28">
        <v>486</v>
      </c>
      <c r="AO28">
        <v>180</v>
      </c>
      <c r="AP28">
        <v>900</v>
      </c>
      <c r="AQ28" t="s">
        <v>103</v>
      </c>
      <c r="AR28" t="s">
        <v>98</v>
      </c>
      <c r="AS28" t="s">
        <v>105</v>
      </c>
      <c r="AT28" t="s">
        <v>106</v>
      </c>
      <c r="AU28">
        <v>900</v>
      </c>
      <c r="AV28">
        <v>0</v>
      </c>
      <c r="AW28">
        <v>0</v>
      </c>
      <c r="AX28">
        <v>900</v>
      </c>
      <c r="AY28">
        <v>0</v>
      </c>
      <c r="AZ28">
        <v>1</v>
      </c>
      <c r="BA28">
        <v>1</v>
      </c>
      <c r="BB28">
        <v>0</v>
      </c>
      <c r="BC28">
        <v>3</v>
      </c>
      <c r="BD28">
        <v>1</v>
      </c>
      <c r="BE28" t="s">
        <v>97</v>
      </c>
      <c r="BF28">
        <v>5</v>
      </c>
      <c r="BG28" t="s">
        <v>107</v>
      </c>
      <c r="BH28">
        <v>0</v>
      </c>
      <c r="BI28" t="s">
        <v>83</v>
      </c>
      <c r="BJ28" t="s">
        <v>127</v>
      </c>
      <c r="BK28">
        <v>2005</v>
      </c>
      <c r="BL28" t="s">
        <v>102</v>
      </c>
      <c r="BM28">
        <v>2</v>
      </c>
      <c r="BN28">
        <v>576</v>
      </c>
      <c r="BO28" t="s">
        <v>98</v>
      </c>
      <c r="BP28" t="s">
        <v>98</v>
      </c>
      <c r="BQ28" t="s">
        <v>105</v>
      </c>
      <c r="BR28">
        <v>222</v>
      </c>
      <c r="BS28">
        <v>32</v>
      </c>
      <c r="BT28">
        <v>0</v>
      </c>
      <c r="BU28">
        <v>0</v>
      </c>
      <c r="BV28">
        <v>0</v>
      </c>
      <c r="BW28">
        <v>0</v>
      </c>
      <c r="BX28" t="s">
        <v>83</v>
      </c>
      <c r="BY28" t="s">
        <v>83</v>
      </c>
      <c r="BZ28" t="s">
        <v>83</v>
      </c>
      <c r="CA28" s="2">
        <v>0</v>
      </c>
      <c r="CB28">
        <v>5</v>
      </c>
      <c r="CC28">
        <v>2010</v>
      </c>
      <c r="CD28" t="s">
        <v>110</v>
      </c>
      <c r="CE28" t="s">
        <v>111</v>
      </c>
      <c r="CF28" s="2">
        <v>134800</v>
      </c>
      <c r="CG28" s="4">
        <f t="shared" si="1"/>
        <v>149.77777777777777</v>
      </c>
    </row>
    <row r="29" spans="1:85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 t="str">
        <f t="shared" si="0"/>
        <v>Y</v>
      </c>
      <c r="S29">
        <v>8</v>
      </c>
      <c r="T29">
        <v>5</v>
      </c>
      <c r="U29">
        <v>2007</v>
      </c>
      <c r="V29" t="str">
        <f>IF(Table1[[#This Row],[YearBuilt]]&lt;1990, "N", IF(Table1[[#This Row],[Remodeled after 1990?]] = "Y", "N", "Y"))</f>
        <v>N</v>
      </c>
      <c r="W29">
        <v>2008</v>
      </c>
      <c r="X29" t="str" cm="1">
        <f t="array" ref="X29">IFERROR(IF(U29=W29, "N", IF(AND(U29&lt;W29, Table1[[#This Row],[YearRemodAdd]]&gt;1990), "Y", "N/A")), No value)</f>
        <v>Y</v>
      </c>
      <c r="Y29" t="s">
        <v>93</v>
      </c>
      <c r="Z29" t="s">
        <v>94</v>
      </c>
      <c r="AA29" t="s">
        <v>95</v>
      </c>
      <c r="AB29" t="s">
        <v>95</v>
      </c>
      <c r="AC29" t="s">
        <v>137</v>
      </c>
      <c r="AD29">
        <v>200</v>
      </c>
      <c r="AE29" t="s">
        <v>97</v>
      </c>
      <c r="AF29" t="s">
        <v>98</v>
      </c>
      <c r="AG29" t="s">
        <v>99</v>
      </c>
      <c r="AH29" t="s">
        <v>104</v>
      </c>
      <c r="AI29" t="s">
        <v>98</v>
      </c>
      <c r="AJ29" t="s">
        <v>100</v>
      </c>
      <c r="AK29" t="s">
        <v>101</v>
      </c>
      <c r="AL29">
        <v>1218</v>
      </c>
      <c r="AM29" t="s">
        <v>102</v>
      </c>
      <c r="AN29">
        <v>0</v>
      </c>
      <c r="AO29">
        <v>486</v>
      </c>
      <c r="AP29">
        <v>1704</v>
      </c>
      <c r="AQ29" t="s">
        <v>103</v>
      </c>
      <c r="AR29" t="s">
        <v>104</v>
      </c>
      <c r="AS29" t="s">
        <v>105</v>
      </c>
      <c r="AT29" t="s">
        <v>106</v>
      </c>
      <c r="AU29">
        <v>1704</v>
      </c>
      <c r="AV29">
        <v>0</v>
      </c>
      <c r="AW29">
        <v>0</v>
      </c>
      <c r="AX29">
        <v>1704</v>
      </c>
      <c r="AY29">
        <v>1</v>
      </c>
      <c r="AZ29">
        <v>0</v>
      </c>
      <c r="BA29">
        <v>2</v>
      </c>
      <c r="BB29">
        <v>0</v>
      </c>
      <c r="BC29">
        <v>3</v>
      </c>
      <c r="BD29">
        <v>1</v>
      </c>
      <c r="BE29" t="s">
        <v>97</v>
      </c>
      <c r="BF29">
        <v>7</v>
      </c>
      <c r="BG29" t="s">
        <v>107</v>
      </c>
      <c r="BH29">
        <v>1</v>
      </c>
      <c r="BI29" t="s">
        <v>97</v>
      </c>
      <c r="BJ29" t="s">
        <v>108</v>
      </c>
      <c r="BK29">
        <v>2008</v>
      </c>
      <c r="BL29" t="s">
        <v>109</v>
      </c>
      <c r="BM29">
        <v>3</v>
      </c>
      <c r="BN29">
        <v>772</v>
      </c>
      <c r="BO29" t="s">
        <v>98</v>
      </c>
      <c r="BP29" t="s">
        <v>98</v>
      </c>
      <c r="BQ29" t="s">
        <v>105</v>
      </c>
      <c r="BR29">
        <v>0</v>
      </c>
      <c r="BS29">
        <v>50</v>
      </c>
      <c r="BT29">
        <v>0</v>
      </c>
      <c r="BU29">
        <v>0</v>
      </c>
      <c r="BV29">
        <v>0</v>
      </c>
      <c r="BW29">
        <v>0</v>
      </c>
      <c r="BX29" t="s">
        <v>83</v>
      </c>
      <c r="BY29" t="s">
        <v>83</v>
      </c>
      <c r="BZ29" t="s">
        <v>83</v>
      </c>
      <c r="CA29" s="2">
        <v>0</v>
      </c>
      <c r="CB29">
        <v>5</v>
      </c>
      <c r="CC29">
        <v>2010</v>
      </c>
      <c r="CD29" t="s">
        <v>110</v>
      </c>
      <c r="CE29" t="s">
        <v>111</v>
      </c>
      <c r="CF29" s="2">
        <v>306000</v>
      </c>
      <c r="CG29" s="4">
        <f t="shared" si="1"/>
        <v>179.57746478873239</v>
      </c>
    </row>
    <row r="30" spans="1:85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 t="str">
        <f t="shared" si="0"/>
        <v>Y</v>
      </c>
      <c r="S30">
        <v>5</v>
      </c>
      <c r="T30">
        <v>6</v>
      </c>
      <c r="U30">
        <v>1957</v>
      </c>
      <c r="V30" t="str">
        <f>IF(Table1[[#This Row],[YearBuilt]]&lt;1990, "N", IF(Table1[[#This Row],[Remodeled after 1990?]] = "Y", "N", "Y"))</f>
        <v>N</v>
      </c>
      <c r="W30">
        <v>1997</v>
      </c>
      <c r="X30" t="str" cm="1">
        <f t="array" ref="X30">IFERROR(IF(U30=W30, "N", IF(AND(U30&lt;W30, Table1[[#This Row],[YearRemodAdd]]&gt;1990), "Y", "N/A")), No value)</f>
        <v>Y</v>
      </c>
      <c r="Y30" t="s">
        <v>93</v>
      </c>
      <c r="Z30" t="s">
        <v>94</v>
      </c>
      <c r="AA30" t="s">
        <v>116</v>
      </c>
      <c r="AB30" t="s">
        <v>116</v>
      </c>
      <c r="AC30" t="s">
        <v>117</v>
      </c>
      <c r="AD30">
        <v>0</v>
      </c>
      <c r="AE30" t="s">
        <v>98</v>
      </c>
      <c r="AF30" t="s">
        <v>98</v>
      </c>
      <c r="AG30" t="s">
        <v>118</v>
      </c>
      <c r="AH30" t="s">
        <v>98</v>
      </c>
      <c r="AI30" t="s">
        <v>98</v>
      </c>
      <c r="AJ30" t="s">
        <v>97</v>
      </c>
      <c r="AK30" t="s">
        <v>141</v>
      </c>
      <c r="AL30">
        <v>1277</v>
      </c>
      <c r="AM30" t="s">
        <v>102</v>
      </c>
      <c r="AN30">
        <v>0</v>
      </c>
      <c r="AO30">
        <v>207</v>
      </c>
      <c r="AP30">
        <v>1484</v>
      </c>
      <c r="AQ30" t="s">
        <v>103</v>
      </c>
      <c r="AR30" t="s">
        <v>98</v>
      </c>
      <c r="AS30" t="s">
        <v>105</v>
      </c>
      <c r="AT30" t="s">
        <v>106</v>
      </c>
      <c r="AU30">
        <v>1600</v>
      </c>
      <c r="AV30">
        <v>0</v>
      </c>
      <c r="AW30">
        <v>0</v>
      </c>
      <c r="AX30">
        <v>1600</v>
      </c>
      <c r="AY30">
        <v>1</v>
      </c>
      <c r="AZ30">
        <v>0</v>
      </c>
      <c r="BA30">
        <v>1</v>
      </c>
      <c r="BB30">
        <v>0</v>
      </c>
      <c r="BC30">
        <v>2</v>
      </c>
      <c r="BD30">
        <v>1</v>
      </c>
      <c r="BE30" t="s">
        <v>98</v>
      </c>
      <c r="BF30">
        <v>6</v>
      </c>
      <c r="BG30" t="s">
        <v>107</v>
      </c>
      <c r="BH30">
        <v>2</v>
      </c>
      <c r="BI30" t="s">
        <v>97</v>
      </c>
      <c r="BJ30" t="s">
        <v>108</v>
      </c>
      <c r="BK30">
        <v>1957</v>
      </c>
      <c r="BL30" t="s">
        <v>109</v>
      </c>
      <c r="BM30">
        <v>1</v>
      </c>
      <c r="BN30">
        <v>319</v>
      </c>
      <c r="BO30" t="s">
        <v>98</v>
      </c>
      <c r="BP30" t="s">
        <v>98</v>
      </c>
      <c r="BQ30" t="s">
        <v>105</v>
      </c>
      <c r="BR30">
        <v>288</v>
      </c>
      <c r="BS30">
        <v>258</v>
      </c>
      <c r="BT30">
        <v>0</v>
      </c>
      <c r="BU30">
        <v>0</v>
      </c>
      <c r="BV30">
        <v>0</v>
      </c>
      <c r="BW30">
        <v>0</v>
      </c>
      <c r="BX30" t="s">
        <v>83</v>
      </c>
      <c r="BY30" t="s">
        <v>83</v>
      </c>
      <c r="BZ30" t="s">
        <v>83</v>
      </c>
      <c r="CA30" s="2">
        <v>0</v>
      </c>
      <c r="CB30">
        <v>12</v>
      </c>
      <c r="CC30">
        <v>2006</v>
      </c>
      <c r="CD30" t="s">
        <v>110</v>
      </c>
      <c r="CE30" t="s">
        <v>111</v>
      </c>
      <c r="CF30" s="2">
        <v>207500</v>
      </c>
      <c r="CG30" s="4">
        <f t="shared" si="1"/>
        <v>129.6875</v>
      </c>
    </row>
    <row r="31" spans="1:85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 t="str">
        <f t="shared" si="0"/>
        <v>Y</v>
      </c>
      <c r="S31">
        <v>4</v>
      </c>
      <c r="T31">
        <v>6</v>
      </c>
      <c r="U31">
        <v>1927</v>
      </c>
      <c r="V31" t="str">
        <f>IF(Table1[[#This Row],[YearBuilt]]&lt;1990, "N", IF(Table1[[#This Row],[Remodeled after 1990?]] = "Y", "N", "Y"))</f>
        <v>N</v>
      </c>
      <c r="W31">
        <v>1950</v>
      </c>
      <c r="X31" t="str" cm="1">
        <f t="array" ref="X31">IFERROR(IF(U31=W31, "N", IF(AND(U31&lt;W31, Table1[[#This Row],[YearRemodAdd]]&gt;1990), "Y", "N/A")), No value)</f>
        <v>N/A</v>
      </c>
      <c r="Y31" t="s">
        <v>93</v>
      </c>
      <c r="Z31" t="s">
        <v>94</v>
      </c>
      <c r="AA31" t="s">
        <v>116</v>
      </c>
      <c r="AB31" t="s">
        <v>116</v>
      </c>
      <c r="AC31" t="s">
        <v>117</v>
      </c>
      <c r="AD31">
        <v>0</v>
      </c>
      <c r="AE31" t="s">
        <v>98</v>
      </c>
      <c r="AF31" t="s">
        <v>98</v>
      </c>
      <c r="AG31" t="s">
        <v>126</v>
      </c>
      <c r="AH31" t="s">
        <v>98</v>
      </c>
      <c r="AI31" t="s">
        <v>98</v>
      </c>
      <c r="AJ31" t="s">
        <v>100</v>
      </c>
      <c r="AK31" t="s">
        <v>102</v>
      </c>
      <c r="AL31">
        <v>0</v>
      </c>
      <c r="AM31" t="s">
        <v>102</v>
      </c>
      <c r="AN31">
        <v>0</v>
      </c>
      <c r="AO31">
        <v>520</v>
      </c>
      <c r="AP31">
        <v>520</v>
      </c>
      <c r="AQ31" t="s">
        <v>103</v>
      </c>
      <c r="AR31" t="s">
        <v>147</v>
      </c>
      <c r="AS31" t="s">
        <v>177</v>
      </c>
      <c r="AT31" t="s">
        <v>106</v>
      </c>
      <c r="AU31">
        <v>520</v>
      </c>
      <c r="AV31">
        <v>0</v>
      </c>
      <c r="AW31">
        <v>0</v>
      </c>
      <c r="AX31">
        <v>520</v>
      </c>
      <c r="AY31">
        <v>0</v>
      </c>
      <c r="AZ31">
        <v>0</v>
      </c>
      <c r="BA31">
        <v>1</v>
      </c>
      <c r="BB31">
        <v>0</v>
      </c>
      <c r="BC31">
        <v>1</v>
      </c>
      <c r="BD31">
        <v>1</v>
      </c>
      <c r="BE31" t="s">
        <v>147</v>
      </c>
      <c r="BF31">
        <v>4</v>
      </c>
      <c r="BG31" t="s">
        <v>107</v>
      </c>
      <c r="BH31">
        <v>0</v>
      </c>
      <c r="BI31" t="s">
        <v>83</v>
      </c>
      <c r="BJ31" t="s">
        <v>127</v>
      </c>
      <c r="BK31">
        <v>1920</v>
      </c>
      <c r="BL31" t="s">
        <v>102</v>
      </c>
      <c r="BM31">
        <v>1</v>
      </c>
      <c r="BN31">
        <v>240</v>
      </c>
      <c r="BO31" t="s">
        <v>147</v>
      </c>
      <c r="BP31" t="s">
        <v>98</v>
      </c>
      <c r="BQ31" t="s">
        <v>105</v>
      </c>
      <c r="BR31">
        <v>49</v>
      </c>
      <c r="BS31">
        <v>0</v>
      </c>
      <c r="BT31">
        <v>87</v>
      </c>
      <c r="BU31">
        <v>0</v>
      </c>
      <c r="BV31">
        <v>0</v>
      </c>
      <c r="BW31">
        <v>0</v>
      </c>
      <c r="BX31" t="s">
        <v>83</v>
      </c>
      <c r="BY31" t="s">
        <v>83</v>
      </c>
      <c r="BZ31" t="s">
        <v>83</v>
      </c>
      <c r="CA31" s="2">
        <v>0</v>
      </c>
      <c r="CB31">
        <v>5</v>
      </c>
      <c r="CC31">
        <v>2008</v>
      </c>
      <c r="CD31" t="s">
        <v>110</v>
      </c>
      <c r="CE31" t="s">
        <v>111</v>
      </c>
      <c r="CF31" s="2">
        <v>68500</v>
      </c>
      <c r="CG31" s="4">
        <f t="shared" si="1"/>
        <v>131.73076923076923</v>
      </c>
    </row>
    <row r="32" spans="1:85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 t="str">
        <f t="shared" si="0"/>
        <v>N</v>
      </c>
      <c r="S32">
        <v>4</v>
      </c>
      <c r="T32">
        <v>4</v>
      </c>
      <c r="U32">
        <v>1920</v>
      </c>
      <c r="V32" t="str">
        <f>IF(Table1[[#This Row],[YearBuilt]]&lt;1990, "N", IF(Table1[[#This Row],[Remodeled after 1990?]] = "Y", "N", "Y"))</f>
        <v>N</v>
      </c>
      <c r="W32">
        <v>1950</v>
      </c>
      <c r="X32" t="str" cm="1">
        <f t="array" ref="X32">IFERROR(IF(U32=W32, "N", IF(AND(U32&lt;W32, Table1[[#This Row],[YearRemodAdd]]&gt;1990), "Y", "N/A")), No value)</f>
        <v>N/A</v>
      </c>
      <c r="Y32" t="s">
        <v>184</v>
      </c>
      <c r="Z32" t="s">
        <v>94</v>
      </c>
      <c r="AA32" t="s">
        <v>96</v>
      </c>
      <c r="AB32" t="s">
        <v>96</v>
      </c>
      <c r="AC32" t="s">
        <v>117</v>
      </c>
      <c r="AD32">
        <v>0</v>
      </c>
      <c r="AE32" t="s">
        <v>98</v>
      </c>
      <c r="AF32" t="s">
        <v>147</v>
      </c>
      <c r="AG32" t="s">
        <v>126</v>
      </c>
      <c r="AH32" t="s">
        <v>98</v>
      </c>
      <c r="AI32" t="s">
        <v>98</v>
      </c>
      <c r="AJ32" t="s">
        <v>100</v>
      </c>
      <c r="AK32" t="s">
        <v>102</v>
      </c>
      <c r="AL32">
        <v>0</v>
      </c>
      <c r="AM32" t="s">
        <v>102</v>
      </c>
      <c r="AN32">
        <v>0</v>
      </c>
      <c r="AO32">
        <v>649</v>
      </c>
      <c r="AP32">
        <v>649</v>
      </c>
      <c r="AQ32" t="s">
        <v>103</v>
      </c>
      <c r="AR32" t="s">
        <v>98</v>
      </c>
      <c r="AS32" t="s">
        <v>177</v>
      </c>
      <c r="AT32" t="s">
        <v>106</v>
      </c>
      <c r="AU32">
        <v>649</v>
      </c>
      <c r="AV32">
        <v>668</v>
      </c>
      <c r="AW32">
        <v>0</v>
      </c>
      <c r="AX32">
        <v>1317</v>
      </c>
      <c r="AY32">
        <v>0</v>
      </c>
      <c r="AZ32">
        <v>0</v>
      </c>
      <c r="BA32">
        <v>1</v>
      </c>
      <c r="BB32">
        <v>0</v>
      </c>
      <c r="BC32">
        <v>3</v>
      </c>
      <c r="BD32">
        <v>1</v>
      </c>
      <c r="BE32" t="s">
        <v>98</v>
      </c>
      <c r="BF32">
        <v>6</v>
      </c>
      <c r="BG32" t="s">
        <v>107</v>
      </c>
      <c r="BH32">
        <v>0</v>
      </c>
      <c r="BI32" t="s">
        <v>83</v>
      </c>
      <c r="BJ32" t="s">
        <v>127</v>
      </c>
      <c r="BK32">
        <v>1920</v>
      </c>
      <c r="BL32" t="s">
        <v>102</v>
      </c>
      <c r="BM32">
        <v>1</v>
      </c>
      <c r="BN32">
        <v>250</v>
      </c>
      <c r="BO32" t="s">
        <v>98</v>
      </c>
      <c r="BP32" t="s">
        <v>147</v>
      </c>
      <c r="BQ32" t="s">
        <v>177</v>
      </c>
      <c r="BR32">
        <v>0</v>
      </c>
      <c r="BS32">
        <v>54</v>
      </c>
      <c r="BT32">
        <v>172</v>
      </c>
      <c r="BU32">
        <v>0</v>
      </c>
      <c r="BV32">
        <v>0</v>
      </c>
      <c r="BW32">
        <v>0</v>
      </c>
      <c r="BX32" t="s">
        <v>83</v>
      </c>
      <c r="BY32" t="s">
        <v>134</v>
      </c>
      <c r="BZ32" t="s">
        <v>83</v>
      </c>
      <c r="CA32" s="2">
        <v>0</v>
      </c>
      <c r="CB32">
        <v>7</v>
      </c>
      <c r="CC32">
        <v>2008</v>
      </c>
      <c r="CD32" t="s">
        <v>110</v>
      </c>
      <c r="CE32" t="s">
        <v>111</v>
      </c>
      <c r="CF32" s="2">
        <v>40000</v>
      </c>
      <c r="CG32" s="4">
        <f t="shared" si="1"/>
        <v>30.372057706909644</v>
      </c>
    </row>
    <row r="33" spans="1:85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 t="str">
        <f t="shared" si="0"/>
        <v>Y</v>
      </c>
      <c r="S33">
        <v>5</v>
      </c>
      <c r="T33">
        <v>6</v>
      </c>
      <c r="U33">
        <v>1966</v>
      </c>
      <c r="V33" t="str">
        <f>IF(Table1[[#This Row],[YearBuilt]]&lt;1990, "N", IF(Table1[[#This Row],[Remodeled after 1990?]] = "Y", "N", "Y"))</f>
        <v>N</v>
      </c>
      <c r="W33">
        <v>2006</v>
      </c>
      <c r="X33" t="str" cm="1">
        <f t="array" ref="X33">IFERROR(IF(U33=W33, "N", IF(AND(U33&lt;W33, Table1[[#This Row],[YearRemodAdd]]&gt;1990), "Y", "N/A")), No value)</f>
        <v>Y</v>
      </c>
      <c r="Y33" t="s">
        <v>93</v>
      </c>
      <c r="Z33" t="s">
        <v>94</v>
      </c>
      <c r="AA33" t="s">
        <v>140</v>
      </c>
      <c r="AB33" t="s">
        <v>140</v>
      </c>
      <c r="AC33" t="s">
        <v>117</v>
      </c>
      <c r="AD33">
        <v>0</v>
      </c>
      <c r="AE33" t="s">
        <v>98</v>
      </c>
      <c r="AF33" t="s">
        <v>98</v>
      </c>
      <c r="AG33" t="s">
        <v>118</v>
      </c>
      <c r="AH33" t="s">
        <v>98</v>
      </c>
      <c r="AI33" t="s">
        <v>98</v>
      </c>
      <c r="AJ33" t="s">
        <v>100</v>
      </c>
      <c r="AK33" t="s">
        <v>102</v>
      </c>
      <c r="AL33">
        <v>0</v>
      </c>
      <c r="AM33" t="s">
        <v>102</v>
      </c>
      <c r="AN33">
        <v>0</v>
      </c>
      <c r="AO33">
        <v>1228</v>
      </c>
      <c r="AP33">
        <v>1228</v>
      </c>
      <c r="AQ33" t="s">
        <v>103</v>
      </c>
      <c r="AR33" t="s">
        <v>97</v>
      </c>
      <c r="AS33" t="s">
        <v>105</v>
      </c>
      <c r="AT33" t="s">
        <v>106</v>
      </c>
      <c r="AU33">
        <v>1228</v>
      </c>
      <c r="AV33">
        <v>0</v>
      </c>
      <c r="AW33">
        <v>0</v>
      </c>
      <c r="AX33">
        <v>1228</v>
      </c>
      <c r="AY33">
        <v>0</v>
      </c>
      <c r="AZ33">
        <v>0</v>
      </c>
      <c r="BA33">
        <v>1</v>
      </c>
      <c r="BB33">
        <v>1</v>
      </c>
      <c r="BC33">
        <v>3</v>
      </c>
      <c r="BD33">
        <v>1</v>
      </c>
      <c r="BE33" t="s">
        <v>97</v>
      </c>
      <c r="BF33">
        <v>6</v>
      </c>
      <c r="BG33" t="s">
        <v>107</v>
      </c>
      <c r="BH33">
        <v>0</v>
      </c>
      <c r="BI33" t="s">
        <v>83</v>
      </c>
      <c r="BJ33" t="s">
        <v>108</v>
      </c>
      <c r="BK33">
        <v>1966</v>
      </c>
      <c r="BL33" t="s">
        <v>102</v>
      </c>
      <c r="BM33">
        <v>1</v>
      </c>
      <c r="BN33">
        <v>271</v>
      </c>
      <c r="BO33" t="s">
        <v>98</v>
      </c>
      <c r="BP33" t="s">
        <v>98</v>
      </c>
      <c r="BQ33" t="s">
        <v>105</v>
      </c>
      <c r="BR33">
        <v>0</v>
      </c>
      <c r="BS33">
        <v>65</v>
      </c>
      <c r="BT33">
        <v>0</v>
      </c>
      <c r="BU33">
        <v>0</v>
      </c>
      <c r="BV33">
        <v>0</v>
      </c>
      <c r="BW33">
        <v>0</v>
      </c>
      <c r="BX33" t="s">
        <v>83</v>
      </c>
      <c r="BY33" t="s">
        <v>134</v>
      </c>
      <c r="BZ33" t="s">
        <v>83</v>
      </c>
      <c r="CA33" s="2">
        <v>0</v>
      </c>
      <c r="CB33">
        <v>6</v>
      </c>
      <c r="CC33">
        <v>2008</v>
      </c>
      <c r="CD33" t="s">
        <v>110</v>
      </c>
      <c r="CE33" t="s">
        <v>111</v>
      </c>
      <c r="CF33" s="2">
        <v>149350</v>
      </c>
      <c r="CG33" s="4">
        <f t="shared" si="1"/>
        <v>121.62052117263843</v>
      </c>
    </row>
    <row r="34" spans="1:85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 t="str">
        <f t="shared" si="0"/>
        <v>Y</v>
      </c>
      <c r="S34">
        <v>8</v>
      </c>
      <c r="T34">
        <v>5</v>
      </c>
      <c r="U34">
        <v>2007</v>
      </c>
      <c r="V34" t="str">
        <f>IF(Table1[[#This Row],[YearBuilt]]&lt;1990, "N", IF(Table1[[#This Row],[Remodeled after 1990?]] = "Y", "N", "Y"))</f>
        <v>Y</v>
      </c>
      <c r="W34">
        <v>2007</v>
      </c>
      <c r="X34" t="str" cm="1">
        <f t="array" ref="X34">IFERROR(IF(U34=W34, "N", IF(AND(U34&lt;W34, Table1[[#This Row],[YearRemodAdd]]&gt;1990), "Y", "N/A")), No value)</f>
        <v>N</v>
      </c>
      <c r="Y34" t="s">
        <v>93</v>
      </c>
      <c r="Z34" t="s">
        <v>94</v>
      </c>
      <c r="AA34" t="s">
        <v>95</v>
      </c>
      <c r="AB34" t="s">
        <v>95</v>
      </c>
      <c r="AC34" t="s">
        <v>117</v>
      </c>
      <c r="AD34">
        <v>0</v>
      </c>
      <c r="AE34" t="s">
        <v>97</v>
      </c>
      <c r="AF34" t="s">
        <v>98</v>
      </c>
      <c r="AG34" t="s">
        <v>99</v>
      </c>
      <c r="AH34" t="s">
        <v>104</v>
      </c>
      <c r="AI34" t="s">
        <v>98</v>
      </c>
      <c r="AJ34" t="s">
        <v>130</v>
      </c>
      <c r="AK34" t="s">
        <v>102</v>
      </c>
      <c r="AL34">
        <v>0</v>
      </c>
      <c r="AM34" t="s">
        <v>102</v>
      </c>
      <c r="AN34">
        <v>0</v>
      </c>
      <c r="AO34">
        <v>1234</v>
      </c>
      <c r="AP34">
        <v>1234</v>
      </c>
      <c r="AQ34" t="s">
        <v>103</v>
      </c>
      <c r="AR34" t="s">
        <v>104</v>
      </c>
      <c r="AS34" t="s">
        <v>105</v>
      </c>
      <c r="AT34" t="s">
        <v>106</v>
      </c>
      <c r="AU34">
        <v>1234</v>
      </c>
      <c r="AV34">
        <v>0</v>
      </c>
      <c r="AW34">
        <v>0</v>
      </c>
      <c r="AX34">
        <v>1234</v>
      </c>
      <c r="AY34">
        <v>0</v>
      </c>
      <c r="AZ34">
        <v>0</v>
      </c>
      <c r="BA34">
        <v>2</v>
      </c>
      <c r="BB34">
        <v>0</v>
      </c>
      <c r="BC34">
        <v>3</v>
      </c>
      <c r="BD34">
        <v>1</v>
      </c>
      <c r="BE34" t="s">
        <v>97</v>
      </c>
      <c r="BF34">
        <v>7</v>
      </c>
      <c r="BG34" t="s">
        <v>107</v>
      </c>
      <c r="BH34">
        <v>0</v>
      </c>
      <c r="BI34" t="s">
        <v>83</v>
      </c>
      <c r="BJ34" t="s">
        <v>108</v>
      </c>
      <c r="BK34">
        <v>2007</v>
      </c>
      <c r="BL34" t="s">
        <v>109</v>
      </c>
      <c r="BM34">
        <v>2</v>
      </c>
      <c r="BN34">
        <v>484</v>
      </c>
      <c r="BO34" t="s">
        <v>98</v>
      </c>
      <c r="BP34" t="s">
        <v>98</v>
      </c>
      <c r="BQ34" t="s">
        <v>105</v>
      </c>
      <c r="BR34">
        <v>0</v>
      </c>
      <c r="BS34">
        <v>30</v>
      </c>
      <c r="BT34">
        <v>0</v>
      </c>
      <c r="BU34">
        <v>0</v>
      </c>
      <c r="BV34">
        <v>0</v>
      </c>
      <c r="BW34">
        <v>0</v>
      </c>
      <c r="BX34" t="s">
        <v>83</v>
      </c>
      <c r="BY34" t="s">
        <v>83</v>
      </c>
      <c r="BZ34" t="s">
        <v>83</v>
      </c>
      <c r="CA34" s="2">
        <v>0</v>
      </c>
      <c r="CB34">
        <v>1</v>
      </c>
      <c r="CC34">
        <v>2008</v>
      </c>
      <c r="CD34" t="s">
        <v>110</v>
      </c>
      <c r="CE34" t="s">
        <v>111</v>
      </c>
      <c r="CF34" s="2">
        <v>179900</v>
      </c>
      <c r="CG34" s="4">
        <f t="shared" si="1"/>
        <v>145.78606158833063</v>
      </c>
    </row>
    <row r="35" spans="1:85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 t="str">
        <f t="shared" si="0"/>
        <v>Y</v>
      </c>
      <c r="S35">
        <v>5</v>
      </c>
      <c r="T35">
        <v>5</v>
      </c>
      <c r="U35">
        <v>1959</v>
      </c>
      <c r="V35" t="str">
        <f>IF(Table1[[#This Row],[YearBuilt]]&lt;1990, "N", IF(Table1[[#This Row],[Remodeled after 1990?]] = "Y", "N", "Y"))</f>
        <v>N</v>
      </c>
      <c r="W35">
        <v>1959</v>
      </c>
      <c r="X35" t="str" cm="1">
        <f t="array" ref="X35">IFERROR(IF(U35=W35, "N", IF(AND(U35&lt;W35, Table1[[#This Row],[YearRemodAdd]]&gt;1990), "Y", "N/A")), No value)</f>
        <v>N</v>
      </c>
      <c r="Y35" t="s">
        <v>152</v>
      </c>
      <c r="Z35" t="s">
        <v>94</v>
      </c>
      <c r="AA35" t="s">
        <v>96</v>
      </c>
      <c r="AB35" t="s">
        <v>96</v>
      </c>
      <c r="AC35" t="s">
        <v>117</v>
      </c>
      <c r="AD35">
        <v>0</v>
      </c>
      <c r="AE35" t="s">
        <v>98</v>
      </c>
      <c r="AF35" t="s">
        <v>98</v>
      </c>
      <c r="AG35" t="s">
        <v>118</v>
      </c>
      <c r="AH35" t="s">
        <v>98</v>
      </c>
      <c r="AI35" t="s">
        <v>98</v>
      </c>
      <c r="AJ35" t="s">
        <v>100</v>
      </c>
      <c r="AK35" t="s">
        <v>153</v>
      </c>
      <c r="AL35">
        <v>1018</v>
      </c>
      <c r="AM35" t="s">
        <v>102</v>
      </c>
      <c r="AN35">
        <v>0</v>
      </c>
      <c r="AO35">
        <v>380</v>
      </c>
      <c r="AP35">
        <v>1398</v>
      </c>
      <c r="AQ35" t="s">
        <v>103</v>
      </c>
      <c r="AR35" t="s">
        <v>97</v>
      </c>
      <c r="AS35" t="s">
        <v>105</v>
      </c>
      <c r="AT35" t="s">
        <v>106</v>
      </c>
      <c r="AU35">
        <v>1700</v>
      </c>
      <c r="AV35">
        <v>0</v>
      </c>
      <c r="AW35">
        <v>0</v>
      </c>
      <c r="AX35">
        <v>1700</v>
      </c>
      <c r="AY35">
        <v>0</v>
      </c>
      <c r="AZ35">
        <v>1</v>
      </c>
      <c r="BA35">
        <v>1</v>
      </c>
      <c r="BB35">
        <v>1</v>
      </c>
      <c r="BC35">
        <v>4</v>
      </c>
      <c r="BD35">
        <v>1</v>
      </c>
      <c r="BE35" t="s">
        <v>97</v>
      </c>
      <c r="BF35">
        <v>6</v>
      </c>
      <c r="BG35" t="s">
        <v>107</v>
      </c>
      <c r="BH35">
        <v>1</v>
      </c>
      <c r="BI35" t="s">
        <v>97</v>
      </c>
      <c r="BJ35" t="s">
        <v>108</v>
      </c>
      <c r="BK35">
        <v>1959</v>
      </c>
      <c r="BL35" t="s">
        <v>109</v>
      </c>
      <c r="BM35">
        <v>2</v>
      </c>
      <c r="BN35">
        <v>447</v>
      </c>
      <c r="BO35" t="s">
        <v>98</v>
      </c>
      <c r="BP35" t="s">
        <v>98</v>
      </c>
      <c r="BQ35" t="s">
        <v>105</v>
      </c>
      <c r="BR35">
        <v>0</v>
      </c>
      <c r="BS35">
        <v>38</v>
      </c>
      <c r="BT35">
        <v>0</v>
      </c>
      <c r="BU35">
        <v>0</v>
      </c>
      <c r="BV35">
        <v>0</v>
      </c>
      <c r="BW35">
        <v>0</v>
      </c>
      <c r="BX35" t="s">
        <v>83</v>
      </c>
      <c r="BY35" t="s">
        <v>83</v>
      </c>
      <c r="BZ35" t="s">
        <v>83</v>
      </c>
      <c r="CA35" s="2">
        <v>0</v>
      </c>
      <c r="CB35">
        <v>4</v>
      </c>
      <c r="CC35">
        <v>2010</v>
      </c>
      <c r="CD35" t="s">
        <v>110</v>
      </c>
      <c r="CE35" t="s">
        <v>111</v>
      </c>
      <c r="CF35" s="2">
        <v>165500</v>
      </c>
      <c r="CG35" s="4">
        <f t="shared" si="1"/>
        <v>97.352941176470594</v>
      </c>
    </row>
    <row r="36" spans="1:85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 t="str">
        <f t="shared" si="0"/>
        <v>Y</v>
      </c>
      <c r="S36">
        <v>9</v>
      </c>
      <c r="T36">
        <v>5</v>
      </c>
      <c r="U36">
        <v>2005</v>
      </c>
      <c r="V36" t="str">
        <f>IF(Table1[[#This Row],[YearBuilt]]&lt;1990, "N", IF(Table1[[#This Row],[Remodeled after 1990?]] = "Y", "N", "Y"))</f>
        <v>Y</v>
      </c>
      <c r="W36">
        <v>2005</v>
      </c>
      <c r="X36" t="str" cm="1">
        <f t="array" ref="X36">IFERROR(IF(U36=W36, "N", IF(AND(U36&lt;W36, Table1[[#This Row],[YearRemodAdd]]&gt;1990), "Y", "N/A")), No value)</f>
        <v>N</v>
      </c>
      <c r="Y36" t="s">
        <v>152</v>
      </c>
      <c r="Z36" t="s">
        <v>94</v>
      </c>
      <c r="AA36" t="s">
        <v>116</v>
      </c>
      <c r="AB36" t="s">
        <v>116</v>
      </c>
      <c r="AC36" t="s">
        <v>96</v>
      </c>
      <c r="AD36">
        <v>246</v>
      </c>
      <c r="AE36" t="s">
        <v>104</v>
      </c>
      <c r="AF36" t="s">
        <v>98</v>
      </c>
      <c r="AG36" t="s">
        <v>99</v>
      </c>
      <c r="AH36" t="s">
        <v>104</v>
      </c>
      <c r="AI36" t="s">
        <v>98</v>
      </c>
      <c r="AJ36" t="s">
        <v>100</v>
      </c>
      <c r="AK36" t="s">
        <v>101</v>
      </c>
      <c r="AL36">
        <v>1153</v>
      </c>
      <c r="AM36" t="s">
        <v>102</v>
      </c>
      <c r="AN36">
        <v>0</v>
      </c>
      <c r="AO36">
        <v>408</v>
      </c>
      <c r="AP36">
        <v>1561</v>
      </c>
      <c r="AQ36" t="s">
        <v>103</v>
      </c>
      <c r="AR36" t="s">
        <v>104</v>
      </c>
      <c r="AS36" t="s">
        <v>105</v>
      </c>
      <c r="AT36" t="s">
        <v>106</v>
      </c>
      <c r="AU36">
        <v>1561</v>
      </c>
      <c r="AV36">
        <v>0</v>
      </c>
      <c r="AW36">
        <v>0</v>
      </c>
      <c r="AX36">
        <v>1561</v>
      </c>
      <c r="AY36">
        <v>1</v>
      </c>
      <c r="AZ36">
        <v>0</v>
      </c>
      <c r="BA36">
        <v>2</v>
      </c>
      <c r="BB36">
        <v>0</v>
      </c>
      <c r="BC36">
        <v>2</v>
      </c>
      <c r="BD36">
        <v>1</v>
      </c>
      <c r="BE36" t="s">
        <v>104</v>
      </c>
      <c r="BF36">
        <v>6</v>
      </c>
      <c r="BG36" t="s">
        <v>107</v>
      </c>
      <c r="BH36">
        <v>1</v>
      </c>
      <c r="BI36" t="s">
        <v>97</v>
      </c>
      <c r="BJ36" t="s">
        <v>108</v>
      </c>
      <c r="BK36">
        <v>2005</v>
      </c>
      <c r="BL36" t="s">
        <v>157</v>
      </c>
      <c r="BM36">
        <v>2</v>
      </c>
      <c r="BN36">
        <v>556</v>
      </c>
      <c r="BO36" t="s">
        <v>98</v>
      </c>
      <c r="BP36" t="s">
        <v>98</v>
      </c>
      <c r="BQ36" t="s">
        <v>105</v>
      </c>
      <c r="BR36">
        <v>203</v>
      </c>
      <c r="BS36">
        <v>47</v>
      </c>
      <c r="BT36">
        <v>0</v>
      </c>
      <c r="BU36">
        <v>0</v>
      </c>
      <c r="BV36">
        <v>0</v>
      </c>
      <c r="BW36">
        <v>0</v>
      </c>
      <c r="BX36" t="s">
        <v>83</v>
      </c>
      <c r="BY36" t="s">
        <v>83</v>
      </c>
      <c r="BZ36" t="s">
        <v>83</v>
      </c>
      <c r="CA36" s="2">
        <v>0</v>
      </c>
      <c r="CB36">
        <v>8</v>
      </c>
      <c r="CC36">
        <v>2007</v>
      </c>
      <c r="CD36" t="s">
        <v>110</v>
      </c>
      <c r="CE36" t="s">
        <v>111</v>
      </c>
      <c r="CF36" s="2">
        <v>277500</v>
      </c>
      <c r="CG36" s="4">
        <f t="shared" si="1"/>
        <v>177.77065983344011</v>
      </c>
    </row>
    <row r="37" spans="1:85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 t="str">
        <f t="shared" si="0"/>
        <v>N</v>
      </c>
      <c r="S37">
        <v>8</v>
      </c>
      <c r="T37">
        <v>5</v>
      </c>
      <c r="U37">
        <v>2004</v>
      </c>
      <c r="V37" t="str">
        <f>IF(Table1[[#This Row],[YearBuilt]]&lt;1990, "N", IF(Table1[[#This Row],[Remodeled after 1990?]] = "Y", "N", "Y"))</f>
        <v>N</v>
      </c>
      <c r="W37">
        <v>2005</v>
      </c>
      <c r="X37" t="str" cm="1">
        <f t="array" ref="X37">IFERROR(IF(U37=W37, "N", IF(AND(U37&lt;W37, Table1[[#This Row],[YearRemodAdd]]&gt;1990), "Y", "N/A")), No value)</f>
        <v>Y</v>
      </c>
      <c r="Y37" t="s">
        <v>93</v>
      </c>
      <c r="Z37" t="s">
        <v>94</v>
      </c>
      <c r="AA37" t="s">
        <v>95</v>
      </c>
      <c r="AB37" t="s">
        <v>95</v>
      </c>
      <c r="AC37" t="s">
        <v>137</v>
      </c>
      <c r="AD37">
        <v>132</v>
      </c>
      <c r="AE37" t="s">
        <v>97</v>
      </c>
      <c r="AF37" t="s">
        <v>98</v>
      </c>
      <c r="AG37" t="s">
        <v>99</v>
      </c>
      <c r="AH37" t="s">
        <v>104</v>
      </c>
      <c r="AI37" t="s">
        <v>98</v>
      </c>
      <c r="AJ37" t="s">
        <v>130</v>
      </c>
      <c r="AK37" t="s">
        <v>102</v>
      </c>
      <c r="AL37">
        <v>0</v>
      </c>
      <c r="AM37" t="s">
        <v>102</v>
      </c>
      <c r="AN37">
        <v>0</v>
      </c>
      <c r="AO37">
        <v>1117</v>
      </c>
      <c r="AP37">
        <v>1117</v>
      </c>
      <c r="AQ37" t="s">
        <v>103</v>
      </c>
      <c r="AR37" t="s">
        <v>104</v>
      </c>
      <c r="AS37" t="s">
        <v>105</v>
      </c>
      <c r="AT37" t="s">
        <v>106</v>
      </c>
      <c r="AU37">
        <v>1132</v>
      </c>
      <c r="AV37">
        <v>1320</v>
      </c>
      <c r="AW37">
        <v>0</v>
      </c>
      <c r="AX37">
        <v>2452</v>
      </c>
      <c r="AY37">
        <v>0</v>
      </c>
      <c r="AZ37">
        <v>0</v>
      </c>
      <c r="BA37">
        <v>3</v>
      </c>
      <c r="BB37">
        <v>1</v>
      </c>
      <c r="BC37">
        <v>4</v>
      </c>
      <c r="BD37">
        <v>1</v>
      </c>
      <c r="BE37" t="s">
        <v>97</v>
      </c>
      <c r="BF37">
        <v>9</v>
      </c>
      <c r="BG37" t="s">
        <v>107</v>
      </c>
      <c r="BH37">
        <v>1</v>
      </c>
      <c r="BI37" t="s">
        <v>97</v>
      </c>
      <c r="BJ37" t="s">
        <v>156</v>
      </c>
      <c r="BK37">
        <v>2004</v>
      </c>
      <c r="BL37" t="s">
        <v>157</v>
      </c>
      <c r="BM37">
        <v>3</v>
      </c>
      <c r="BN37">
        <v>691</v>
      </c>
      <c r="BO37" t="s">
        <v>98</v>
      </c>
      <c r="BP37" t="s">
        <v>98</v>
      </c>
      <c r="BQ37" t="s">
        <v>105</v>
      </c>
      <c r="BR37">
        <v>113</v>
      </c>
      <c r="BS37">
        <v>32</v>
      </c>
      <c r="BT37">
        <v>0</v>
      </c>
      <c r="BU37">
        <v>0</v>
      </c>
      <c r="BV37">
        <v>0</v>
      </c>
      <c r="BW37">
        <v>0</v>
      </c>
      <c r="BX37" t="s">
        <v>83</v>
      </c>
      <c r="BY37" t="s">
        <v>83</v>
      </c>
      <c r="BZ37" t="s">
        <v>83</v>
      </c>
      <c r="CA37" s="2">
        <v>0</v>
      </c>
      <c r="CB37">
        <v>9</v>
      </c>
      <c r="CC37">
        <v>2006</v>
      </c>
      <c r="CD37" t="s">
        <v>110</v>
      </c>
      <c r="CE37" t="s">
        <v>111</v>
      </c>
      <c r="CF37" s="2">
        <v>309000</v>
      </c>
      <c r="CG37" s="4">
        <f t="shared" si="1"/>
        <v>126.01957585644372</v>
      </c>
    </row>
    <row r="38" spans="1:85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 t="str">
        <f t="shared" si="0"/>
        <v>Y</v>
      </c>
      <c r="S38">
        <v>5</v>
      </c>
      <c r="T38">
        <v>5</v>
      </c>
      <c r="U38">
        <v>1994</v>
      </c>
      <c r="V38" t="str">
        <f>IF(Table1[[#This Row],[YearBuilt]]&lt;1990, "N", IF(Table1[[#This Row],[Remodeled after 1990?]] = "Y", "N", "Y"))</f>
        <v>N</v>
      </c>
      <c r="W38">
        <v>1995</v>
      </c>
      <c r="X38" t="str" cm="1">
        <f t="array" ref="X38">IFERROR(IF(U38=W38, "N", IF(AND(U38&lt;W38, Table1[[#This Row],[YearRemodAdd]]&gt;1990), "Y", "N/A")), No value)</f>
        <v>Y</v>
      </c>
      <c r="Y38" t="s">
        <v>93</v>
      </c>
      <c r="Z38" t="s">
        <v>94</v>
      </c>
      <c r="AA38" t="s">
        <v>95</v>
      </c>
      <c r="AB38" t="s">
        <v>95</v>
      </c>
      <c r="AC38" t="s">
        <v>117</v>
      </c>
      <c r="AD38">
        <v>0</v>
      </c>
      <c r="AE38" t="s">
        <v>98</v>
      </c>
      <c r="AF38" t="s">
        <v>98</v>
      </c>
      <c r="AG38" t="s">
        <v>99</v>
      </c>
      <c r="AH38" t="s">
        <v>97</v>
      </c>
      <c r="AI38" t="s">
        <v>98</v>
      </c>
      <c r="AJ38" t="s">
        <v>100</v>
      </c>
      <c r="AK38" t="s">
        <v>102</v>
      </c>
      <c r="AL38">
        <v>0</v>
      </c>
      <c r="AM38" t="s">
        <v>102</v>
      </c>
      <c r="AN38">
        <v>0</v>
      </c>
      <c r="AO38">
        <v>1097</v>
      </c>
      <c r="AP38">
        <v>1097</v>
      </c>
      <c r="AQ38" t="s">
        <v>103</v>
      </c>
      <c r="AR38" t="s">
        <v>104</v>
      </c>
      <c r="AS38" t="s">
        <v>105</v>
      </c>
      <c r="AT38" t="s">
        <v>106</v>
      </c>
      <c r="AU38">
        <v>1097</v>
      </c>
      <c r="AV38">
        <v>0</v>
      </c>
      <c r="AW38">
        <v>0</v>
      </c>
      <c r="AX38">
        <v>1097</v>
      </c>
      <c r="AY38">
        <v>0</v>
      </c>
      <c r="AZ38">
        <v>0</v>
      </c>
      <c r="BA38">
        <v>1</v>
      </c>
      <c r="BB38">
        <v>1</v>
      </c>
      <c r="BC38">
        <v>3</v>
      </c>
      <c r="BD38">
        <v>1</v>
      </c>
      <c r="BE38" t="s">
        <v>98</v>
      </c>
      <c r="BF38">
        <v>6</v>
      </c>
      <c r="BG38" t="s">
        <v>107</v>
      </c>
      <c r="BH38">
        <v>0</v>
      </c>
      <c r="BI38" t="s">
        <v>83</v>
      </c>
      <c r="BJ38" t="s">
        <v>108</v>
      </c>
      <c r="BK38">
        <v>1995</v>
      </c>
      <c r="BL38" t="s">
        <v>102</v>
      </c>
      <c r="BM38">
        <v>2</v>
      </c>
      <c r="BN38">
        <v>672</v>
      </c>
      <c r="BO38" t="s">
        <v>98</v>
      </c>
      <c r="BP38" t="s">
        <v>98</v>
      </c>
      <c r="BQ38" t="s">
        <v>105</v>
      </c>
      <c r="BR38">
        <v>392</v>
      </c>
      <c r="BS38">
        <v>64</v>
      </c>
      <c r="BT38">
        <v>0</v>
      </c>
      <c r="BU38">
        <v>0</v>
      </c>
      <c r="BV38">
        <v>0</v>
      </c>
      <c r="BW38">
        <v>0</v>
      </c>
      <c r="BX38" t="s">
        <v>83</v>
      </c>
      <c r="BY38" t="s">
        <v>83</v>
      </c>
      <c r="BZ38" t="s">
        <v>83</v>
      </c>
      <c r="CA38" s="2">
        <v>0</v>
      </c>
      <c r="CB38">
        <v>6</v>
      </c>
      <c r="CC38">
        <v>2009</v>
      </c>
      <c r="CD38" t="s">
        <v>110</v>
      </c>
      <c r="CE38" t="s">
        <v>111</v>
      </c>
      <c r="CF38" s="2">
        <v>145000</v>
      </c>
      <c r="CG38" s="4">
        <f t="shared" si="1"/>
        <v>132.17866909753874</v>
      </c>
    </row>
    <row r="39" spans="1:85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 t="str">
        <f t="shared" si="0"/>
        <v>Y</v>
      </c>
      <c r="S39">
        <v>5</v>
      </c>
      <c r="T39">
        <v>6</v>
      </c>
      <c r="U39">
        <v>1954</v>
      </c>
      <c r="V39" t="str">
        <f>IF(Table1[[#This Row],[YearBuilt]]&lt;1990, "N", IF(Table1[[#This Row],[Remodeled after 1990?]] = "Y", "N", "Y"))</f>
        <v>N</v>
      </c>
      <c r="W39">
        <v>1990</v>
      </c>
      <c r="X39" t="str" cm="1">
        <f t="array" ref="X39">IFERROR(IF(U39=W39, "N", IF(AND(U39&lt;W39, Table1[[#This Row],[YearRemodAdd]]&gt;1990), "Y", "N/A")), No value)</f>
        <v>N/A</v>
      </c>
      <c r="Y39" t="s">
        <v>152</v>
      </c>
      <c r="Z39" t="s">
        <v>94</v>
      </c>
      <c r="AA39" t="s">
        <v>124</v>
      </c>
      <c r="AB39" t="s">
        <v>124</v>
      </c>
      <c r="AC39" t="s">
        <v>96</v>
      </c>
      <c r="AD39">
        <v>650</v>
      </c>
      <c r="AE39" t="s">
        <v>98</v>
      </c>
      <c r="AF39" t="s">
        <v>98</v>
      </c>
      <c r="AG39" t="s">
        <v>118</v>
      </c>
      <c r="AH39" t="s">
        <v>98</v>
      </c>
      <c r="AI39" t="s">
        <v>98</v>
      </c>
      <c r="AJ39" t="s">
        <v>100</v>
      </c>
      <c r="AK39" t="s">
        <v>153</v>
      </c>
      <c r="AL39">
        <v>1213</v>
      </c>
      <c r="AM39" t="s">
        <v>102</v>
      </c>
      <c r="AN39">
        <v>0</v>
      </c>
      <c r="AO39">
        <v>84</v>
      </c>
      <c r="AP39">
        <v>1297</v>
      </c>
      <c r="AQ39" t="s">
        <v>103</v>
      </c>
      <c r="AR39" t="s">
        <v>97</v>
      </c>
      <c r="AS39" t="s">
        <v>105</v>
      </c>
      <c r="AT39" t="s">
        <v>106</v>
      </c>
      <c r="AU39">
        <v>1297</v>
      </c>
      <c r="AV39">
        <v>0</v>
      </c>
      <c r="AW39">
        <v>0</v>
      </c>
      <c r="AX39">
        <v>1297</v>
      </c>
      <c r="AY39">
        <v>0</v>
      </c>
      <c r="AZ39">
        <v>1</v>
      </c>
      <c r="BA39">
        <v>1</v>
      </c>
      <c r="BB39">
        <v>0</v>
      </c>
      <c r="BC39">
        <v>3</v>
      </c>
      <c r="BD39">
        <v>1</v>
      </c>
      <c r="BE39" t="s">
        <v>98</v>
      </c>
      <c r="BF39">
        <v>5</v>
      </c>
      <c r="BG39" t="s">
        <v>107</v>
      </c>
      <c r="BH39">
        <v>1</v>
      </c>
      <c r="BI39" t="s">
        <v>98</v>
      </c>
      <c r="BJ39" t="s">
        <v>108</v>
      </c>
      <c r="BK39">
        <v>1954</v>
      </c>
      <c r="BL39" t="s">
        <v>157</v>
      </c>
      <c r="BM39">
        <v>2</v>
      </c>
      <c r="BN39">
        <v>498</v>
      </c>
      <c r="BO39" t="s">
        <v>98</v>
      </c>
      <c r="BP39" t="s">
        <v>98</v>
      </c>
      <c r="BQ39" t="s">
        <v>105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 t="s">
        <v>83</v>
      </c>
      <c r="BY39" t="s">
        <v>83</v>
      </c>
      <c r="BZ39" t="s">
        <v>83</v>
      </c>
      <c r="CA39" s="2">
        <v>0</v>
      </c>
      <c r="CB39">
        <v>10</v>
      </c>
      <c r="CC39">
        <v>2009</v>
      </c>
      <c r="CD39" t="s">
        <v>110</v>
      </c>
      <c r="CE39" t="s">
        <v>111</v>
      </c>
      <c r="CF39" s="2">
        <v>153000</v>
      </c>
      <c r="CG39" s="4">
        <f t="shared" si="1"/>
        <v>117.96453353893601</v>
      </c>
    </row>
    <row r="40" spans="1:85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 t="str">
        <f t="shared" si="0"/>
        <v>Y</v>
      </c>
      <c r="S40">
        <v>5</v>
      </c>
      <c r="T40">
        <v>7</v>
      </c>
      <c r="U40">
        <v>1953</v>
      </c>
      <c r="V40" t="str">
        <f>IF(Table1[[#This Row],[YearBuilt]]&lt;1990, "N", IF(Table1[[#This Row],[Remodeled after 1990?]] = "Y", "N", "Y"))</f>
        <v>N</v>
      </c>
      <c r="W40">
        <v>2007</v>
      </c>
      <c r="X40" t="str" cm="1">
        <f t="array" ref="X40">IFERROR(IF(U40=W40, "N", IF(AND(U40&lt;W40, Table1[[#This Row],[YearRemodAdd]]&gt;1990), "Y", "N/A")), No value)</f>
        <v>Y</v>
      </c>
      <c r="Y40" t="s">
        <v>93</v>
      </c>
      <c r="Z40" t="s">
        <v>94</v>
      </c>
      <c r="AA40" t="s">
        <v>95</v>
      </c>
      <c r="AB40" t="s">
        <v>95</v>
      </c>
      <c r="AC40" t="s">
        <v>117</v>
      </c>
      <c r="AD40">
        <v>0</v>
      </c>
      <c r="AE40" t="s">
        <v>98</v>
      </c>
      <c r="AF40" t="s">
        <v>97</v>
      </c>
      <c r="AG40" t="s">
        <v>118</v>
      </c>
      <c r="AH40" t="s">
        <v>98</v>
      </c>
      <c r="AI40" t="s">
        <v>98</v>
      </c>
      <c r="AJ40" t="s">
        <v>100</v>
      </c>
      <c r="AK40" t="s">
        <v>101</v>
      </c>
      <c r="AL40">
        <v>731</v>
      </c>
      <c r="AM40" t="s">
        <v>102</v>
      </c>
      <c r="AN40">
        <v>0</v>
      </c>
      <c r="AO40">
        <v>326</v>
      </c>
      <c r="AP40">
        <v>1057</v>
      </c>
      <c r="AQ40" t="s">
        <v>103</v>
      </c>
      <c r="AR40" t="s">
        <v>98</v>
      </c>
      <c r="AS40" t="s">
        <v>105</v>
      </c>
      <c r="AT40" t="s">
        <v>106</v>
      </c>
      <c r="AU40">
        <v>1057</v>
      </c>
      <c r="AV40">
        <v>0</v>
      </c>
      <c r="AW40">
        <v>0</v>
      </c>
      <c r="AX40">
        <v>1057</v>
      </c>
      <c r="AY40">
        <v>1</v>
      </c>
      <c r="AZ40">
        <v>0</v>
      </c>
      <c r="BA40">
        <v>1</v>
      </c>
      <c r="BB40">
        <v>0</v>
      </c>
      <c r="BC40">
        <v>3</v>
      </c>
      <c r="BD40">
        <v>1</v>
      </c>
      <c r="BE40" t="s">
        <v>97</v>
      </c>
      <c r="BF40">
        <v>5</v>
      </c>
      <c r="BG40" t="s">
        <v>107</v>
      </c>
      <c r="BH40">
        <v>0</v>
      </c>
      <c r="BI40" t="s">
        <v>83</v>
      </c>
      <c r="BJ40" t="s">
        <v>127</v>
      </c>
      <c r="BK40">
        <v>1953</v>
      </c>
      <c r="BL40" t="s">
        <v>102</v>
      </c>
      <c r="BM40">
        <v>1</v>
      </c>
      <c r="BN40">
        <v>246</v>
      </c>
      <c r="BO40" t="s">
        <v>98</v>
      </c>
      <c r="BP40" t="s">
        <v>98</v>
      </c>
      <c r="BQ40" t="s">
        <v>105</v>
      </c>
      <c r="BR40">
        <v>0</v>
      </c>
      <c r="BS40">
        <v>52</v>
      </c>
      <c r="BT40">
        <v>0</v>
      </c>
      <c r="BU40">
        <v>0</v>
      </c>
      <c r="BV40">
        <v>0</v>
      </c>
      <c r="BW40">
        <v>0</v>
      </c>
      <c r="BX40" t="s">
        <v>83</v>
      </c>
      <c r="BY40" t="s">
        <v>83</v>
      </c>
      <c r="BZ40" t="s">
        <v>83</v>
      </c>
      <c r="CA40" s="2">
        <v>0</v>
      </c>
      <c r="CB40">
        <v>1</v>
      </c>
      <c r="CC40">
        <v>2010</v>
      </c>
      <c r="CD40" t="s">
        <v>110</v>
      </c>
      <c r="CE40" t="s">
        <v>128</v>
      </c>
      <c r="CF40" s="2">
        <v>109000</v>
      </c>
      <c r="CG40" s="4">
        <f t="shared" si="1"/>
        <v>103.12204351939451</v>
      </c>
    </row>
    <row r="41" spans="1:85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 t="str">
        <f t="shared" si="0"/>
        <v>Y</v>
      </c>
      <c r="S41">
        <v>4</v>
      </c>
      <c r="T41">
        <v>5</v>
      </c>
      <c r="U41">
        <v>1955</v>
      </c>
      <c r="V41" t="str">
        <f>IF(Table1[[#This Row],[YearBuilt]]&lt;1990, "N", IF(Table1[[#This Row],[Remodeled after 1990?]] = "Y", "N", "Y"))</f>
        <v>N</v>
      </c>
      <c r="W41">
        <v>1955</v>
      </c>
      <c r="X41" t="str" cm="1">
        <f t="array" ref="X41">IFERROR(IF(U41=W41, "N", IF(AND(U41&lt;W41, Table1[[#This Row],[YearRemodAdd]]&gt;1990), "Y", "N/A")), No value)</f>
        <v>N</v>
      </c>
      <c r="Y41" t="s">
        <v>93</v>
      </c>
      <c r="Z41" t="s">
        <v>94</v>
      </c>
      <c r="AA41" t="s">
        <v>186</v>
      </c>
      <c r="AB41" t="s">
        <v>161</v>
      </c>
      <c r="AC41" t="s">
        <v>117</v>
      </c>
      <c r="AD41">
        <v>0</v>
      </c>
      <c r="AE41" t="s">
        <v>98</v>
      </c>
      <c r="AF41" t="s">
        <v>98</v>
      </c>
      <c r="AG41" t="s">
        <v>99</v>
      </c>
      <c r="AH41" t="s">
        <v>83</v>
      </c>
      <c r="AI41" t="s">
        <v>83</v>
      </c>
      <c r="AJ41" t="s">
        <v>83</v>
      </c>
      <c r="AK41" t="s">
        <v>83</v>
      </c>
      <c r="AL41">
        <v>0</v>
      </c>
      <c r="AM41" t="s">
        <v>83</v>
      </c>
      <c r="AN41">
        <v>0</v>
      </c>
      <c r="AO41">
        <v>0</v>
      </c>
      <c r="AP41">
        <v>0</v>
      </c>
      <c r="AQ41" t="s">
        <v>103</v>
      </c>
      <c r="AR41" t="s">
        <v>98</v>
      </c>
      <c r="AS41" t="s">
        <v>177</v>
      </c>
      <c r="AT41" t="s">
        <v>187</v>
      </c>
      <c r="AU41">
        <v>1152</v>
      </c>
      <c r="AV41">
        <v>0</v>
      </c>
      <c r="AW41">
        <v>0</v>
      </c>
      <c r="AX41">
        <v>1152</v>
      </c>
      <c r="AY41">
        <v>0</v>
      </c>
      <c r="AZ41">
        <v>0</v>
      </c>
      <c r="BA41">
        <v>2</v>
      </c>
      <c r="BB41">
        <v>0</v>
      </c>
      <c r="BC41">
        <v>2</v>
      </c>
      <c r="BD41">
        <v>2</v>
      </c>
      <c r="BE41" t="s">
        <v>147</v>
      </c>
      <c r="BF41">
        <v>6</v>
      </c>
      <c r="BG41" t="s">
        <v>107</v>
      </c>
      <c r="BH41">
        <v>0</v>
      </c>
      <c r="BI41" t="s">
        <v>83</v>
      </c>
      <c r="BJ41" t="s">
        <v>83</v>
      </c>
      <c r="BK41" t="s">
        <v>83</v>
      </c>
      <c r="BL41" t="s">
        <v>83</v>
      </c>
      <c r="BM41">
        <v>0</v>
      </c>
      <c r="BN41">
        <v>0</v>
      </c>
      <c r="BO41" t="s">
        <v>83</v>
      </c>
      <c r="BP41" t="s">
        <v>83</v>
      </c>
      <c r="BQ41" t="s">
        <v>177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 t="s">
        <v>83</v>
      </c>
      <c r="BY41" t="s">
        <v>83</v>
      </c>
      <c r="BZ41" t="s">
        <v>83</v>
      </c>
      <c r="CA41" s="2">
        <v>0</v>
      </c>
      <c r="CB41">
        <v>6</v>
      </c>
      <c r="CC41">
        <v>2008</v>
      </c>
      <c r="CD41" t="s">
        <v>110</v>
      </c>
      <c r="CE41" t="s">
        <v>188</v>
      </c>
      <c r="CF41" s="2">
        <v>82000</v>
      </c>
      <c r="CG41" s="4">
        <f t="shared" si="1"/>
        <v>71.180555555555557</v>
      </c>
    </row>
    <row r="42" spans="1:85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 t="str">
        <f t="shared" si="0"/>
        <v>Y</v>
      </c>
      <c r="S42">
        <v>6</v>
      </c>
      <c r="T42">
        <v>5</v>
      </c>
      <c r="U42">
        <v>1965</v>
      </c>
      <c r="V42" t="str">
        <f>IF(Table1[[#This Row],[YearBuilt]]&lt;1990, "N", IF(Table1[[#This Row],[Remodeled after 1990?]] = "Y", "N", "Y"))</f>
        <v>N</v>
      </c>
      <c r="W42">
        <v>1965</v>
      </c>
      <c r="X42" t="str" cm="1">
        <f t="array" ref="X42">IFERROR(IF(U42=W42, "N", IF(AND(U42&lt;W42, Table1[[#This Row],[YearRemodAdd]]&gt;1990), "Y", "N/A")), No value)</f>
        <v>N</v>
      </c>
      <c r="Y42" t="s">
        <v>93</v>
      </c>
      <c r="Z42" t="s">
        <v>94</v>
      </c>
      <c r="AA42" t="s">
        <v>124</v>
      </c>
      <c r="AB42" t="s">
        <v>124</v>
      </c>
      <c r="AC42" t="s">
        <v>96</v>
      </c>
      <c r="AD42">
        <v>101</v>
      </c>
      <c r="AE42" t="s">
        <v>98</v>
      </c>
      <c r="AF42" t="s">
        <v>98</v>
      </c>
      <c r="AG42" t="s">
        <v>118</v>
      </c>
      <c r="AH42" t="s">
        <v>98</v>
      </c>
      <c r="AI42" t="s">
        <v>98</v>
      </c>
      <c r="AJ42" t="s">
        <v>100</v>
      </c>
      <c r="AK42" t="s">
        <v>153</v>
      </c>
      <c r="AL42">
        <v>643</v>
      </c>
      <c r="AM42" t="s">
        <v>102</v>
      </c>
      <c r="AN42">
        <v>0</v>
      </c>
      <c r="AO42">
        <v>445</v>
      </c>
      <c r="AP42">
        <v>1088</v>
      </c>
      <c r="AQ42" t="s">
        <v>103</v>
      </c>
      <c r="AR42" t="s">
        <v>104</v>
      </c>
      <c r="AS42" t="s">
        <v>105</v>
      </c>
      <c r="AT42" t="s">
        <v>106</v>
      </c>
      <c r="AU42">
        <v>1324</v>
      </c>
      <c r="AV42">
        <v>0</v>
      </c>
      <c r="AW42">
        <v>0</v>
      </c>
      <c r="AX42">
        <v>1324</v>
      </c>
      <c r="AY42">
        <v>0</v>
      </c>
      <c r="AZ42">
        <v>0</v>
      </c>
      <c r="BA42">
        <v>2</v>
      </c>
      <c r="BB42">
        <v>0</v>
      </c>
      <c r="BC42">
        <v>3</v>
      </c>
      <c r="BD42">
        <v>1</v>
      </c>
      <c r="BE42" t="s">
        <v>98</v>
      </c>
      <c r="BF42">
        <v>6</v>
      </c>
      <c r="BG42" t="s">
        <v>107</v>
      </c>
      <c r="BH42">
        <v>1</v>
      </c>
      <c r="BI42" t="s">
        <v>98</v>
      </c>
      <c r="BJ42" t="s">
        <v>108</v>
      </c>
      <c r="BK42">
        <v>1965</v>
      </c>
      <c r="BL42" t="s">
        <v>109</v>
      </c>
      <c r="BM42">
        <v>2</v>
      </c>
      <c r="BN42">
        <v>440</v>
      </c>
      <c r="BO42" t="s">
        <v>98</v>
      </c>
      <c r="BP42" t="s">
        <v>98</v>
      </c>
      <c r="BQ42" t="s">
        <v>105</v>
      </c>
      <c r="BR42">
        <v>0</v>
      </c>
      <c r="BS42">
        <v>138</v>
      </c>
      <c r="BT42">
        <v>0</v>
      </c>
      <c r="BU42">
        <v>0</v>
      </c>
      <c r="BV42">
        <v>0</v>
      </c>
      <c r="BW42">
        <v>0</v>
      </c>
      <c r="BX42" t="s">
        <v>83</v>
      </c>
      <c r="BY42" t="s">
        <v>163</v>
      </c>
      <c r="BZ42" t="s">
        <v>83</v>
      </c>
      <c r="CA42" s="2">
        <v>0</v>
      </c>
      <c r="CB42">
        <v>12</v>
      </c>
      <c r="CC42">
        <v>2006</v>
      </c>
      <c r="CD42" t="s">
        <v>110</v>
      </c>
      <c r="CE42" t="s">
        <v>128</v>
      </c>
      <c r="CF42" s="2">
        <v>160000</v>
      </c>
      <c r="CG42" s="4">
        <f t="shared" si="1"/>
        <v>120.84592145015105</v>
      </c>
    </row>
    <row r="43" spans="1:85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 t="str">
        <f t="shared" si="0"/>
        <v>Y</v>
      </c>
      <c r="S43">
        <v>5</v>
      </c>
      <c r="T43">
        <v>6</v>
      </c>
      <c r="U43">
        <v>1959</v>
      </c>
      <c r="V43" t="str">
        <f>IF(Table1[[#This Row],[YearBuilt]]&lt;1990, "N", IF(Table1[[#This Row],[Remodeled after 1990?]] = "Y", "N", "Y"))</f>
        <v>N</v>
      </c>
      <c r="W43">
        <v>1959</v>
      </c>
      <c r="X43" t="str" cm="1">
        <f t="array" ref="X43">IFERROR(IF(U43=W43, "N", IF(AND(U43&lt;W43, Table1[[#This Row],[YearRemodAdd]]&gt;1990), "Y", "N/A")), No value)</f>
        <v>N</v>
      </c>
      <c r="Y43" t="s">
        <v>93</v>
      </c>
      <c r="Z43" t="s">
        <v>94</v>
      </c>
      <c r="AA43" t="s">
        <v>95</v>
      </c>
      <c r="AB43" t="s">
        <v>95</v>
      </c>
      <c r="AC43" t="s">
        <v>117</v>
      </c>
      <c r="AD43">
        <v>0</v>
      </c>
      <c r="AE43" t="s">
        <v>98</v>
      </c>
      <c r="AF43" t="s">
        <v>97</v>
      </c>
      <c r="AG43" t="s">
        <v>118</v>
      </c>
      <c r="AH43" t="s">
        <v>98</v>
      </c>
      <c r="AI43" t="s">
        <v>98</v>
      </c>
      <c r="AJ43" t="s">
        <v>97</v>
      </c>
      <c r="AK43" t="s">
        <v>141</v>
      </c>
      <c r="AL43">
        <v>967</v>
      </c>
      <c r="AM43" t="s">
        <v>102</v>
      </c>
      <c r="AN43">
        <v>0</v>
      </c>
      <c r="AO43">
        <v>383</v>
      </c>
      <c r="AP43">
        <v>1350</v>
      </c>
      <c r="AQ43" t="s">
        <v>103</v>
      </c>
      <c r="AR43" t="s">
        <v>97</v>
      </c>
      <c r="AS43" t="s">
        <v>105</v>
      </c>
      <c r="AT43" t="s">
        <v>106</v>
      </c>
      <c r="AU43">
        <v>1328</v>
      </c>
      <c r="AV43">
        <v>0</v>
      </c>
      <c r="AW43">
        <v>0</v>
      </c>
      <c r="AX43">
        <v>1328</v>
      </c>
      <c r="AY43">
        <v>0</v>
      </c>
      <c r="AZ43">
        <v>1</v>
      </c>
      <c r="BA43">
        <v>1</v>
      </c>
      <c r="BB43">
        <v>1</v>
      </c>
      <c r="BC43">
        <v>2</v>
      </c>
      <c r="BD43">
        <v>1</v>
      </c>
      <c r="BE43" t="s">
        <v>98</v>
      </c>
      <c r="BF43">
        <v>5</v>
      </c>
      <c r="BG43" t="s">
        <v>107</v>
      </c>
      <c r="BH43">
        <v>2</v>
      </c>
      <c r="BI43" t="s">
        <v>97</v>
      </c>
      <c r="BJ43" t="s">
        <v>108</v>
      </c>
      <c r="BK43">
        <v>1959</v>
      </c>
      <c r="BL43" t="s">
        <v>109</v>
      </c>
      <c r="BM43">
        <v>1</v>
      </c>
      <c r="BN43">
        <v>308</v>
      </c>
      <c r="BO43" t="s">
        <v>98</v>
      </c>
      <c r="BP43" t="s">
        <v>98</v>
      </c>
      <c r="BQ43" t="s">
        <v>190</v>
      </c>
      <c r="BR43">
        <v>0</v>
      </c>
      <c r="BS43">
        <v>104</v>
      </c>
      <c r="BT43">
        <v>0</v>
      </c>
      <c r="BU43">
        <v>0</v>
      </c>
      <c r="BV43">
        <v>0</v>
      </c>
      <c r="BW43">
        <v>0</v>
      </c>
      <c r="BX43" t="s">
        <v>83</v>
      </c>
      <c r="BY43" t="s">
        <v>83</v>
      </c>
      <c r="BZ43" t="s">
        <v>83</v>
      </c>
      <c r="CA43" s="2">
        <v>0</v>
      </c>
      <c r="CB43">
        <v>7</v>
      </c>
      <c r="CC43">
        <v>2007</v>
      </c>
      <c r="CD43" t="s">
        <v>110</v>
      </c>
      <c r="CE43" t="s">
        <v>111</v>
      </c>
      <c r="CF43" s="2">
        <v>170000</v>
      </c>
      <c r="CG43" s="4">
        <f t="shared" si="1"/>
        <v>128.01204819277109</v>
      </c>
    </row>
    <row r="44" spans="1:85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 t="str">
        <f t="shared" si="0"/>
        <v>N/A</v>
      </c>
      <c r="S44">
        <v>5</v>
      </c>
      <c r="T44">
        <v>7</v>
      </c>
      <c r="U44">
        <v>1983</v>
      </c>
      <c r="V44" t="str">
        <f>IF(Table1[[#This Row],[YearBuilt]]&lt;1990, "N", IF(Table1[[#This Row],[Remodeled after 1990?]] = "Y", "N", "Y"))</f>
        <v>N</v>
      </c>
      <c r="W44">
        <v>1983</v>
      </c>
      <c r="X44" t="str" cm="1">
        <f t="array" ref="X44">IFERROR(IF(U44=W44, "N", IF(AND(U44&lt;W44, Table1[[#This Row],[YearRemodAdd]]&gt;1990), "Y", "N/A")), No value)</f>
        <v>N</v>
      </c>
      <c r="Y44" t="s">
        <v>93</v>
      </c>
      <c r="Z44" t="s">
        <v>94</v>
      </c>
      <c r="AA44" t="s">
        <v>140</v>
      </c>
      <c r="AB44" t="s">
        <v>140</v>
      </c>
      <c r="AC44" t="s">
        <v>117</v>
      </c>
      <c r="AD44">
        <v>0</v>
      </c>
      <c r="AE44" t="s">
        <v>98</v>
      </c>
      <c r="AF44" t="s">
        <v>98</v>
      </c>
      <c r="AG44" t="s">
        <v>118</v>
      </c>
      <c r="AH44" t="s">
        <v>97</v>
      </c>
      <c r="AI44" t="s">
        <v>98</v>
      </c>
      <c r="AJ44" t="s">
        <v>130</v>
      </c>
      <c r="AK44" t="s">
        <v>119</v>
      </c>
      <c r="AL44">
        <v>747</v>
      </c>
      <c r="AM44" t="s">
        <v>172</v>
      </c>
      <c r="AN44">
        <v>93</v>
      </c>
      <c r="AO44">
        <v>0</v>
      </c>
      <c r="AP44">
        <v>840</v>
      </c>
      <c r="AQ44" t="s">
        <v>103</v>
      </c>
      <c r="AR44" t="s">
        <v>97</v>
      </c>
      <c r="AS44" t="s">
        <v>105</v>
      </c>
      <c r="AT44" t="s">
        <v>106</v>
      </c>
      <c r="AU44">
        <v>884</v>
      </c>
      <c r="AV44">
        <v>0</v>
      </c>
      <c r="AW44">
        <v>0</v>
      </c>
      <c r="AX44">
        <v>884</v>
      </c>
      <c r="AY44">
        <v>1</v>
      </c>
      <c r="AZ44">
        <v>0</v>
      </c>
      <c r="BA44">
        <v>1</v>
      </c>
      <c r="BB44">
        <v>0</v>
      </c>
      <c r="BC44">
        <v>2</v>
      </c>
      <c r="BD44">
        <v>1</v>
      </c>
      <c r="BE44" t="s">
        <v>97</v>
      </c>
      <c r="BF44">
        <v>5</v>
      </c>
      <c r="BG44" t="s">
        <v>107</v>
      </c>
      <c r="BH44">
        <v>0</v>
      </c>
      <c r="BI44" t="s">
        <v>83</v>
      </c>
      <c r="BJ44" t="s">
        <v>108</v>
      </c>
      <c r="BK44">
        <v>1983</v>
      </c>
      <c r="BL44" t="s">
        <v>109</v>
      </c>
      <c r="BM44">
        <v>2</v>
      </c>
      <c r="BN44">
        <v>504</v>
      </c>
      <c r="BO44" t="s">
        <v>98</v>
      </c>
      <c r="BP44" t="s">
        <v>97</v>
      </c>
      <c r="BQ44" t="s">
        <v>105</v>
      </c>
      <c r="BR44">
        <v>240</v>
      </c>
      <c r="BS44">
        <v>0</v>
      </c>
      <c r="BT44">
        <v>0</v>
      </c>
      <c r="BU44">
        <v>0</v>
      </c>
      <c r="BV44">
        <v>0</v>
      </c>
      <c r="BW44">
        <v>0</v>
      </c>
      <c r="BX44" t="s">
        <v>83</v>
      </c>
      <c r="BY44" t="s">
        <v>134</v>
      </c>
      <c r="BZ44" t="s">
        <v>83</v>
      </c>
      <c r="CA44" s="2">
        <v>0</v>
      </c>
      <c r="CB44">
        <v>12</v>
      </c>
      <c r="CC44">
        <v>2007</v>
      </c>
      <c r="CD44" t="s">
        <v>110</v>
      </c>
      <c r="CE44" t="s">
        <v>111</v>
      </c>
      <c r="CF44" s="2">
        <v>144000</v>
      </c>
      <c r="CG44" s="4">
        <f t="shared" si="1"/>
        <v>162.89592760180994</v>
      </c>
    </row>
    <row r="45" spans="1:85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 t="str">
        <f t="shared" si="0"/>
        <v>Y</v>
      </c>
      <c r="S45">
        <v>5</v>
      </c>
      <c r="T45">
        <v>6</v>
      </c>
      <c r="U45">
        <v>1975</v>
      </c>
      <c r="V45" t="str">
        <f>IF(Table1[[#This Row],[YearBuilt]]&lt;1990, "N", IF(Table1[[#This Row],[Remodeled after 1990?]] = "Y", "N", "Y"))</f>
        <v>N</v>
      </c>
      <c r="W45">
        <v>1980</v>
      </c>
      <c r="X45" t="str" cm="1">
        <f t="array" ref="X45">IFERROR(IF(U45=W45, "N", IF(AND(U45&lt;W45, Table1[[#This Row],[YearRemodAdd]]&gt;1990), "Y", "N/A")), No value)</f>
        <v>N/A</v>
      </c>
      <c r="Y45" t="s">
        <v>152</v>
      </c>
      <c r="Z45" t="s">
        <v>94</v>
      </c>
      <c r="AA45" t="s">
        <v>95</v>
      </c>
      <c r="AB45" t="s">
        <v>95</v>
      </c>
      <c r="AC45" t="s">
        <v>117</v>
      </c>
      <c r="AD45">
        <v>0</v>
      </c>
      <c r="AE45" t="s">
        <v>98</v>
      </c>
      <c r="AF45" t="s">
        <v>98</v>
      </c>
      <c r="AG45" t="s">
        <v>118</v>
      </c>
      <c r="AH45" t="s">
        <v>97</v>
      </c>
      <c r="AI45" t="s">
        <v>98</v>
      </c>
      <c r="AJ45" t="s">
        <v>130</v>
      </c>
      <c r="AK45" t="s">
        <v>172</v>
      </c>
      <c r="AL45">
        <v>280</v>
      </c>
      <c r="AM45" t="s">
        <v>141</v>
      </c>
      <c r="AN45">
        <v>491</v>
      </c>
      <c r="AO45">
        <v>167</v>
      </c>
      <c r="AP45">
        <v>938</v>
      </c>
      <c r="AQ45" t="s">
        <v>103</v>
      </c>
      <c r="AR45" t="s">
        <v>98</v>
      </c>
      <c r="AS45" t="s">
        <v>105</v>
      </c>
      <c r="AT45" t="s">
        <v>106</v>
      </c>
      <c r="AU45">
        <v>938</v>
      </c>
      <c r="AV45">
        <v>0</v>
      </c>
      <c r="AW45">
        <v>0</v>
      </c>
      <c r="AX45">
        <v>938</v>
      </c>
      <c r="AY45">
        <v>1</v>
      </c>
      <c r="AZ45">
        <v>0</v>
      </c>
      <c r="BA45">
        <v>1</v>
      </c>
      <c r="BB45">
        <v>0</v>
      </c>
      <c r="BC45">
        <v>3</v>
      </c>
      <c r="BD45">
        <v>1</v>
      </c>
      <c r="BE45" t="s">
        <v>98</v>
      </c>
      <c r="BF45">
        <v>5</v>
      </c>
      <c r="BG45" t="s">
        <v>107</v>
      </c>
      <c r="BH45">
        <v>0</v>
      </c>
      <c r="BI45" t="s">
        <v>83</v>
      </c>
      <c r="BJ45" t="s">
        <v>127</v>
      </c>
      <c r="BK45">
        <v>1977</v>
      </c>
      <c r="BL45" t="s">
        <v>102</v>
      </c>
      <c r="BM45">
        <v>1</v>
      </c>
      <c r="BN45">
        <v>308</v>
      </c>
      <c r="BO45" t="s">
        <v>98</v>
      </c>
      <c r="BP45" t="s">
        <v>98</v>
      </c>
      <c r="BQ45" t="s">
        <v>105</v>
      </c>
      <c r="BR45">
        <v>145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83</v>
      </c>
      <c r="BY45" t="s">
        <v>134</v>
      </c>
      <c r="BZ45" t="s">
        <v>83</v>
      </c>
      <c r="CA45" s="2">
        <v>0</v>
      </c>
      <c r="CB45">
        <v>7</v>
      </c>
      <c r="CC45">
        <v>2008</v>
      </c>
      <c r="CD45" t="s">
        <v>110</v>
      </c>
      <c r="CE45" t="s">
        <v>111</v>
      </c>
      <c r="CF45" s="2">
        <v>130250</v>
      </c>
      <c r="CG45" s="4">
        <f t="shared" si="1"/>
        <v>138.85927505330491</v>
      </c>
    </row>
    <row r="46" spans="1:85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 t="str">
        <f t="shared" si="0"/>
        <v>Y</v>
      </c>
      <c r="S46">
        <v>5</v>
      </c>
      <c r="T46">
        <v>6</v>
      </c>
      <c r="U46">
        <v>1959</v>
      </c>
      <c r="V46" t="str">
        <f>IF(Table1[[#This Row],[YearBuilt]]&lt;1990, "N", IF(Table1[[#This Row],[Remodeled after 1990?]] = "Y", "N", "Y"))</f>
        <v>N</v>
      </c>
      <c r="W46">
        <v>1959</v>
      </c>
      <c r="X46" t="str" cm="1">
        <f t="array" ref="X46">IFERROR(IF(U46=W46, "N", IF(AND(U46&lt;W46, Table1[[#This Row],[YearRemodAdd]]&gt;1990), "Y", "N/A")), No value)</f>
        <v>N</v>
      </c>
      <c r="Y46" t="s">
        <v>93</v>
      </c>
      <c r="Z46" t="s">
        <v>94</v>
      </c>
      <c r="AA46" t="s">
        <v>96</v>
      </c>
      <c r="AB46" t="s">
        <v>124</v>
      </c>
      <c r="AC46" t="s">
        <v>117</v>
      </c>
      <c r="AD46">
        <v>0</v>
      </c>
      <c r="AE46" t="s">
        <v>98</v>
      </c>
      <c r="AF46" t="s">
        <v>98</v>
      </c>
      <c r="AG46" t="s">
        <v>118</v>
      </c>
      <c r="AH46" t="s">
        <v>98</v>
      </c>
      <c r="AI46" t="s">
        <v>98</v>
      </c>
      <c r="AJ46" t="s">
        <v>100</v>
      </c>
      <c r="AK46" t="s">
        <v>119</v>
      </c>
      <c r="AL46">
        <v>179</v>
      </c>
      <c r="AM46" t="s">
        <v>141</v>
      </c>
      <c r="AN46">
        <v>506</v>
      </c>
      <c r="AO46">
        <v>465</v>
      </c>
      <c r="AP46">
        <v>1150</v>
      </c>
      <c r="AQ46" t="s">
        <v>103</v>
      </c>
      <c r="AR46" t="s">
        <v>104</v>
      </c>
      <c r="AS46" t="s">
        <v>105</v>
      </c>
      <c r="AT46" t="s">
        <v>164</v>
      </c>
      <c r="AU46">
        <v>1150</v>
      </c>
      <c r="AV46">
        <v>0</v>
      </c>
      <c r="AW46">
        <v>0</v>
      </c>
      <c r="AX46">
        <v>1150</v>
      </c>
      <c r="AY46">
        <v>1</v>
      </c>
      <c r="AZ46">
        <v>0</v>
      </c>
      <c r="BA46">
        <v>1</v>
      </c>
      <c r="BB46">
        <v>0</v>
      </c>
      <c r="BC46">
        <v>3</v>
      </c>
      <c r="BD46">
        <v>1</v>
      </c>
      <c r="BE46" t="s">
        <v>98</v>
      </c>
      <c r="BF46">
        <v>6</v>
      </c>
      <c r="BG46" t="s">
        <v>107</v>
      </c>
      <c r="BH46">
        <v>0</v>
      </c>
      <c r="BI46" t="s">
        <v>83</v>
      </c>
      <c r="BJ46" t="s">
        <v>108</v>
      </c>
      <c r="BK46">
        <v>1959</v>
      </c>
      <c r="BL46" t="s">
        <v>109</v>
      </c>
      <c r="BM46">
        <v>1</v>
      </c>
      <c r="BN46">
        <v>300</v>
      </c>
      <c r="BO46" t="s">
        <v>98</v>
      </c>
      <c r="BP46" t="s">
        <v>98</v>
      </c>
      <c r="BQ46" t="s">
        <v>105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 t="s">
        <v>83</v>
      </c>
      <c r="BY46" t="s">
        <v>83</v>
      </c>
      <c r="BZ46" t="s">
        <v>83</v>
      </c>
      <c r="CA46" s="2">
        <v>0</v>
      </c>
      <c r="CB46">
        <v>5</v>
      </c>
      <c r="CC46">
        <v>2006</v>
      </c>
      <c r="CD46" t="s">
        <v>110</v>
      </c>
      <c r="CE46" t="s">
        <v>111</v>
      </c>
      <c r="CF46" s="2">
        <v>141000</v>
      </c>
      <c r="CG46" s="4">
        <f t="shared" si="1"/>
        <v>122.60869565217391</v>
      </c>
    </row>
    <row r="47" spans="1:85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 t="str">
        <f t="shared" si="0"/>
        <v>Y</v>
      </c>
      <c r="S47">
        <v>9</v>
      </c>
      <c r="T47">
        <v>5</v>
      </c>
      <c r="U47">
        <v>2005</v>
      </c>
      <c r="V47" t="str">
        <f>IF(Table1[[#This Row],[YearBuilt]]&lt;1990, "N", IF(Table1[[#This Row],[Remodeled after 1990?]] = "Y", "N", "Y"))</f>
        <v>Y</v>
      </c>
      <c r="W47">
        <v>2005</v>
      </c>
      <c r="X47" t="str" cm="1">
        <f t="array" ref="X47">IFERROR(IF(U47=W47, "N", IF(AND(U47&lt;W47, Table1[[#This Row],[YearRemodAdd]]&gt;1990), "Y", "N/A")), No value)</f>
        <v>N</v>
      </c>
      <c r="Y47" t="s">
        <v>152</v>
      </c>
      <c r="Z47" t="s">
        <v>94</v>
      </c>
      <c r="AA47" t="s">
        <v>116</v>
      </c>
      <c r="AB47" t="s">
        <v>116</v>
      </c>
      <c r="AC47" t="s">
        <v>96</v>
      </c>
      <c r="AD47">
        <v>412</v>
      </c>
      <c r="AE47" t="s">
        <v>104</v>
      </c>
      <c r="AF47" t="s">
        <v>98</v>
      </c>
      <c r="AG47" t="s">
        <v>99</v>
      </c>
      <c r="AH47" t="s">
        <v>104</v>
      </c>
      <c r="AI47" t="s">
        <v>98</v>
      </c>
      <c r="AJ47" t="s">
        <v>100</v>
      </c>
      <c r="AK47" t="s">
        <v>101</v>
      </c>
      <c r="AL47">
        <v>456</v>
      </c>
      <c r="AM47" t="s">
        <v>102</v>
      </c>
      <c r="AN47">
        <v>0</v>
      </c>
      <c r="AO47">
        <v>1296</v>
      </c>
      <c r="AP47">
        <v>1752</v>
      </c>
      <c r="AQ47" t="s">
        <v>103</v>
      </c>
      <c r="AR47" t="s">
        <v>104</v>
      </c>
      <c r="AS47" t="s">
        <v>105</v>
      </c>
      <c r="AT47" t="s">
        <v>106</v>
      </c>
      <c r="AU47">
        <v>1752</v>
      </c>
      <c r="AV47">
        <v>0</v>
      </c>
      <c r="AW47">
        <v>0</v>
      </c>
      <c r="AX47">
        <v>1752</v>
      </c>
      <c r="AY47">
        <v>1</v>
      </c>
      <c r="AZ47">
        <v>0</v>
      </c>
      <c r="BA47">
        <v>2</v>
      </c>
      <c r="BB47">
        <v>0</v>
      </c>
      <c r="BC47">
        <v>2</v>
      </c>
      <c r="BD47">
        <v>1</v>
      </c>
      <c r="BE47" t="s">
        <v>104</v>
      </c>
      <c r="BF47">
        <v>6</v>
      </c>
      <c r="BG47" t="s">
        <v>107</v>
      </c>
      <c r="BH47">
        <v>1</v>
      </c>
      <c r="BI47" t="s">
        <v>97</v>
      </c>
      <c r="BJ47" t="s">
        <v>108</v>
      </c>
      <c r="BK47">
        <v>2005</v>
      </c>
      <c r="BL47" t="s">
        <v>109</v>
      </c>
      <c r="BM47">
        <v>2</v>
      </c>
      <c r="BN47">
        <v>576</v>
      </c>
      <c r="BO47" t="s">
        <v>98</v>
      </c>
      <c r="BP47" t="s">
        <v>98</v>
      </c>
      <c r="BQ47" t="s">
        <v>105</v>
      </c>
      <c r="BR47">
        <v>196</v>
      </c>
      <c r="BS47">
        <v>82</v>
      </c>
      <c r="BT47">
        <v>0</v>
      </c>
      <c r="BU47">
        <v>0</v>
      </c>
      <c r="BV47">
        <v>0</v>
      </c>
      <c r="BW47">
        <v>0</v>
      </c>
      <c r="BX47" t="s">
        <v>83</v>
      </c>
      <c r="BY47" t="s">
        <v>83</v>
      </c>
      <c r="BZ47" t="s">
        <v>83</v>
      </c>
      <c r="CA47" s="2">
        <v>0</v>
      </c>
      <c r="CB47">
        <v>2</v>
      </c>
      <c r="CC47">
        <v>2010</v>
      </c>
      <c r="CD47" t="s">
        <v>110</v>
      </c>
      <c r="CE47" t="s">
        <v>111</v>
      </c>
      <c r="CF47" s="2">
        <v>319900</v>
      </c>
      <c r="CG47" s="4">
        <f t="shared" si="1"/>
        <v>182.59132420091325</v>
      </c>
    </row>
    <row r="48" spans="1:85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 t="str">
        <f t="shared" si="0"/>
        <v>N/A</v>
      </c>
      <c r="S48">
        <v>7</v>
      </c>
      <c r="T48">
        <v>5</v>
      </c>
      <c r="U48">
        <v>2003</v>
      </c>
      <c r="V48" t="str">
        <f>IF(Table1[[#This Row],[YearBuilt]]&lt;1990, "N", IF(Table1[[#This Row],[Remodeled after 1990?]] = "Y", "N", "Y"))</f>
        <v>Y</v>
      </c>
      <c r="W48">
        <v>2003</v>
      </c>
      <c r="X48" t="str" cm="1">
        <f t="array" ref="X48">IFERROR(IF(U48=W48, "N", IF(AND(U48&lt;W48, Table1[[#This Row],[YearRemodAdd]]&gt;1990), "Y", "N/A")), No value)</f>
        <v>N</v>
      </c>
      <c r="Y48" t="s">
        <v>93</v>
      </c>
      <c r="Z48" t="s">
        <v>94</v>
      </c>
      <c r="AA48" t="s">
        <v>95</v>
      </c>
      <c r="AB48" t="s">
        <v>95</v>
      </c>
      <c r="AC48" t="s">
        <v>117</v>
      </c>
      <c r="AD48">
        <v>0</v>
      </c>
      <c r="AE48" t="s">
        <v>97</v>
      </c>
      <c r="AF48" t="s">
        <v>98</v>
      </c>
      <c r="AG48" t="s">
        <v>99</v>
      </c>
      <c r="AH48" t="s">
        <v>104</v>
      </c>
      <c r="AI48" t="s">
        <v>98</v>
      </c>
      <c r="AJ48" t="s">
        <v>100</v>
      </c>
      <c r="AK48" t="s">
        <v>101</v>
      </c>
      <c r="AL48">
        <v>1351</v>
      </c>
      <c r="AM48" t="s">
        <v>102</v>
      </c>
      <c r="AN48">
        <v>0</v>
      </c>
      <c r="AO48">
        <v>83</v>
      </c>
      <c r="AP48">
        <v>1434</v>
      </c>
      <c r="AQ48" t="s">
        <v>103</v>
      </c>
      <c r="AR48" t="s">
        <v>104</v>
      </c>
      <c r="AS48" t="s">
        <v>105</v>
      </c>
      <c r="AT48" t="s">
        <v>106</v>
      </c>
      <c r="AU48">
        <v>1518</v>
      </c>
      <c r="AV48">
        <v>631</v>
      </c>
      <c r="AW48">
        <v>0</v>
      </c>
      <c r="AX48">
        <v>2149</v>
      </c>
      <c r="AY48">
        <v>1</v>
      </c>
      <c r="AZ48">
        <v>0</v>
      </c>
      <c r="BA48">
        <v>1</v>
      </c>
      <c r="BB48">
        <v>1</v>
      </c>
      <c r="BC48">
        <v>1</v>
      </c>
      <c r="BD48">
        <v>1</v>
      </c>
      <c r="BE48" t="s">
        <v>97</v>
      </c>
      <c r="BF48">
        <v>6</v>
      </c>
      <c r="BG48" t="s">
        <v>107</v>
      </c>
      <c r="BH48">
        <v>1</v>
      </c>
      <c r="BI48" t="s">
        <v>104</v>
      </c>
      <c r="BJ48" t="s">
        <v>108</v>
      </c>
      <c r="BK48">
        <v>2003</v>
      </c>
      <c r="BL48" t="s">
        <v>109</v>
      </c>
      <c r="BM48">
        <v>2</v>
      </c>
      <c r="BN48">
        <v>670</v>
      </c>
      <c r="BO48" t="s">
        <v>98</v>
      </c>
      <c r="BP48" t="s">
        <v>98</v>
      </c>
      <c r="BQ48" t="s">
        <v>105</v>
      </c>
      <c r="BR48">
        <v>168</v>
      </c>
      <c r="BS48">
        <v>43</v>
      </c>
      <c r="BT48">
        <v>0</v>
      </c>
      <c r="BU48">
        <v>0</v>
      </c>
      <c r="BV48">
        <v>198</v>
      </c>
      <c r="BW48">
        <v>0</v>
      </c>
      <c r="BX48" t="s">
        <v>83</v>
      </c>
      <c r="BY48" t="s">
        <v>83</v>
      </c>
      <c r="BZ48" t="s">
        <v>83</v>
      </c>
      <c r="CA48" s="2">
        <v>0</v>
      </c>
      <c r="CB48">
        <v>8</v>
      </c>
      <c r="CC48">
        <v>2009</v>
      </c>
      <c r="CD48" t="s">
        <v>110</v>
      </c>
      <c r="CE48" t="s">
        <v>128</v>
      </c>
      <c r="CF48" s="2">
        <v>239686</v>
      </c>
      <c r="CG48" s="4">
        <f t="shared" si="1"/>
        <v>111.53373662168451</v>
      </c>
    </row>
    <row r="49" spans="1:85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 t="str">
        <f t="shared" si="0"/>
        <v>Y</v>
      </c>
      <c r="S49">
        <v>8</v>
      </c>
      <c r="T49">
        <v>5</v>
      </c>
      <c r="U49">
        <v>2006</v>
      </c>
      <c r="V49" t="str">
        <f>IF(Table1[[#This Row],[YearBuilt]]&lt;1990, "N", IF(Table1[[#This Row],[Remodeled after 1990?]] = "Y", "N", "Y"))</f>
        <v>Y</v>
      </c>
      <c r="W49">
        <v>2006</v>
      </c>
      <c r="X49" t="str" cm="1">
        <f t="array" ref="X49">IFERROR(IF(U49=W49, "N", IF(AND(U49&lt;W49, Table1[[#This Row],[YearRemodAdd]]&gt;1990), "Y", "N/A")), No value)</f>
        <v>N</v>
      </c>
      <c r="Y49" t="s">
        <v>93</v>
      </c>
      <c r="Z49" t="s">
        <v>94</v>
      </c>
      <c r="AA49" t="s">
        <v>95</v>
      </c>
      <c r="AB49" t="s">
        <v>95</v>
      </c>
      <c r="AC49" t="s">
        <v>117</v>
      </c>
      <c r="AD49">
        <v>0</v>
      </c>
      <c r="AE49" t="s">
        <v>97</v>
      </c>
      <c r="AF49" t="s">
        <v>98</v>
      </c>
      <c r="AG49" t="s">
        <v>99</v>
      </c>
      <c r="AH49" t="s">
        <v>97</v>
      </c>
      <c r="AI49" t="s">
        <v>98</v>
      </c>
      <c r="AJ49" t="s">
        <v>130</v>
      </c>
      <c r="AK49" t="s">
        <v>101</v>
      </c>
      <c r="AL49">
        <v>24</v>
      </c>
      <c r="AM49" t="s">
        <v>102</v>
      </c>
      <c r="AN49">
        <v>0</v>
      </c>
      <c r="AO49">
        <v>1632</v>
      </c>
      <c r="AP49">
        <v>1656</v>
      </c>
      <c r="AQ49" t="s">
        <v>103</v>
      </c>
      <c r="AR49" t="s">
        <v>104</v>
      </c>
      <c r="AS49" t="s">
        <v>105</v>
      </c>
      <c r="AT49" t="s">
        <v>106</v>
      </c>
      <c r="AU49">
        <v>1656</v>
      </c>
      <c r="AV49">
        <v>0</v>
      </c>
      <c r="AW49">
        <v>0</v>
      </c>
      <c r="AX49">
        <v>1656</v>
      </c>
      <c r="AY49">
        <v>0</v>
      </c>
      <c r="AZ49">
        <v>0</v>
      </c>
      <c r="BA49">
        <v>2</v>
      </c>
      <c r="BB49">
        <v>0</v>
      </c>
      <c r="BC49">
        <v>3</v>
      </c>
      <c r="BD49">
        <v>1</v>
      </c>
      <c r="BE49" t="s">
        <v>97</v>
      </c>
      <c r="BF49">
        <v>7</v>
      </c>
      <c r="BG49" t="s">
        <v>107</v>
      </c>
      <c r="BH49">
        <v>0</v>
      </c>
      <c r="BI49" t="s">
        <v>83</v>
      </c>
      <c r="BJ49" t="s">
        <v>108</v>
      </c>
      <c r="BK49">
        <v>2006</v>
      </c>
      <c r="BL49" t="s">
        <v>109</v>
      </c>
      <c r="BM49">
        <v>3</v>
      </c>
      <c r="BN49">
        <v>826</v>
      </c>
      <c r="BO49" t="s">
        <v>98</v>
      </c>
      <c r="BP49" t="s">
        <v>98</v>
      </c>
      <c r="BQ49" t="s">
        <v>105</v>
      </c>
      <c r="BR49">
        <v>0</v>
      </c>
      <c r="BS49">
        <v>146</v>
      </c>
      <c r="BT49">
        <v>0</v>
      </c>
      <c r="BU49">
        <v>0</v>
      </c>
      <c r="BV49">
        <v>0</v>
      </c>
      <c r="BW49">
        <v>0</v>
      </c>
      <c r="BX49" t="s">
        <v>83</v>
      </c>
      <c r="BY49" t="s">
        <v>83</v>
      </c>
      <c r="BZ49" t="s">
        <v>83</v>
      </c>
      <c r="CA49" s="2">
        <v>0</v>
      </c>
      <c r="CB49">
        <v>7</v>
      </c>
      <c r="CC49">
        <v>2007</v>
      </c>
      <c r="CD49" t="s">
        <v>110</v>
      </c>
      <c r="CE49" t="s">
        <v>111</v>
      </c>
      <c r="CF49" s="2">
        <v>249700</v>
      </c>
      <c r="CG49" s="4">
        <f t="shared" si="1"/>
        <v>150.78502415458937</v>
      </c>
    </row>
    <row r="50" spans="1:85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 t="str">
        <f t="shared" si="0"/>
        <v>N</v>
      </c>
      <c r="S50">
        <v>4</v>
      </c>
      <c r="T50">
        <v>5</v>
      </c>
      <c r="U50">
        <v>1920</v>
      </c>
      <c r="V50" t="str">
        <f>IF(Table1[[#This Row],[YearBuilt]]&lt;1990, "N", IF(Table1[[#This Row],[Remodeled after 1990?]] = "Y", "N", "Y"))</f>
        <v>N</v>
      </c>
      <c r="W50">
        <v>2008</v>
      </c>
      <c r="X50" t="str" cm="1">
        <f t="array" ref="X50">IFERROR(IF(U50=W50, "N", IF(AND(U50&lt;W50, Table1[[#This Row],[YearRemodAdd]]&gt;1990), "Y", "N/A")), No value)</f>
        <v>Y</v>
      </c>
      <c r="Y50" t="s">
        <v>93</v>
      </c>
      <c r="Z50" t="s">
        <v>94</v>
      </c>
      <c r="AA50" t="s">
        <v>116</v>
      </c>
      <c r="AB50" t="s">
        <v>116</v>
      </c>
      <c r="AC50" t="s">
        <v>117</v>
      </c>
      <c r="AD50">
        <v>0</v>
      </c>
      <c r="AE50" t="s">
        <v>98</v>
      </c>
      <c r="AF50" t="s">
        <v>98</v>
      </c>
      <c r="AG50" t="s">
        <v>126</v>
      </c>
      <c r="AH50" t="s">
        <v>98</v>
      </c>
      <c r="AI50" t="s">
        <v>98</v>
      </c>
      <c r="AJ50" t="s">
        <v>100</v>
      </c>
      <c r="AK50" t="s">
        <v>102</v>
      </c>
      <c r="AL50">
        <v>0</v>
      </c>
      <c r="AM50" t="s">
        <v>102</v>
      </c>
      <c r="AN50">
        <v>0</v>
      </c>
      <c r="AO50">
        <v>736</v>
      </c>
      <c r="AP50">
        <v>736</v>
      </c>
      <c r="AQ50" t="s">
        <v>103</v>
      </c>
      <c r="AR50" t="s">
        <v>97</v>
      </c>
      <c r="AS50" t="s">
        <v>105</v>
      </c>
      <c r="AT50" t="s">
        <v>106</v>
      </c>
      <c r="AU50">
        <v>736</v>
      </c>
      <c r="AV50">
        <v>716</v>
      </c>
      <c r="AW50">
        <v>0</v>
      </c>
      <c r="AX50">
        <v>1452</v>
      </c>
      <c r="AY50">
        <v>0</v>
      </c>
      <c r="AZ50">
        <v>0</v>
      </c>
      <c r="BA50">
        <v>2</v>
      </c>
      <c r="BB50">
        <v>0</v>
      </c>
      <c r="BC50">
        <v>2</v>
      </c>
      <c r="BD50">
        <v>3</v>
      </c>
      <c r="BE50" t="s">
        <v>98</v>
      </c>
      <c r="BF50">
        <v>8</v>
      </c>
      <c r="BG50" t="s">
        <v>107</v>
      </c>
      <c r="BH50">
        <v>0</v>
      </c>
      <c r="BI50" t="s">
        <v>83</v>
      </c>
      <c r="BJ50" t="s">
        <v>83</v>
      </c>
      <c r="BK50" t="s">
        <v>83</v>
      </c>
      <c r="BL50" t="s">
        <v>83</v>
      </c>
      <c r="BM50">
        <v>0</v>
      </c>
      <c r="BN50">
        <v>0</v>
      </c>
      <c r="BO50" t="s">
        <v>83</v>
      </c>
      <c r="BP50" t="s">
        <v>83</v>
      </c>
      <c r="BQ50" t="s">
        <v>177</v>
      </c>
      <c r="BR50">
        <v>0</v>
      </c>
      <c r="BS50">
        <v>0</v>
      </c>
      <c r="BT50">
        <v>102</v>
      </c>
      <c r="BU50">
        <v>0</v>
      </c>
      <c r="BV50">
        <v>0</v>
      </c>
      <c r="BW50">
        <v>0</v>
      </c>
      <c r="BX50" t="s">
        <v>83</v>
      </c>
      <c r="BY50" t="s">
        <v>83</v>
      </c>
      <c r="BZ50" t="s">
        <v>83</v>
      </c>
      <c r="CA50" s="2">
        <v>0</v>
      </c>
      <c r="CB50">
        <v>6</v>
      </c>
      <c r="CC50">
        <v>2009</v>
      </c>
      <c r="CD50" t="s">
        <v>158</v>
      </c>
      <c r="CE50" t="s">
        <v>159</v>
      </c>
      <c r="CF50" s="2">
        <v>113000</v>
      </c>
      <c r="CG50" s="4">
        <f t="shared" si="1"/>
        <v>77.823691460055102</v>
      </c>
    </row>
    <row r="51" spans="1:85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 t="str">
        <f t="shared" si="0"/>
        <v>Y</v>
      </c>
      <c r="S51">
        <v>5</v>
      </c>
      <c r="T51">
        <v>7</v>
      </c>
      <c r="U51">
        <v>1966</v>
      </c>
      <c r="V51" t="str">
        <f>IF(Table1[[#This Row],[YearBuilt]]&lt;1990, "N", IF(Table1[[#This Row],[Remodeled after 1990?]] = "Y", "N", "Y"))</f>
        <v>N</v>
      </c>
      <c r="W51">
        <v>1966</v>
      </c>
      <c r="X51" t="str" cm="1">
        <f t="array" ref="X51">IFERROR(IF(U51=W51, "N", IF(AND(U51&lt;W51, Table1[[#This Row],[YearRemodAdd]]&gt;1990), "Y", "N/A")), No value)</f>
        <v>N</v>
      </c>
      <c r="Y51" t="s">
        <v>93</v>
      </c>
      <c r="Z51" t="s">
        <v>94</v>
      </c>
      <c r="AA51" t="s">
        <v>140</v>
      </c>
      <c r="AB51" t="s">
        <v>140</v>
      </c>
      <c r="AC51" t="s">
        <v>117</v>
      </c>
      <c r="AD51">
        <v>0</v>
      </c>
      <c r="AE51" t="s">
        <v>98</v>
      </c>
      <c r="AF51" t="s">
        <v>98</v>
      </c>
      <c r="AG51" t="s">
        <v>118</v>
      </c>
      <c r="AH51" t="s">
        <v>98</v>
      </c>
      <c r="AI51" t="s">
        <v>98</v>
      </c>
      <c r="AJ51" t="s">
        <v>100</v>
      </c>
      <c r="AK51" t="s">
        <v>141</v>
      </c>
      <c r="AL51">
        <v>763</v>
      </c>
      <c r="AM51" t="s">
        <v>102</v>
      </c>
      <c r="AN51">
        <v>0</v>
      </c>
      <c r="AO51">
        <v>192</v>
      </c>
      <c r="AP51">
        <v>955</v>
      </c>
      <c r="AQ51" t="s">
        <v>103</v>
      </c>
      <c r="AR51" t="s">
        <v>104</v>
      </c>
      <c r="AS51" t="s">
        <v>105</v>
      </c>
      <c r="AT51" t="s">
        <v>106</v>
      </c>
      <c r="AU51">
        <v>955</v>
      </c>
      <c r="AV51">
        <v>0</v>
      </c>
      <c r="AW51">
        <v>0</v>
      </c>
      <c r="AX51">
        <v>955</v>
      </c>
      <c r="AY51">
        <v>1</v>
      </c>
      <c r="AZ51">
        <v>0</v>
      </c>
      <c r="BA51">
        <v>1</v>
      </c>
      <c r="BB51">
        <v>0</v>
      </c>
      <c r="BC51">
        <v>3</v>
      </c>
      <c r="BD51">
        <v>1</v>
      </c>
      <c r="BE51" t="s">
        <v>98</v>
      </c>
      <c r="BF51">
        <v>6</v>
      </c>
      <c r="BG51" t="s">
        <v>107</v>
      </c>
      <c r="BH51">
        <v>0</v>
      </c>
      <c r="BI51" t="s">
        <v>83</v>
      </c>
      <c r="BJ51" t="s">
        <v>108</v>
      </c>
      <c r="BK51">
        <v>1966</v>
      </c>
      <c r="BL51" t="s">
        <v>102</v>
      </c>
      <c r="BM51">
        <v>1</v>
      </c>
      <c r="BN51">
        <v>386</v>
      </c>
      <c r="BO51" t="s">
        <v>98</v>
      </c>
      <c r="BP51" t="s">
        <v>98</v>
      </c>
      <c r="BQ51" t="s">
        <v>105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 t="s">
        <v>83</v>
      </c>
      <c r="BY51" t="s">
        <v>134</v>
      </c>
      <c r="BZ51" t="s">
        <v>83</v>
      </c>
      <c r="CA51" s="2">
        <v>0</v>
      </c>
      <c r="CB51">
        <v>1</v>
      </c>
      <c r="CC51">
        <v>2007</v>
      </c>
      <c r="CD51" t="s">
        <v>110</v>
      </c>
      <c r="CE51" t="s">
        <v>111</v>
      </c>
      <c r="CF51" s="2">
        <v>127000</v>
      </c>
      <c r="CG51" s="4">
        <f t="shared" si="1"/>
        <v>132.98429319371726</v>
      </c>
    </row>
    <row r="52" spans="1:85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 t="str">
        <f t="shared" si="0"/>
        <v>N</v>
      </c>
      <c r="S52">
        <v>6</v>
      </c>
      <c r="T52">
        <v>6</v>
      </c>
      <c r="U52">
        <v>1997</v>
      </c>
      <c r="V52" t="str">
        <f>IF(Table1[[#This Row],[YearBuilt]]&lt;1990, "N", IF(Table1[[#This Row],[Remodeled after 1990?]] = "Y", "N", "Y"))</f>
        <v>Y</v>
      </c>
      <c r="W52">
        <v>1997</v>
      </c>
      <c r="X52" t="str" cm="1">
        <f t="array" ref="X52">IFERROR(IF(U52=W52, "N", IF(AND(U52&lt;W52, Table1[[#This Row],[YearRemodAdd]]&gt;1990), "Y", "N/A")), No value)</f>
        <v>N</v>
      </c>
      <c r="Y52" t="s">
        <v>93</v>
      </c>
      <c r="Z52" t="s">
        <v>94</v>
      </c>
      <c r="AA52" t="s">
        <v>95</v>
      </c>
      <c r="AB52" t="s">
        <v>95</v>
      </c>
      <c r="AC52" t="s">
        <v>117</v>
      </c>
      <c r="AD52">
        <v>0</v>
      </c>
      <c r="AE52" t="s">
        <v>98</v>
      </c>
      <c r="AF52" t="s">
        <v>98</v>
      </c>
      <c r="AG52" t="s">
        <v>99</v>
      </c>
      <c r="AH52" t="s">
        <v>97</v>
      </c>
      <c r="AI52" t="s">
        <v>98</v>
      </c>
      <c r="AJ52" t="s">
        <v>130</v>
      </c>
      <c r="AK52" t="s">
        <v>101</v>
      </c>
      <c r="AL52">
        <v>182</v>
      </c>
      <c r="AM52" t="s">
        <v>102</v>
      </c>
      <c r="AN52">
        <v>0</v>
      </c>
      <c r="AO52">
        <v>612</v>
      </c>
      <c r="AP52">
        <v>794</v>
      </c>
      <c r="AQ52" t="s">
        <v>103</v>
      </c>
      <c r="AR52" t="s">
        <v>97</v>
      </c>
      <c r="AS52" t="s">
        <v>105</v>
      </c>
      <c r="AT52" t="s">
        <v>106</v>
      </c>
      <c r="AU52">
        <v>794</v>
      </c>
      <c r="AV52">
        <v>676</v>
      </c>
      <c r="AW52">
        <v>0</v>
      </c>
      <c r="AX52">
        <v>1470</v>
      </c>
      <c r="AY52">
        <v>0</v>
      </c>
      <c r="AZ52">
        <v>1</v>
      </c>
      <c r="BA52">
        <v>2</v>
      </c>
      <c r="BB52">
        <v>0</v>
      </c>
      <c r="BC52">
        <v>3</v>
      </c>
      <c r="BD52">
        <v>1</v>
      </c>
      <c r="BE52" t="s">
        <v>98</v>
      </c>
      <c r="BF52">
        <v>6</v>
      </c>
      <c r="BG52" t="s">
        <v>107</v>
      </c>
      <c r="BH52">
        <v>0</v>
      </c>
      <c r="BI52" t="s">
        <v>83</v>
      </c>
      <c r="BJ52" t="s">
        <v>108</v>
      </c>
      <c r="BK52">
        <v>1997</v>
      </c>
      <c r="BL52" t="s">
        <v>157</v>
      </c>
      <c r="BM52">
        <v>2</v>
      </c>
      <c r="BN52">
        <v>388</v>
      </c>
      <c r="BO52" t="s">
        <v>98</v>
      </c>
      <c r="BP52" t="s">
        <v>98</v>
      </c>
      <c r="BQ52" t="s">
        <v>105</v>
      </c>
      <c r="BR52">
        <v>0</v>
      </c>
      <c r="BS52">
        <v>75</v>
      </c>
      <c r="BT52">
        <v>0</v>
      </c>
      <c r="BU52">
        <v>0</v>
      </c>
      <c r="BV52">
        <v>0</v>
      </c>
      <c r="BW52">
        <v>0</v>
      </c>
      <c r="BX52" t="s">
        <v>83</v>
      </c>
      <c r="BY52" t="s">
        <v>83</v>
      </c>
      <c r="BZ52" t="s">
        <v>83</v>
      </c>
      <c r="CA52" s="2">
        <v>0</v>
      </c>
      <c r="CB52">
        <v>7</v>
      </c>
      <c r="CC52">
        <v>2007</v>
      </c>
      <c r="CD52" t="s">
        <v>110</v>
      </c>
      <c r="CE52" t="s">
        <v>111</v>
      </c>
      <c r="CF52" s="2">
        <v>177000</v>
      </c>
      <c r="CG52" s="4">
        <f t="shared" si="1"/>
        <v>120.40816326530613</v>
      </c>
    </row>
    <row r="53" spans="1:85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 t="str">
        <f t="shared" si="0"/>
        <v>N/A</v>
      </c>
      <c r="S53">
        <v>6</v>
      </c>
      <c r="T53">
        <v>6</v>
      </c>
      <c r="U53">
        <v>1934</v>
      </c>
      <c r="V53" t="str">
        <f>IF(Table1[[#This Row],[YearBuilt]]&lt;1990, "N", IF(Table1[[#This Row],[Remodeled after 1990?]] = "Y", "N", "Y"))</f>
        <v>N</v>
      </c>
      <c r="W53">
        <v>1950</v>
      </c>
      <c r="X53" t="str" cm="1">
        <f t="array" ref="X53">IFERROR(IF(U53=W53, "N", IF(AND(U53&lt;W53, Table1[[#This Row],[YearRemodAdd]]&gt;1990), "Y", "N/A")), No value)</f>
        <v>N/A</v>
      </c>
      <c r="Y53" t="s">
        <v>93</v>
      </c>
      <c r="Z53" t="s">
        <v>94</v>
      </c>
      <c r="AA53" t="s">
        <v>124</v>
      </c>
      <c r="AB53" t="s">
        <v>124</v>
      </c>
      <c r="AC53" t="s">
        <v>117</v>
      </c>
      <c r="AD53">
        <v>0</v>
      </c>
      <c r="AE53" t="s">
        <v>98</v>
      </c>
      <c r="AF53" t="s">
        <v>98</v>
      </c>
      <c r="AG53" t="s">
        <v>99</v>
      </c>
      <c r="AH53" t="s">
        <v>98</v>
      </c>
      <c r="AI53" t="s">
        <v>98</v>
      </c>
      <c r="AJ53" t="s">
        <v>100</v>
      </c>
      <c r="AK53" t="s">
        <v>102</v>
      </c>
      <c r="AL53">
        <v>0</v>
      </c>
      <c r="AM53" t="s">
        <v>102</v>
      </c>
      <c r="AN53">
        <v>0</v>
      </c>
      <c r="AO53">
        <v>816</v>
      </c>
      <c r="AP53">
        <v>816</v>
      </c>
      <c r="AQ53" t="s">
        <v>103</v>
      </c>
      <c r="AR53" t="s">
        <v>98</v>
      </c>
      <c r="AS53" t="s">
        <v>105</v>
      </c>
      <c r="AT53" t="s">
        <v>106</v>
      </c>
      <c r="AU53">
        <v>816</v>
      </c>
      <c r="AV53">
        <v>0</v>
      </c>
      <c r="AW53">
        <v>360</v>
      </c>
      <c r="AX53">
        <v>1176</v>
      </c>
      <c r="AY53">
        <v>0</v>
      </c>
      <c r="AZ53">
        <v>0</v>
      </c>
      <c r="BA53">
        <v>1</v>
      </c>
      <c r="BB53">
        <v>0</v>
      </c>
      <c r="BC53">
        <v>3</v>
      </c>
      <c r="BD53">
        <v>1</v>
      </c>
      <c r="BE53" t="s">
        <v>98</v>
      </c>
      <c r="BF53">
        <v>6</v>
      </c>
      <c r="BG53" t="s">
        <v>107</v>
      </c>
      <c r="BH53">
        <v>1</v>
      </c>
      <c r="BI53" t="s">
        <v>97</v>
      </c>
      <c r="BJ53" t="s">
        <v>127</v>
      </c>
      <c r="BK53">
        <v>1985</v>
      </c>
      <c r="BL53" t="s">
        <v>102</v>
      </c>
      <c r="BM53">
        <v>2</v>
      </c>
      <c r="BN53">
        <v>528</v>
      </c>
      <c r="BO53" t="s">
        <v>98</v>
      </c>
      <c r="BP53" t="s">
        <v>98</v>
      </c>
      <c r="BQ53" t="s">
        <v>105</v>
      </c>
      <c r="BR53">
        <v>112</v>
      </c>
      <c r="BS53">
        <v>0</v>
      </c>
      <c r="BT53">
        <v>0</v>
      </c>
      <c r="BU53">
        <v>0</v>
      </c>
      <c r="BV53">
        <v>0</v>
      </c>
      <c r="BW53">
        <v>0</v>
      </c>
      <c r="BX53" t="s">
        <v>83</v>
      </c>
      <c r="BY53" t="s">
        <v>134</v>
      </c>
      <c r="BZ53" t="s">
        <v>135</v>
      </c>
      <c r="CA53" s="2">
        <v>400</v>
      </c>
      <c r="CB53">
        <v>9</v>
      </c>
      <c r="CC53">
        <v>2006</v>
      </c>
      <c r="CD53" t="s">
        <v>110</v>
      </c>
      <c r="CE53" t="s">
        <v>111</v>
      </c>
      <c r="CF53" s="2">
        <v>114500</v>
      </c>
      <c r="CG53" s="4">
        <f t="shared" si="1"/>
        <v>97.363945578231295</v>
      </c>
    </row>
    <row r="54" spans="1:85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 t="str">
        <f t="shared" si="0"/>
        <v>Y</v>
      </c>
      <c r="S54">
        <v>5</v>
      </c>
      <c r="T54">
        <v>5</v>
      </c>
      <c r="U54">
        <v>1963</v>
      </c>
      <c r="V54" t="str">
        <f>IF(Table1[[#This Row],[YearBuilt]]&lt;1990, "N", IF(Table1[[#This Row],[Remodeled after 1990?]] = "Y", "N", "Y"))</f>
        <v>N</v>
      </c>
      <c r="W54">
        <v>1963</v>
      </c>
      <c r="X54" t="str" cm="1">
        <f t="array" ref="X54">IFERROR(IF(U54=W54, "N", IF(AND(U54&lt;W54, Table1[[#This Row],[YearRemodAdd]]&gt;1990), "Y", "N/A")), No value)</f>
        <v>N</v>
      </c>
      <c r="Y54" t="s">
        <v>93</v>
      </c>
      <c r="Z54" t="s">
        <v>94</v>
      </c>
      <c r="AA54" t="s">
        <v>124</v>
      </c>
      <c r="AB54" t="s">
        <v>124</v>
      </c>
      <c r="AC54" t="s">
        <v>117</v>
      </c>
      <c r="AD54">
        <v>0</v>
      </c>
      <c r="AE54" t="s">
        <v>147</v>
      </c>
      <c r="AF54" t="s">
        <v>98</v>
      </c>
      <c r="AG54" t="s">
        <v>118</v>
      </c>
      <c r="AH54" t="s">
        <v>97</v>
      </c>
      <c r="AI54" t="s">
        <v>98</v>
      </c>
      <c r="AJ54" t="s">
        <v>97</v>
      </c>
      <c r="AK54" t="s">
        <v>172</v>
      </c>
      <c r="AL54">
        <v>104</v>
      </c>
      <c r="AM54" t="s">
        <v>101</v>
      </c>
      <c r="AN54">
        <v>712</v>
      </c>
      <c r="AO54">
        <v>0</v>
      </c>
      <c r="AP54">
        <v>816</v>
      </c>
      <c r="AQ54" t="s">
        <v>103</v>
      </c>
      <c r="AR54" t="s">
        <v>98</v>
      </c>
      <c r="AS54" t="s">
        <v>177</v>
      </c>
      <c r="AT54" t="s">
        <v>106</v>
      </c>
      <c r="AU54">
        <v>816</v>
      </c>
      <c r="AV54">
        <v>0</v>
      </c>
      <c r="AW54">
        <v>0</v>
      </c>
      <c r="AX54">
        <v>816</v>
      </c>
      <c r="AY54">
        <v>1</v>
      </c>
      <c r="AZ54">
        <v>0</v>
      </c>
      <c r="BA54">
        <v>1</v>
      </c>
      <c r="BB54">
        <v>0</v>
      </c>
      <c r="BC54">
        <v>2</v>
      </c>
      <c r="BD54">
        <v>1</v>
      </c>
      <c r="BE54" t="s">
        <v>98</v>
      </c>
      <c r="BF54">
        <v>5</v>
      </c>
      <c r="BG54" t="s">
        <v>107</v>
      </c>
      <c r="BH54">
        <v>0</v>
      </c>
      <c r="BI54" t="s">
        <v>83</v>
      </c>
      <c r="BJ54" t="s">
        <v>169</v>
      </c>
      <c r="BK54">
        <v>1963</v>
      </c>
      <c r="BL54" t="s">
        <v>102</v>
      </c>
      <c r="BM54">
        <v>2</v>
      </c>
      <c r="BN54">
        <v>516</v>
      </c>
      <c r="BO54" t="s">
        <v>98</v>
      </c>
      <c r="BP54" t="s">
        <v>98</v>
      </c>
      <c r="BQ54" t="s">
        <v>105</v>
      </c>
      <c r="BR54">
        <v>106</v>
      </c>
      <c r="BS54">
        <v>0</v>
      </c>
      <c r="BT54">
        <v>0</v>
      </c>
      <c r="BU54">
        <v>0</v>
      </c>
      <c r="BV54">
        <v>0</v>
      </c>
      <c r="BW54">
        <v>0</v>
      </c>
      <c r="BX54" t="s">
        <v>83</v>
      </c>
      <c r="BY54" t="s">
        <v>83</v>
      </c>
      <c r="BZ54" t="s">
        <v>83</v>
      </c>
      <c r="CA54" s="2">
        <v>0</v>
      </c>
      <c r="CB54">
        <v>5</v>
      </c>
      <c r="CC54">
        <v>2010</v>
      </c>
      <c r="CD54" t="s">
        <v>110</v>
      </c>
      <c r="CE54" t="s">
        <v>111</v>
      </c>
      <c r="CF54" s="2">
        <v>110000</v>
      </c>
      <c r="CG54" s="4">
        <f t="shared" si="1"/>
        <v>134.80392156862746</v>
      </c>
    </row>
    <row r="55" spans="1:85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 t="str">
        <f t="shared" si="0"/>
        <v>Y</v>
      </c>
      <c r="S55">
        <v>9</v>
      </c>
      <c r="T55">
        <v>5</v>
      </c>
      <c r="U55">
        <v>1981</v>
      </c>
      <c r="V55" t="str">
        <f>IF(Table1[[#This Row],[YearBuilt]]&lt;1990, "N", IF(Table1[[#This Row],[Remodeled after 1990?]] = "Y", "N", "Y"))</f>
        <v>N</v>
      </c>
      <c r="W55">
        <v>1987</v>
      </c>
      <c r="X55" t="str" cm="1">
        <f t="array" ref="X55">IFERROR(IF(U55=W55, "N", IF(AND(U55&lt;W55, Table1[[#This Row],[YearRemodAdd]]&gt;1990), "Y", "N/A")), No value)</f>
        <v>N/A</v>
      </c>
      <c r="Y55" t="s">
        <v>93</v>
      </c>
      <c r="Z55" t="s">
        <v>196</v>
      </c>
      <c r="AA55" t="s">
        <v>155</v>
      </c>
      <c r="AB55" t="s">
        <v>125</v>
      </c>
      <c r="AC55" t="s">
        <v>117</v>
      </c>
      <c r="AD55">
        <v>0</v>
      </c>
      <c r="AE55" t="s">
        <v>97</v>
      </c>
      <c r="AF55" t="s">
        <v>98</v>
      </c>
      <c r="AG55" t="s">
        <v>118</v>
      </c>
      <c r="AH55" t="s">
        <v>104</v>
      </c>
      <c r="AI55" t="s">
        <v>98</v>
      </c>
      <c r="AJ55" t="s">
        <v>97</v>
      </c>
      <c r="AK55" t="s">
        <v>101</v>
      </c>
      <c r="AL55">
        <v>1810</v>
      </c>
      <c r="AM55" t="s">
        <v>102</v>
      </c>
      <c r="AN55">
        <v>0</v>
      </c>
      <c r="AO55">
        <v>32</v>
      </c>
      <c r="AP55">
        <v>1842</v>
      </c>
      <c r="AQ55" t="s">
        <v>103</v>
      </c>
      <c r="AR55" t="s">
        <v>97</v>
      </c>
      <c r="AS55" t="s">
        <v>105</v>
      </c>
      <c r="AT55" t="s">
        <v>106</v>
      </c>
      <c r="AU55">
        <v>1842</v>
      </c>
      <c r="AV55">
        <v>0</v>
      </c>
      <c r="AW55">
        <v>0</v>
      </c>
      <c r="AX55">
        <v>1842</v>
      </c>
      <c r="AY55">
        <v>2</v>
      </c>
      <c r="AZ55">
        <v>0</v>
      </c>
      <c r="BA55">
        <v>0</v>
      </c>
      <c r="BB55">
        <v>1</v>
      </c>
      <c r="BC55">
        <v>0</v>
      </c>
      <c r="BD55">
        <v>1</v>
      </c>
      <c r="BE55" t="s">
        <v>97</v>
      </c>
      <c r="BF55">
        <v>5</v>
      </c>
      <c r="BG55" t="s">
        <v>107</v>
      </c>
      <c r="BH55">
        <v>1</v>
      </c>
      <c r="BI55" t="s">
        <v>97</v>
      </c>
      <c r="BJ55" t="s">
        <v>108</v>
      </c>
      <c r="BK55">
        <v>1981</v>
      </c>
      <c r="BL55" t="s">
        <v>157</v>
      </c>
      <c r="BM55">
        <v>3</v>
      </c>
      <c r="BN55">
        <v>894</v>
      </c>
      <c r="BO55" t="s">
        <v>98</v>
      </c>
      <c r="BP55" t="s">
        <v>98</v>
      </c>
      <c r="BQ55" t="s">
        <v>105</v>
      </c>
      <c r="BR55">
        <v>857</v>
      </c>
      <c r="BS55">
        <v>72</v>
      </c>
      <c r="BT55">
        <v>0</v>
      </c>
      <c r="BU55">
        <v>0</v>
      </c>
      <c r="BV55">
        <v>0</v>
      </c>
      <c r="BW55">
        <v>0</v>
      </c>
      <c r="BX55" t="s">
        <v>83</v>
      </c>
      <c r="BY55" t="s">
        <v>83</v>
      </c>
      <c r="BZ55" t="s">
        <v>83</v>
      </c>
      <c r="CA55" s="2">
        <v>0</v>
      </c>
      <c r="CB55">
        <v>11</v>
      </c>
      <c r="CC55">
        <v>2006</v>
      </c>
      <c r="CD55" t="s">
        <v>110</v>
      </c>
      <c r="CE55" t="s">
        <v>111</v>
      </c>
      <c r="CF55" s="2">
        <v>385000</v>
      </c>
      <c r="CG55" s="4">
        <f t="shared" si="1"/>
        <v>209.01194353963083</v>
      </c>
    </row>
    <row r="56" spans="1:85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 t="str">
        <f t="shared" si="0"/>
        <v>N/A</v>
      </c>
      <c r="S56">
        <v>5</v>
      </c>
      <c r="T56">
        <v>5</v>
      </c>
      <c r="U56">
        <v>1955</v>
      </c>
      <c r="V56" t="str">
        <f>IF(Table1[[#This Row],[YearBuilt]]&lt;1990, "N", IF(Table1[[#This Row],[Remodeled after 1990?]] = "Y", "N", "Y"))</f>
        <v>N</v>
      </c>
      <c r="W56">
        <v>1955</v>
      </c>
      <c r="X56" t="str" cm="1">
        <f t="array" ref="X56">IFERROR(IF(U56=W56, "N", IF(AND(U56&lt;W56, Table1[[#This Row],[YearRemodAdd]]&gt;1990), "Y", "N/A")), No value)</f>
        <v>N</v>
      </c>
      <c r="Y56" t="s">
        <v>93</v>
      </c>
      <c r="Z56" t="s">
        <v>94</v>
      </c>
      <c r="AA56" t="s">
        <v>116</v>
      </c>
      <c r="AB56" t="s">
        <v>116</v>
      </c>
      <c r="AC56" t="s">
        <v>117</v>
      </c>
      <c r="AD56">
        <v>0</v>
      </c>
      <c r="AE56" t="s">
        <v>98</v>
      </c>
      <c r="AF56" t="s">
        <v>98</v>
      </c>
      <c r="AG56" t="s">
        <v>118</v>
      </c>
      <c r="AH56" t="s">
        <v>98</v>
      </c>
      <c r="AI56" t="s">
        <v>98</v>
      </c>
      <c r="AJ56" t="s">
        <v>100</v>
      </c>
      <c r="AK56" t="s">
        <v>119</v>
      </c>
      <c r="AL56">
        <v>384</v>
      </c>
      <c r="AM56" t="s">
        <v>102</v>
      </c>
      <c r="AN56">
        <v>0</v>
      </c>
      <c r="AO56">
        <v>0</v>
      </c>
      <c r="AP56">
        <v>384</v>
      </c>
      <c r="AQ56" t="s">
        <v>103</v>
      </c>
      <c r="AR56" t="s">
        <v>98</v>
      </c>
      <c r="AS56" t="s">
        <v>105</v>
      </c>
      <c r="AT56" t="s">
        <v>106</v>
      </c>
      <c r="AU56">
        <v>1360</v>
      </c>
      <c r="AV56">
        <v>0</v>
      </c>
      <c r="AW56">
        <v>0</v>
      </c>
      <c r="AX56">
        <v>1360</v>
      </c>
      <c r="AY56">
        <v>0</v>
      </c>
      <c r="AZ56">
        <v>0</v>
      </c>
      <c r="BA56">
        <v>1</v>
      </c>
      <c r="BB56">
        <v>0</v>
      </c>
      <c r="BC56">
        <v>3</v>
      </c>
      <c r="BD56">
        <v>1</v>
      </c>
      <c r="BE56" t="s">
        <v>98</v>
      </c>
      <c r="BF56">
        <v>6</v>
      </c>
      <c r="BG56" t="s">
        <v>146</v>
      </c>
      <c r="BH56">
        <v>1</v>
      </c>
      <c r="BI56" t="s">
        <v>98</v>
      </c>
      <c r="BJ56" t="s">
        <v>127</v>
      </c>
      <c r="BK56">
        <v>1962</v>
      </c>
      <c r="BL56" t="s">
        <v>102</v>
      </c>
      <c r="BM56">
        <v>2</v>
      </c>
      <c r="BN56">
        <v>572</v>
      </c>
      <c r="BO56" t="s">
        <v>98</v>
      </c>
      <c r="BP56" t="s">
        <v>98</v>
      </c>
      <c r="BQ56" t="s">
        <v>105</v>
      </c>
      <c r="BR56">
        <v>0</v>
      </c>
      <c r="BS56">
        <v>50</v>
      </c>
      <c r="BT56">
        <v>0</v>
      </c>
      <c r="BU56">
        <v>0</v>
      </c>
      <c r="BV56">
        <v>0</v>
      </c>
      <c r="BW56">
        <v>0</v>
      </c>
      <c r="BX56" t="s">
        <v>83</v>
      </c>
      <c r="BY56" t="s">
        <v>134</v>
      </c>
      <c r="BZ56" t="s">
        <v>83</v>
      </c>
      <c r="CA56" s="2">
        <v>0</v>
      </c>
      <c r="CB56">
        <v>2</v>
      </c>
      <c r="CC56">
        <v>2007</v>
      </c>
      <c r="CD56" t="s">
        <v>110</v>
      </c>
      <c r="CE56" t="s">
        <v>111</v>
      </c>
      <c r="CF56" s="2">
        <v>130000</v>
      </c>
      <c r="CG56" s="4">
        <f t="shared" si="1"/>
        <v>95.588235294117652</v>
      </c>
    </row>
    <row r="57" spans="1:85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 t="str">
        <f t="shared" si="0"/>
        <v>Y</v>
      </c>
      <c r="S57">
        <v>6</v>
      </c>
      <c r="T57">
        <v>5</v>
      </c>
      <c r="U57">
        <v>1964</v>
      </c>
      <c r="V57" t="str">
        <f>IF(Table1[[#This Row],[YearBuilt]]&lt;1990, "N", IF(Table1[[#This Row],[Remodeled after 1990?]] = "Y", "N", "Y"))</f>
        <v>N</v>
      </c>
      <c r="W57">
        <v>1964</v>
      </c>
      <c r="X57" t="str" cm="1">
        <f t="array" ref="X57">IFERROR(IF(U57=W57, "N", IF(AND(U57&lt;W57, Table1[[#This Row],[YearRemodAdd]]&gt;1990), "Y", "N/A")), No value)</f>
        <v>N</v>
      </c>
      <c r="Y57" t="s">
        <v>93</v>
      </c>
      <c r="Z57" t="s">
        <v>94</v>
      </c>
      <c r="AA57" t="s">
        <v>140</v>
      </c>
      <c r="AB57" t="s">
        <v>161</v>
      </c>
      <c r="AC57" t="s">
        <v>96</v>
      </c>
      <c r="AD57">
        <v>272</v>
      </c>
      <c r="AE57" t="s">
        <v>98</v>
      </c>
      <c r="AF57" t="s">
        <v>98</v>
      </c>
      <c r="AG57" t="s">
        <v>118</v>
      </c>
      <c r="AH57" t="s">
        <v>98</v>
      </c>
      <c r="AI57" t="s">
        <v>98</v>
      </c>
      <c r="AJ57" t="s">
        <v>100</v>
      </c>
      <c r="AK57" t="s">
        <v>141</v>
      </c>
      <c r="AL57">
        <v>490</v>
      </c>
      <c r="AM57" t="s">
        <v>102</v>
      </c>
      <c r="AN57">
        <v>0</v>
      </c>
      <c r="AO57">
        <v>935</v>
      </c>
      <c r="AP57">
        <v>1425</v>
      </c>
      <c r="AQ57" t="s">
        <v>103</v>
      </c>
      <c r="AR57" t="s">
        <v>97</v>
      </c>
      <c r="AS57" t="s">
        <v>105</v>
      </c>
      <c r="AT57" t="s">
        <v>106</v>
      </c>
      <c r="AU57">
        <v>1425</v>
      </c>
      <c r="AV57">
        <v>0</v>
      </c>
      <c r="AW57">
        <v>0</v>
      </c>
      <c r="AX57">
        <v>1425</v>
      </c>
      <c r="AY57">
        <v>0</v>
      </c>
      <c r="AZ57">
        <v>0</v>
      </c>
      <c r="BA57">
        <v>2</v>
      </c>
      <c r="BB57">
        <v>0</v>
      </c>
      <c r="BC57">
        <v>3</v>
      </c>
      <c r="BD57">
        <v>1</v>
      </c>
      <c r="BE57" t="s">
        <v>98</v>
      </c>
      <c r="BF57">
        <v>7</v>
      </c>
      <c r="BG57" t="s">
        <v>107</v>
      </c>
      <c r="BH57">
        <v>1</v>
      </c>
      <c r="BI57" t="s">
        <v>97</v>
      </c>
      <c r="BJ57" t="s">
        <v>108</v>
      </c>
      <c r="BK57">
        <v>1964</v>
      </c>
      <c r="BL57" t="s">
        <v>109</v>
      </c>
      <c r="BM57">
        <v>2</v>
      </c>
      <c r="BN57">
        <v>576</v>
      </c>
      <c r="BO57" t="s">
        <v>98</v>
      </c>
      <c r="BP57" t="s">
        <v>98</v>
      </c>
      <c r="BQ57" t="s">
        <v>105</v>
      </c>
      <c r="BR57">
        <v>0</v>
      </c>
      <c r="BS57">
        <v>0</v>
      </c>
      <c r="BT57">
        <v>0</v>
      </c>
      <c r="BU57">
        <v>407</v>
      </c>
      <c r="BV57">
        <v>0</v>
      </c>
      <c r="BW57">
        <v>0</v>
      </c>
      <c r="BX57" t="s">
        <v>83</v>
      </c>
      <c r="BY57" t="s">
        <v>83</v>
      </c>
      <c r="BZ57" t="s">
        <v>83</v>
      </c>
      <c r="CA57" s="2">
        <v>0</v>
      </c>
      <c r="CB57">
        <v>7</v>
      </c>
      <c r="CC57">
        <v>2008</v>
      </c>
      <c r="CD57" t="s">
        <v>110</v>
      </c>
      <c r="CE57" t="s">
        <v>111</v>
      </c>
      <c r="CF57" s="2">
        <v>180500</v>
      </c>
      <c r="CG57" s="4">
        <f t="shared" si="1"/>
        <v>126.66666666666667</v>
      </c>
    </row>
    <row r="58" spans="1:85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 t="str">
        <f t="shared" si="0"/>
        <v>N</v>
      </c>
      <c r="S58">
        <v>8</v>
      </c>
      <c r="T58">
        <v>5</v>
      </c>
      <c r="U58">
        <v>1999</v>
      </c>
      <c r="V58" t="str">
        <f>IF(Table1[[#This Row],[YearBuilt]]&lt;1990, "N", IF(Table1[[#This Row],[Remodeled after 1990?]] = "Y", "N", "Y"))</f>
        <v>N</v>
      </c>
      <c r="W58">
        <v>2000</v>
      </c>
      <c r="X58" t="str" cm="1">
        <f t="array" ref="X58">IFERROR(IF(U58=W58, "N", IF(AND(U58&lt;W58, Table1[[#This Row],[YearRemodAdd]]&gt;1990), "Y", "N/A")), No value)</f>
        <v>Y</v>
      </c>
      <c r="Y58" t="s">
        <v>93</v>
      </c>
      <c r="Z58" t="s">
        <v>94</v>
      </c>
      <c r="AA58" t="s">
        <v>116</v>
      </c>
      <c r="AB58" t="s">
        <v>116</v>
      </c>
      <c r="AC58" t="s">
        <v>96</v>
      </c>
      <c r="AD58">
        <v>456</v>
      </c>
      <c r="AE58" t="s">
        <v>97</v>
      </c>
      <c r="AF58" t="s">
        <v>98</v>
      </c>
      <c r="AG58" t="s">
        <v>99</v>
      </c>
      <c r="AH58" t="s">
        <v>97</v>
      </c>
      <c r="AI58" t="s">
        <v>98</v>
      </c>
      <c r="AJ58" t="s">
        <v>100</v>
      </c>
      <c r="AK58" t="s">
        <v>101</v>
      </c>
      <c r="AL58">
        <v>649</v>
      </c>
      <c r="AM58" t="s">
        <v>102</v>
      </c>
      <c r="AN58">
        <v>0</v>
      </c>
      <c r="AO58">
        <v>321</v>
      </c>
      <c r="AP58">
        <v>970</v>
      </c>
      <c r="AQ58" t="s">
        <v>103</v>
      </c>
      <c r="AR58" t="s">
        <v>104</v>
      </c>
      <c r="AS58" t="s">
        <v>105</v>
      </c>
      <c r="AT58" t="s">
        <v>106</v>
      </c>
      <c r="AU58">
        <v>983</v>
      </c>
      <c r="AV58">
        <v>756</v>
      </c>
      <c r="AW58">
        <v>0</v>
      </c>
      <c r="AX58">
        <v>1739</v>
      </c>
      <c r="AY58">
        <v>1</v>
      </c>
      <c r="AZ58">
        <v>0</v>
      </c>
      <c r="BA58">
        <v>2</v>
      </c>
      <c r="BB58">
        <v>1</v>
      </c>
      <c r="BC58">
        <v>3</v>
      </c>
      <c r="BD58">
        <v>1</v>
      </c>
      <c r="BE58" t="s">
        <v>97</v>
      </c>
      <c r="BF58">
        <v>7</v>
      </c>
      <c r="BG58" t="s">
        <v>107</v>
      </c>
      <c r="BH58">
        <v>0</v>
      </c>
      <c r="BI58" t="s">
        <v>83</v>
      </c>
      <c r="BJ58" t="s">
        <v>108</v>
      </c>
      <c r="BK58">
        <v>1999</v>
      </c>
      <c r="BL58" t="s">
        <v>157</v>
      </c>
      <c r="BM58">
        <v>2</v>
      </c>
      <c r="BN58">
        <v>480</v>
      </c>
      <c r="BO58" t="s">
        <v>98</v>
      </c>
      <c r="BP58" t="s">
        <v>98</v>
      </c>
      <c r="BQ58" t="s">
        <v>105</v>
      </c>
      <c r="BR58">
        <v>115</v>
      </c>
      <c r="BS58">
        <v>0</v>
      </c>
      <c r="BT58">
        <v>0</v>
      </c>
      <c r="BU58">
        <v>0</v>
      </c>
      <c r="BV58">
        <v>0</v>
      </c>
      <c r="BW58">
        <v>0</v>
      </c>
      <c r="BX58" t="s">
        <v>83</v>
      </c>
      <c r="BY58" t="s">
        <v>83</v>
      </c>
      <c r="BZ58" t="s">
        <v>83</v>
      </c>
      <c r="CA58" s="2">
        <v>0</v>
      </c>
      <c r="CB58">
        <v>8</v>
      </c>
      <c r="CC58">
        <v>2009</v>
      </c>
      <c r="CD58" t="s">
        <v>110</v>
      </c>
      <c r="CE58" t="s">
        <v>128</v>
      </c>
      <c r="CF58" s="2">
        <v>172500</v>
      </c>
      <c r="CG58" s="4">
        <f t="shared" si="1"/>
        <v>99.19493962047153</v>
      </c>
    </row>
    <row r="59" spans="1:85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 t="str">
        <f t="shared" si="0"/>
        <v>N</v>
      </c>
      <c r="S59">
        <v>7</v>
      </c>
      <c r="T59">
        <v>5</v>
      </c>
      <c r="U59">
        <v>2004</v>
      </c>
      <c r="V59" t="str">
        <f>IF(Table1[[#This Row],[YearBuilt]]&lt;1990, "N", IF(Table1[[#This Row],[Remodeled after 1990?]] = "Y", "N", "Y"))</f>
        <v>Y</v>
      </c>
      <c r="W59">
        <v>2004</v>
      </c>
      <c r="X59" t="str" cm="1">
        <f t="array" ref="X59">IFERROR(IF(U59=W59, "N", IF(AND(U59&lt;W59, Table1[[#This Row],[YearRemodAdd]]&gt;1990), "Y", "N/A")), No value)</f>
        <v>N</v>
      </c>
      <c r="Y59" t="s">
        <v>93</v>
      </c>
      <c r="Z59" t="s">
        <v>94</v>
      </c>
      <c r="AA59" t="s">
        <v>95</v>
      </c>
      <c r="AB59" t="s">
        <v>95</v>
      </c>
      <c r="AC59" t="s">
        <v>117</v>
      </c>
      <c r="AD59">
        <v>0</v>
      </c>
      <c r="AE59" t="s">
        <v>97</v>
      </c>
      <c r="AF59" t="s">
        <v>98</v>
      </c>
      <c r="AG59" t="s">
        <v>99</v>
      </c>
      <c r="AH59" t="s">
        <v>97</v>
      </c>
      <c r="AI59" t="s">
        <v>98</v>
      </c>
      <c r="AJ59" t="s">
        <v>100</v>
      </c>
      <c r="AK59" t="s">
        <v>102</v>
      </c>
      <c r="AL59">
        <v>0</v>
      </c>
      <c r="AM59" t="s">
        <v>102</v>
      </c>
      <c r="AN59">
        <v>0</v>
      </c>
      <c r="AO59">
        <v>860</v>
      </c>
      <c r="AP59">
        <v>860</v>
      </c>
      <c r="AQ59" t="s">
        <v>103</v>
      </c>
      <c r="AR59" t="s">
        <v>104</v>
      </c>
      <c r="AS59" t="s">
        <v>105</v>
      </c>
      <c r="AT59" t="s">
        <v>106</v>
      </c>
      <c r="AU59">
        <v>860</v>
      </c>
      <c r="AV59">
        <v>860</v>
      </c>
      <c r="AW59">
        <v>0</v>
      </c>
      <c r="AX59">
        <v>1720</v>
      </c>
      <c r="AY59">
        <v>0</v>
      </c>
      <c r="AZ59">
        <v>0</v>
      </c>
      <c r="BA59">
        <v>2</v>
      </c>
      <c r="BB59">
        <v>1</v>
      </c>
      <c r="BC59">
        <v>3</v>
      </c>
      <c r="BD59">
        <v>1</v>
      </c>
      <c r="BE59" t="s">
        <v>97</v>
      </c>
      <c r="BF59">
        <v>7</v>
      </c>
      <c r="BG59" t="s">
        <v>107</v>
      </c>
      <c r="BH59">
        <v>0</v>
      </c>
      <c r="BI59" t="s">
        <v>83</v>
      </c>
      <c r="BJ59" t="s">
        <v>108</v>
      </c>
      <c r="BK59">
        <v>2004</v>
      </c>
      <c r="BL59" t="s">
        <v>109</v>
      </c>
      <c r="BM59">
        <v>2</v>
      </c>
      <c r="BN59">
        <v>565</v>
      </c>
      <c r="BO59" t="s">
        <v>98</v>
      </c>
      <c r="BP59" t="s">
        <v>98</v>
      </c>
      <c r="BQ59" t="s">
        <v>105</v>
      </c>
      <c r="BR59">
        <v>0</v>
      </c>
      <c r="BS59">
        <v>70</v>
      </c>
      <c r="BT59">
        <v>0</v>
      </c>
      <c r="BU59">
        <v>0</v>
      </c>
      <c r="BV59">
        <v>0</v>
      </c>
      <c r="BW59">
        <v>0</v>
      </c>
      <c r="BX59" t="s">
        <v>83</v>
      </c>
      <c r="BY59" t="s">
        <v>83</v>
      </c>
      <c r="BZ59" t="s">
        <v>83</v>
      </c>
      <c r="CA59" s="2">
        <v>0</v>
      </c>
      <c r="CB59">
        <v>8</v>
      </c>
      <c r="CC59">
        <v>2006</v>
      </c>
      <c r="CD59" t="s">
        <v>110</v>
      </c>
      <c r="CE59" t="s">
        <v>111</v>
      </c>
      <c r="CF59" s="2">
        <v>196500</v>
      </c>
      <c r="CG59" s="4">
        <f t="shared" si="1"/>
        <v>114.24418604651163</v>
      </c>
    </row>
    <row r="60" spans="1:85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 t="str">
        <f t="shared" si="0"/>
        <v>N</v>
      </c>
      <c r="S60">
        <v>10</v>
      </c>
      <c r="T60">
        <v>5</v>
      </c>
      <c r="U60">
        <v>2006</v>
      </c>
      <c r="V60" t="str">
        <f>IF(Table1[[#This Row],[YearBuilt]]&lt;1990, "N", IF(Table1[[#This Row],[Remodeled after 1990?]] = "Y", "N", "Y"))</f>
        <v>Y</v>
      </c>
      <c r="W60">
        <v>2006</v>
      </c>
      <c r="X60" t="str" cm="1">
        <f t="array" ref="X60">IFERROR(IF(U60=W60, "N", IF(AND(U60&lt;W60, Table1[[#This Row],[YearRemodAdd]]&gt;1990), "Y", "N/A")), No value)</f>
        <v>N</v>
      </c>
      <c r="Y60" t="s">
        <v>152</v>
      </c>
      <c r="Z60" t="s">
        <v>94</v>
      </c>
      <c r="AA60" t="s">
        <v>95</v>
      </c>
      <c r="AB60" t="s">
        <v>95</v>
      </c>
      <c r="AC60" t="s">
        <v>96</v>
      </c>
      <c r="AD60">
        <v>1031</v>
      </c>
      <c r="AE60" t="s">
        <v>104</v>
      </c>
      <c r="AF60" t="s">
        <v>98</v>
      </c>
      <c r="AG60" t="s">
        <v>99</v>
      </c>
      <c r="AH60" t="s">
        <v>104</v>
      </c>
      <c r="AI60" t="s">
        <v>98</v>
      </c>
      <c r="AJ60" t="s">
        <v>97</v>
      </c>
      <c r="AK60" t="s">
        <v>102</v>
      </c>
      <c r="AL60">
        <v>0</v>
      </c>
      <c r="AM60" t="s">
        <v>102</v>
      </c>
      <c r="AN60">
        <v>0</v>
      </c>
      <c r="AO60">
        <v>1410</v>
      </c>
      <c r="AP60">
        <v>1410</v>
      </c>
      <c r="AQ60" t="s">
        <v>103</v>
      </c>
      <c r="AR60" t="s">
        <v>104</v>
      </c>
      <c r="AS60" t="s">
        <v>105</v>
      </c>
      <c r="AT60" t="s">
        <v>106</v>
      </c>
      <c r="AU60">
        <v>1426</v>
      </c>
      <c r="AV60">
        <v>1519</v>
      </c>
      <c r="AW60">
        <v>0</v>
      </c>
      <c r="AX60">
        <v>2945</v>
      </c>
      <c r="AY60">
        <v>0</v>
      </c>
      <c r="AZ60">
        <v>0</v>
      </c>
      <c r="BA60">
        <v>3</v>
      </c>
      <c r="BB60">
        <v>1</v>
      </c>
      <c r="BC60">
        <v>3</v>
      </c>
      <c r="BD60">
        <v>1</v>
      </c>
      <c r="BE60" t="s">
        <v>97</v>
      </c>
      <c r="BF60">
        <v>10</v>
      </c>
      <c r="BG60" t="s">
        <v>107</v>
      </c>
      <c r="BH60">
        <v>1</v>
      </c>
      <c r="BI60" t="s">
        <v>97</v>
      </c>
      <c r="BJ60" t="s">
        <v>156</v>
      </c>
      <c r="BK60">
        <v>2006</v>
      </c>
      <c r="BL60" t="s">
        <v>157</v>
      </c>
      <c r="BM60">
        <v>3</v>
      </c>
      <c r="BN60">
        <v>641</v>
      </c>
      <c r="BO60" t="s">
        <v>98</v>
      </c>
      <c r="BP60" t="s">
        <v>98</v>
      </c>
      <c r="BQ60" t="s">
        <v>105</v>
      </c>
      <c r="BR60">
        <v>192</v>
      </c>
      <c r="BS60">
        <v>0</v>
      </c>
      <c r="BT60">
        <v>37</v>
      </c>
      <c r="BU60">
        <v>0</v>
      </c>
      <c r="BV60">
        <v>0</v>
      </c>
      <c r="BW60">
        <v>0</v>
      </c>
      <c r="BX60" t="s">
        <v>83</v>
      </c>
      <c r="BY60" t="s">
        <v>83</v>
      </c>
      <c r="BZ60" t="s">
        <v>83</v>
      </c>
      <c r="CA60" s="2">
        <v>0</v>
      </c>
      <c r="CB60">
        <v>10</v>
      </c>
      <c r="CC60">
        <v>2006</v>
      </c>
      <c r="CD60" t="s">
        <v>158</v>
      </c>
      <c r="CE60" t="s">
        <v>159</v>
      </c>
      <c r="CF60" s="2">
        <v>438780</v>
      </c>
      <c r="CG60" s="4">
        <f t="shared" si="1"/>
        <v>148.99151103565364</v>
      </c>
    </row>
    <row r="61" spans="1:85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 t="str">
        <f t="shared" si="0"/>
        <v>Y</v>
      </c>
      <c r="S61">
        <v>5</v>
      </c>
      <c r="T61">
        <v>7</v>
      </c>
      <c r="U61">
        <v>1972</v>
      </c>
      <c r="V61" t="str">
        <f>IF(Table1[[#This Row],[YearBuilt]]&lt;1990, "N", IF(Table1[[#This Row],[Remodeled after 1990?]] = "Y", "N", "Y"))</f>
        <v>N</v>
      </c>
      <c r="W61">
        <v>1972</v>
      </c>
      <c r="X61" t="str" cm="1">
        <f t="array" ref="X61">IFERROR(IF(U61=W61, "N", IF(AND(U61&lt;W61, Table1[[#This Row],[YearRemodAdd]]&gt;1990), "Y", "N/A")), No value)</f>
        <v>N</v>
      </c>
      <c r="Y61" t="s">
        <v>93</v>
      </c>
      <c r="Z61" t="s">
        <v>94</v>
      </c>
      <c r="AA61" t="s">
        <v>140</v>
      </c>
      <c r="AB61" t="s">
        <v>140</v>
      </c>
      <c r="AC61" t="s">
        <v>117</v>
      </c>
      <c r="AD61">
        <v>0</v>
      </c>
      <c r="AE61" t="s">
        <v>98</v>
      </c>
      <c r="AF61" t="s">
        <v>98</v>
      </c>
      <c r="AG61" t="s">
        <v>118</v>
      </c>
      <c r="AH61" t="s">
        <v>98</v>
      </c>
      <c r="AI61" t="s">
        <v>98</v>
      </c>
      <c r="AJ61" t="s">
        <v>130</v>
      </c>
      <c r="AK61" t="s">
        <v>119</v>
      </c>
      <c r="AL61">
        <v>632</v>
      </c>
      <c r="AM61" t="s">
        <v>102</v>
      </c>
      <c r="AN61">
        <v>0</v>
      </c>
      <c r="AO61">
        <v>148</v>
      </c>
      <c r="AP61">
        <v>780</v>
      </c>
      <c r="AQ61" t="s">
        <v>103</v>
      </c>
      <c r="AR61" t="s">
        <v>104</v>
      </c>
      <c r="AS61" t="s">
        <v>105</v>
      </c>
      <c r="AT61" t="s">
        <v>106</v>
      </c>
      <c r="AU61">
        <v>780</v>
      </c>
      <c r="AV61">
        <v>0</v>
      </c>
      <c r="AW61">
        <v>0</v>
      </c>
      <c r="AX61">
        <v>780</v>
      </c>
      <c r="AY61">
        <v>0</v>
      </c>
      <c r="AZ61">
        <v>0</v>
      </c>
      <c r="BA61">
        <v>1</v>
      </c>
      <c r="BB61">
        <v>0</v>
      </c>
      <c r="BC61">
        <v>2</v>
      </c>
      <c r="BD61">
        <v>1</v>
      </c>
      <c r="BE61" t="s">
        <v>98</v>
      </c>
      <c r="BF61">
        <v>4</v>
      </c>
      <c r="BG61" t="s">
        <v>107</v>
      </c>
      <c r="BH61">
        <v>0</v>
      </c>
      <c r="BI61" t="s">
        <v>83</v>
      </c>
      <c r="BJ61" t="s">
        <v>127</v>
      </c>
      <c r="BK61">
        <v>1973</v>
      </c>
      <c r="BL61" t="s">
        <v>102</v>
      </c>
      <c r="BM61">
        <v>1</v>
      </c>
      <c r="BN61">
        <v>352</v>
      </c>
      <c r="BO61" t="s">
        <v>98</v>
      </c>
      <c r="BP61" t="s">
        <v>98</v>
      </c>
      <c r="BQ61" t="s">
        <v>105</v>
      </c>
      <c r="BR61">
        <v>196</v>
      </c>
      <c r="BS61">
        <v>0</v>
      </c>
      <c r="BT61">
        <v>0</v>
      </c>
      <c r="BU61">
        <v>0</v>
      </c>
      <c r="BV61">
        <v>0</v>
      </c>
      <c r="BW61">
        <v>0</v>
      </c>
      <c r="BX61" t="s">
        <v>83</v>
      </c>
      <c r="BY61" t="s">
        <v>134</v>
      </c>
      <c r="BZ61" t="s">
        <v>83</v>
      </c>
      <c r="CA61" s="2">
        <v>0</v>
      </c>
      <c r="CB61">
        <v>1</v>
      </c>
      <c r="CC61">
        <v>2008</v>
      </c>
      <c r="CD61" t="s">
        <v>110</v>
      </c>
      <c r="CE61" t="s">
        <v>111</v>
      </c>
      <c r="CF61" s="2">
        <v>124900</v>
      </c>
      <c r="CG61" s="4">
        <f t="shared" si="1"/>
        <v>160.12820512820514</v>
      </c>
    </row>
    <row r="62" spans="1:85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 t="str">
        <f t="shared" si="0"/>
        <v>Y</v>
      </c>
      <c r="S62">
        <v>6</v>
      </c>
      <c r="T62">
        <v>5</v>
      </c>
      <c r="U62">
        <v>2004</v>
      </c>
      <c r="V62" t="str">
        <f>IF(Table1[[#This Row],[YearBuilt]]&lt;1990, "N", IF(Table1[[#This Row],[Remodeled after 1990?]] = "Y", "N", "Y"))</f>
        <v>Y</v>
      </c>
      <c r="W62">
        <v>2004</v>
      </c>
      <c r="X62" t="str" cm="1">
        <f t="array" ref="X62">IFERROR(IF(U62=W62, "N", IF(AND(U62&lt;W62, Table1[[#This Row],[YearRemodAdd]]&gt;1990), "Y", "N/A")), No value)</f>
        <v>N</v>
      </c>
      <c r="Y62" t="s">
        <v>93</v>
      </c>
      <c r="Z62" t="s">
        <v>94</v>
      </c>
      <c r="AA62" t="s">
        <v>95</v>
      </c>
      <c r="AB62" t="s">
        <v>95</v>
      </c>
      <c r="AC62" t="s">
        <v>117</v>
      </c>
      <c r="AD62">
        <v>0</v>
      </c>
      <c r="AE62" t="s">
        <v>98</v>
      </c>
      <c r="AF62" t="s">
        <v>98</v>
      </c>
      <c r="AG62" t="s">
        <v>99</v>
      </c>
      <c r="AH62" t="s">
        <v>97</v>
      </c>
      <c r="AI62" t="s">
        <v>98</v>
      </c>
      <c r="AJ62" t="s">
        <v>100</v>
      </c>
      <c r="AK62" t="s">
        <v>119</v>
      </c>
      <c r="AL62">
        <v>941</v>
      </c>
      <c r="AM62" t="s">
        <v>102</v>
      </c>
      <c r="AN62">
        <v>0</v>
      </c>
      <c r="AO62">
        <v>217</v>
      </c>
      <c r="AP62">
        <v>1158</v>
      </c>
      <c r="AQ62" t="s">
        <v>103</v>
      </c>
      <c r="AR62" t="s">
        <v>104</v>
      </c>
      <c r="AS62" t="s">
        <v>105</v>
      </c>
      <c r="AT62" t="s">
        <v>106</v>
      </c>
      <c r="AU62">
        <v>1158</v>
      </c>
      <c r="AV62">
        <v>0</v>
      </c>
      <c r="AW62">
        <v>0</v>
      </c>
      <c r="AX62">
        <v>1158</v>
      </c>
      <c r="AY62">
        <v>1</v>
      </c>
      <c r="AZ62">
        <v>0</v>
      </c>
      <c r="BA62">
        <v>1</v>
      </c>
      <c r="BB62">
        <v>1</v>
      </c>
      <c r="BC62">
        <v>3</v>
      </c>
      <c r="BD62">
        <v>1</v>
      </c>
      <c r="BE62" t="s">
        <v>97</v>
      </c>
      <c r="BF62">
        <v>5</v>
      </c>
      <c r="BG62" t="s">
        <v>107</v>
      </c>
      <c r="BH62">
        <v>0</v>
      </c>
      <c r="BI62" t="s">
        <v>83</v>
      </c>
      <c r="BJ62" t="s">
        <v>127</v>
      </c>
      <c r="BK62">
        <v>2006</v>
      </c>
      <c r="BL62" t="s">
        <v>102</v>
      </c>
      <c r="BM62">
        <v>2</v>
      </c>
      <c r="BN62">
        <v>576</v>
      </c>
      <c r="BO62" t="s">
        <v>98</v>
      </c>
      <c r="BP62" t="s">
        <v>98</v>
      </c>
      <c r="BQ62" t="s">
        <v>105</v>
      </c>
      <c r="BR62">
        <v>0</v>
      </c>
      <c r="BS62">
        <v>50</v>
      </c>
      <c r="BT62">
        <v>0</v>
      </c>
      <c r="BU62">
        <v>0</v>
      </c>
      <c r="BV62">
        <v>0</v>
      </c>
      <c r="BW62">
        <v>0</v>
      </c>
      <c r="BX62" t="s">
        <v>83</v>
      </c>
      <c r="BY62" t="s">
        <v>83</v>
      </c>
      <c r="BZ62" t="s">
        <v>83</v>
      </c>
      <c r="CA62" s="2">
        <v>0</v>
      </c>
      <c r="CB62">
        <v>5</v>
      </c>
      <c r="CC62">
        <v>2006</v>
      </c>
      <c r="CD62" t="s">
        <v>158</v>
      </c>
      <c r="CE62" t="s">
        <v>159</v>
      </c>
      <c r="CF62" s="2">
        <v>158000</v>
      </c>
      <c r="CG62" s="4">
        <f t="shared" si="1"/>
        <v>136.44214162348877</v>
      </c>
    </row>
    <row r="63" spans="1:85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 t="str">
        <f t="shared" si="0"/>
        <v>N/A</v>
      </c>
      <c r="S63">
        <v>5</v>
      </c>
      <c r="T63">
        <v>7</v>
      </c>
      <c r="U63">
        <v>1920</v>
      </c>
      <c r="V63" t="str">
        <f>IF(Table1[[#This Row],[YearBuilt]]&lt;1990, "N", IF(Table1[[#This Row],[Remodeled after 1990?]] = "Y", "N", "Y"))</f>
        <v>N</v>
      </c>
      <c r="W63">
        <v>1996</v>
      </c>
      <c r="X63" t="str" cm="1">
        <f t="array" ref="X63">IFERROR(IF(U63=W63, "N", IF(AND(U63&lt;W63, Table1[[#This Row],[YearRemodAdd]]&gt;1990), "Y", "N/A")), No value)</f>
        <v>Y</v>
      </c>
      <c r="Y63" t="s">
        <v>93</v>
      </c>
      <c r="Z63" t="s">
        <v>94</v>
      </c>
      <c r="AA63" t="s">
        <v>116</v>
      </c>
      <c r="AB63" t="s">
        <v>116</v>
      </c>
      <c r="AC63" t="s">
        <v>117</v>
      </c>
      <c r="AD63">
        <v>0</v>
      </c>
      <c r="AE63" t="s">
        <v>98</v>
      </c>
      <c r="AF63" t="s">
        <v>98</v>
      </c>
      <c r="AG63" t="s">
        <v>126</v>
      </c>
      <c r="AH63" t="s">
        <v>98</v>
      </c>
      <c r="AI63" t="s">
        <v>147</v>
      </c>
      <c r="AJ63" t="s">
        <v>100</v>
      </c>
      <c r="AK63" t="s">
        <v>102</v>
      </c>
      <c r="AL63">
        <v>0</v>
      </c>
      <c r="AM63" t="s">
        <v>102</v>
      </c>
      <c r="AN63">
        <v>0</v>
      </c>
      <c r="AO63">
        <v>530</v>
      </c>
      <c r="AP63">
        <v>530</v>
      </c>
      <c r="AQ63" t="s">
        <v>103</v>
      </c>
      <c r="AR63" t="s">
        <v>98</v>
      </c>
      <c r="AS63" t="s">
        <v>177</v>
      </c>
      <c r="AT63" t="s">
        <v>106</v>
      </c>
      <c r="AU63">
        <v>581</v>
      </c>
      <c r="AV63">
        <v>530</v>
      </c>
      <c r="AW63">
        <v>0</v>
      </c>
      <c r="AX63">
        <v>1111</v>
      </c>
      <c r="AY63">
        <v>0</v>
      </c>
      <c r="AZ63">
        <v>0</v>
      </c>
      <c r="BA63">
        <v>1</v>
      </c>
      <c r="BB63">
        <v>0</v>
      </c>
      <c r="BC63">
        <v>3</v>
      </c>
      <c r="BD63">
        <v>1</v>
      </c>
      <c r="BE63" t="s">
        <v>147</v>
      </c>
      <c r="BF63">
        <v>6</v>
      </c>
      <c r="BG63" t="s">
        <v>107</v>
      </c>
      <c r="BH63">
        <v>0</v>
      </c>
      <c r="BI63" t="s">
        <v>83</v>
      </c>
      <c r="BJ63" t="s">
        <v>127</v>
      </c>
      <c r="BK63">
        <v>1935</v>
      </c>
      <c r="BL63" t="s">
        <v>102</v>
      </c>
      <c r="BM63">
        <v>1</v>
      </c>
      <c r="BN63">
        <v>288</v>
      </c>
      <c r="BO63" t="s">
        <v>98</v>
      </c>
      <c r="BP63" t="s">
        <v>98</v>
      </c>
      <c r="BQ63" t="s">
        <v>177</v>
      </c>
      <c r="BR63">
        <v>0</v>
      </c>
      <c r="BS63">
        <v>0</v>
      </c>
      <c r="BT63">
        <v>144</v>
      </c>
      <c r="BU63">
        <v>0</v>
      </c>
      <c r="BV63">
        <v>0</v>
      </c>
      <c r="BW63">
        <v>0</v>
      </c>
      <c r="BX63" t="s">
        <v>83</v>
      </c>
      <c r="BY63" t="s">
        <v>83</v>
      </c>
      <c r="BZ63" t="s">
        <v>83</v>
      </c>
      <c r="CA63" s="2">
        <v>0</v>
      </c>
      <c r="CB63">
        <v>3</v>
      </c>
      <c r="CC63">
        <v>2007</v>
      </c>
      <c r="CD63" t="s">
        <v>110</v>
      </c>
      <c r="CE63" t="s">
        <v>111</v>
      </c>
      <c r="CF63" s="2">
        <v>101000</v>
      </c>
      <c r="CG63" s="4">
        <f t="shared" si="1"/>
        <v>90.909090909090907</v>
      </c>
    </row>
    <row r="64" spans="1:85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 t="str">
        <f t="shared" si="0"/>
        <v>Y</v>
      </c>
      <c r="S64">
        <v>8</v>
      </c>
      <c r="T64">
        <v>5</v>
      </c>
      <c r="U64">
        <v>2006</v>
      </c>
      <c r="V64" t="str">
        <f>IF(Table1[[#This Row],[YearBuilt]]&lt;1990, "N", IF(Table1[[#This Row],[Remodeled after 1990?]] = "Y", "N", "Y"))</f>
        <v>Y</v>
      </c>
      <c r="W64">
        <v>2006</v>
      </c>
      <c r="X64" t="str" cm="1">
        <f t="array" ref="X64">IFERROR(IF(U64=W64, "N", IF(AND(U64&lt;W64, Table1[[#This Row],[YearRemodAdd]]&gt;1990), "Y", "N/A")), No value)</f>
        <v>N</v>
      </c>
      <c r="Y64" t="s">
        <v>93</v>
      </c>
      <c r="Z64" t="s">
        <v>94</v>
      </c>
      <c r="AA64" t="s">
        <v>95</v>
      </c>
      <c r="AB64" t="s">
        <v>95</v>
      </c>
      <c r="AC64" t="s">
        <v>137</v>
      </c>
      <c r="AD64">
        <v>178</v>
      </c>
      <c r="AE64" t="s">
        <v>97</v>
      </c>
      <c r="AF64" t="s">
        <v>98</v>
      </c>
      <c r="AG64" t="s">
        <v>99</v>
      </c>
      <c r="AH64" t="s">
        <v>97</v>
      </c>
      <c r="AI64" t="s">
        <v>97</v>
      </c>
      <c r="AJ64" t="s">
        <v>121</v>
      </c>
      <c r="AK64" t="s">
        <v>101</v>
      </c>
      <c r="AL64">
        <v>24</v>
      </c>
      <c r="AM64" t="s">
        <v>102</v>
      </c>
      <c r="AN64">
        <v>0</v>
      </c>
      <c r="AO64">
        <v>1346</v>
      </c>
      <c r="AP64">
        <v>1370</v>
      </c>
      <c r="AQ64" t="s">
        <v>103</v>
      </c>
      <c r="AR64" t="s">
        <v>104</v>
      </c>
      <c r="AS64" t="s">
        <v>105</v>
      </c>
      <c r="AT64" t="s">
        <v>106</v>
      </c>
      <c r="AU64">
        <v>1370</v>
      </c>
      <c r="AV64">
        <v>0</v>
      </c>
      <c r="AW64">
        <v>0</v>
      </c>
      <c r="AX64">
        <v>1370</v>
      </c>
      <c r="AY64">
        <v>0</v>
      </c>
      <c r="AZ64">
        <v>0</v>
      </c>
      <c r="BA64">
        <v>2</v>
      </c>
      <c r="BB64">
        <v>0</v>
      </c>
      <c r="BC64">
        <v>2</v>
      </c>
      <c r="BD64">
        <v>1</v>
      </c>
      <c r="BE64" t="s">
        <v>97</v>
      </c>
      <c r="BF64">
        <v>6</v>
      </c>
      <c r="BG64" t="s">
        <v>107</v>
      </c>
      <c r="BH64">
        <v>1</v>
      </c>
      <c r="BI64" t="s">
        <v>97</v>
      </c>
      <c r="BJ64" t="s">
        <v>108</v>
      </c>
      <c r="BK64">
        <v>2006</v>
      </c>
      <c r="BL64" t="s">
        <v>109</v>
      </c>
      <c r="BM64">
        <v>2</v>
      </c>
      <c r="BN64">
        <v>484</v>
      </c>
      <c r="BO64" t="s">
        <v>98</v>
      </c>
      <c r="BP64" t="s">
        <v>98</v>
      </c>
      <c r="BQ64" t="s">
        <v>105</v>
      </c>
      <c r="BR64">
        <v>120</v>
      </c>
      <c r="BS64">
        <v>49</v>
      </c>
      <c r="BT64">
        <v>0</v>
      </c>
      <c r="BU64">
        <v>0</v>
      </c>
      <c r="BV64">
        <v>0</v>
      </c>
      <c r="BW64">
        <v>0</v>
      </c>
      <c r="BX64" t="s">
        <v>83</v>
      </c>
      <c r="BY64" t="s">
        <v>83</v>
      </c>
      <c r="BZ64" t="s">
        <v>83</v>
      </c>
      <c r="CA64" s="2">
        <v>0</v>
      </c>
      <c r="CB64">
        <v>10</v>
      </c>
      <c r="CC64">
        <v>2007</v>
      </c>
      <c r="CD64" t="s">
        <v>110</v>
      </c>
      <c r="CE64" t="s">
        <v>111</v>
      </c>
      <c r="CF64" s="2">
        <v>202500</v>
      </c>
      <c r="CG64" s="4">
        <f t="shared" si="1"/>
        <v>147.8102189781022</v>
      </c>
    </row>
    <row r="65" spans="1:85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 t="str">
        <f t="shared" si="0"/>
        <v>N</v>
      </c>
      <c r="S65">
        <v>7</v>
      </c>
      <c r="T65">
        <v>6</v>
      </c>
      <c r="U65">
        <v>1921</v>
      </c>
      <c r="V65" t="str">
        <f>IF(Table1[[#This Row],[YearBuilt]]&lt;1990, "N", IF(Table1[[#This Row],[Remodeled after 1990?]] = "Y", "N", "Y"))</f>
        <v>N</v>
      </c>
      <c r="W65">
        <v>1950</v>
      </c>
      <c r="X65" t="str" cm="1">
        <f t="array" ref="X65">IFERROR(IF(U65=W65, "N", IF(AND(U65&lt;W65, Table1[[#This Row],[YearRemodAdd]]&gt;1990), "Y", "N/A")), No value)</f>
        <v>N/A</v>
      </c>
      <c r="Y65" t="s">
        <v>93</v>
      </c>
      <c r="Z65" t="s">
        <v>94</v>
      </c>
      <c r="AA65" t="s">
        <v>203</v>
      </c>
      <c r="AB65" t="s">
        <v>203</v>
      </c>
      <c r="AC65" t="s">
        <v>117</v>
      </c>
      <c r="AD65">
        <v>0</v>
      </c>
      <c r="AE65" t="s">
        <v>98</v>
      </c>
      <c r="AF65" t="s">
        <v>98</v>
      </c>
      <c r="AG65" t="s">
        <v>126</v>
      </c>
      <c r="AH65" t="s">
        <v>98</v>
      </c>
      <c r="AI65" t="s">
        <v>98</v>
      </c>
      <c r="AJ65" t="s">
        <v>100</v>
      </c>
      <c r="AK65" t="s">
        <v>102</v>
      </c>
      <c r="AL65">
        <v>0</v>
      </c>
      <c r="AM65" t="s">
        <v>102</v>
      </c>
      <c r="AN65">
        <v>0</v>
      </c>
      <c r="AO65">
        <v>576</v>
      </c>
      <c r="AP65">
        <v>576</v>
      </c>
      <c r="AQ65" t="s">
        <v>103</v>
      </c>
      <c r="AR65" t="s">
        <v>97</v>
      </c>
      <c r="AS65" t="s">
        <v>105</v>
      </c>
      <c r="AT65" t="s">
        <v>106</v>
      </c>
      <c r="AU65">
        <v>902</v>
      </c>
      <c r="AV65">
        <v>808</v>
      </c>
      <c r="AW65">
        <v>0</v>
      </c>
      <c r="AX65">
        <v>1710</v>
      </c>
      <c r="AY65">
        <v>0</v>
      </c>
      <c r="AZ65">
        <v>0</v>
      </c>
      <c r="BA65">
        <v>2</v>
      </c>
      <c r="BB65">
        <v>0</v>
      </c>
      <c r="BC65">
        <v>3</v>
      </c>
      <c r="BD65">
        <v>1</v>
      </c>
      <c r="BE65" t="s">
        <v>98</v>
      </c>
      <c r="BF65">
        <v>9</v>
      </c>
      <c r="BG65" t="s">
        <v>107</v>
      </c>
      <c r="BH65">
        <v>0</v>
      </c>
      <c r="BI65" t="s">
        <v>83</v>
      </c>
      <c r="BJ65" t="s">
        <v>127</v>
      </c>
      <c r="BK65">
        <v>1990</v>
      </c>
      <c r="BL65" t="s">
        <v>102</v>
      </c>
      <c r="BM65">
        <v>2</v>
      </c>
      <c r="BN65">
        <v>480</v>
      </c>
      <c r="BO65" t="s">
        <v>98</v>
      </c>
      <c r="BP65" t="s">
        <v>98</v>
      </c>
      <c r="BQ65" t="s">
        <v>105</v>
      </c>
      <c r="BR65">
        <v>12</v>
      </c>
      <c r="BS65">
        <v>11</v>
      </c>
      <c r="BT65">
        <v>64</v>
      </c>
      <c r="BU65">
        <v>0</v>
      </c>
      <c r="BV65">
        <v>0</v>
      </c>
      <c r="BW65">
        <v>0</v>
      </c>
      <c r="BX65" t="s">
        <v>83</v>
      </c>
      <c r="BY65" t="s">
        <v>165</v>
      </c>
      <c r="BZ65" t="s">
        <v>83</v>
      </c>
      <c r="CA65" s="2">
        <v>0</v>
      </c>
      <c r="CB65">
        <v>4</v>
      </c>
      <c r="CC65">
        <v>2010</v>
      </c>
      <c r="CD65" t="s">
        <v>110</v>
      </c>
      <c r="CE65" t="s">
        <v>111</v>
      </c>
      <c r="CF65" s="2">
        <v>140000</v>
      </c>
      <c r="CG65" s="4">
        <f t="shared" si="1"/>
        <v>81.871345029239762</v>
      </c>
    </row>
    <row r="66" spans="1:85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 t="str">
        <f t="shared" si="0"/>
        <v>N</v>
      </c>
      <c r="S66">
        <v>7</v>
      </c>
      <c r="T66">
        <v>5</v>
      </c>
      <c r="U66">
        <v>1997</v>
      </c>
      <c r="V66" t="str">
        <f>IF(Table1[[#This Row],[YearBuilt]]&lt;1990, "N", IF(Table1[[#This Row],[Remodeled after 1990?]] = "Y", "N", "Y"))</f>
        <v>N</v>
      </c>
      <c r="W66">
        <v>1998</v>
      </c>
      <c r="X66" t="str" cm="1">
        <f t="array" ref="X66">IFERROR(IF(U66=W66, "N", IF(AND(U66&lt;W66, Table1[[#This Row],[YearRemodAdd]]&gt;1990), "Y", "N/A")), No value)</f>
        <v>Y</v>
      </c>
      <c r="Y66" t="s">
        <v>93</v>
      </c>
      <c r="Z66" t="s">
        <v>94</v>
      </c>
      <c r="AA66" t="s">
        <v>95</v>
      </c>
      <c r="AB66" t="s">
        <v>95</v>
      </c>
      <c r="AC66" t="s">
        <v>96</v>
      </c>
      <c r="AD66">
        <v>573</v>
      </c>
      <c r="AE66" t="s">
        <v>98</v>
      </c>
      <c r="AF66" t="s">
        <v>98</v>
      </c>
      <c r="AG66" t="s">
        <v>99</v>
      </c>
      <c r="AH66" t="s">
        <v>97</v>
      </c>
      <c r="AI66" t="s">
        <v>98</v>
      </c>
      <c r="AJ66" t="s">
        <v>100</v>
      </c>
      <c r="AK66" t="s">
        <v>101</v>
      </c>
      <c r="AL66">
        <v>739</v>
      </c>
      <c r="AM66" t="s">
        <v>102</v>
      </c>
      <c r="AN66">
        <v>0</v>
      </c>
      <c r="AO66">
        <v>318</v>
      </c>
      <c r="AP66">
        <v>1057</v>
      </c>
      <c r="AQ66" t="s">
        <v>103</v>
      </c>
      <c r="AR66" t="s">
        <v>104</v>
      </c>
      <c r="AS66" t="s">
        <v>105</v>
      </c>
      <c r="AT66" t="s">
        <v>106</v>
      </c>
      <c r="AU66">
        <v>1057</v>
      </c>
      <c r="AV66">
        <v>977</v>
      </c>
      <c r="AW66">
        <v>0</v>
      </c>
      <c r="AX66">
        <v>2034</v>
      </c>
      <c r="AY66">
        <v>1</v>
      </c>
      <c r="AZ66">
        <v>0</v>
      </c>
      <c r="BA66">
        <v>2</v>
      </c>
      <c r="BB66">
        <v>1</v>
      </c>
      <c r="BC66">
        <v>3</v>
      </c>
      <c r="BD66">
        <v>1</v>
      </c>
      <c r="BE66" t="s">
        <v>97</v>
      </c>
      <c r="BF66">
        <v>8</v>
      </c>
      <c r="BG66" t="s">
        <v>107</v>
      </c>
      <c r="BH66">
        <v>0</v>
      </c>
      <c r="BI66" t="s">
        <v>83</v>
      </c>
      <c r="BJ66" t="s">
        <v>108</v>
      </c>
      <c r="BK66">
        <v>1998</v>
      </c>
      <c r="BL66" t="s">
        <v>109</v>
      </c>
      <c r="BM66">
        <v>2</v>
      </c>
      <c r="BN66">
        <v>645</v>
      </c>
      <c r="BO66" t="s">
        <v>98</v>
      </c>
      <c r="BP66" t="s">
        <v>98</v>
      </c>
      <c r="BQ66" t="s">
        <v>105</v>
      </c>
      <c r="BR66">
        <v>576</v>
      </c>
      <c r="BS66">
        <v>36</v>
      </c>
      <c r="BT66">
        <v>0</v>
      </c>
      <c r="BU66">
        <v>0</v>
      </c>
      <c r="BV66">
        <v>0</v>
      </c>
      <c r="BW66">
        <v>0</v>
      </c>
      <c r="BX66" t="s">
        <v>83</v>
      </c>
      <c r="BY66" t="s">
        <v>165</v>
      </c>
      <c r="BZ66" t="s">
        <v>83</v>
      </c>
      <c r="CA66" s="2">
        <v>0</v>
      </c>
      <c r="CB66">
        <v>2</v>
      </c>
      <c r="CC66">
        <v>2009</v>
      </c>
      <c r="CD66" t="s">
        <v>110</v>
      </c>
      <c r="CE66" t="s">
        <v>111</v>
      </c>
      <c r="CF66" s="2">
        <v>219500</v>
      </c>
      <c r="CG66" s="4">
        <f t="shared" si="1"/>
        <v>107.91543756145526</v>
      </c>
    </row>
    <row r="67" spans="1:85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 t="str">
        <f t="shared" ref="R67:R130" si="2">IFERROR(IF(Q67 = "1Story", "Y",IF(Q67 = "2Story", "N", "N/A")), "No value")</f>
        <v>N</v>
      </c>
      <c r="S67">
        <v>8</v>
      </c>
      <c r="T67">
        <v>5</v>
      </c>
      <c r="U67">
        <v>2004</v>
      </c>
      <c r="V67" t="str">
        <f>IF(Table1[[#This Row],[YearBuilt]]&lt;1990, "N", IF(Table1[[#This Row],[Remodeled after 1990?]] = "Y", "N", "Y"))</f>
        <v>N</v>
      </c>
      <c r="W67">
        <v>2005</v>
      </c>
      <c r="X67" t="str" cm="1">
        <f t="array" ref="X67">IFERROR(IF(U67=W67, "N", IF(AND(U67&lt;W67, Table1[[#This Row],[YearRemodAdd]]&gt;1990), "Y", "N/A")), No value)</f>
        <v>Y</v>
      </c>
      <c r="Y67" t="s">
        <v>93</v>
      </c>
      <c r="Z67" t="s">
        <v>94</v>
      </c>
      <c r="AA67" t="s">
        <v>95</v>
      </c>
      <c r="AB67" t="s">
        <v>95</v>
      </c>
      <c r="AC67" t="s">
        <v>96</v>
      </c>
      <c r="AD67">
        <v>344</v>
      </c>
      <c r="AE67" t="s">
        <v>97</v>
      </c>
      <c r="AF67" t="s">
        <v>98</v>
      </c>
      <c r="AG67" t="s">
        <v>99</v>
      </c>
      <c r="AH67" t="s">
        <v>104</v>
      </c>
      <c r="AI67" t="s">
        <v>98</v>
      </c>
      <c r="AJ67" t="s">
        <v>130</v>
      </c>
      <c r="AK67" t="s">
        <v>102</v>
      </c>
      <c r="AL67">
        <v>0</v>
      </c>
      <c r="AM67" t="s">
        <v>102</v>
      </c>
      <c r="AN67">
        <v>0</v>
      </c>
      <c r="AO67">
        <v>1143</v>
      </c>
      <c r="AP67">
        <v>1143</v>
      </c>
      <c r="AQ67" t="s">
        <v>103</v>
      </c>
      <c r="AR67" t="s">
        <v>104</v>
      </c>
      <c r="AS67" t="s">
        <v>105</v>
      </c>
      <c r="AT67" t="s">
        <v>106</v>
      </c>
      <c r="AU67">
        <v>1143</v>
      </c>
      <c r="AV67">
        <v>1330</v>
      </c>
      <c r="AW67">
        <v>0</v>
      </c>
      <c r="AX67">
        <v>2473</v>
      </c>
      <c r="AY67">
        <v>0</v>
      </c>
      <c r="AZ67">
        <v>0</v>
      </c>
      <c r="BA67">
        <v>2</v>
      </c>
      <c r="BB67">
        <v>1</v>
      </c>
      <c r="BC67">
        <v>4</v>
      </c>
      <c r="BD67">
        <v>1</v>
      </c>
      <c r="BE67" t="s">
        <v>97</v>
      </c>
      <c r="BF67">
        <v>9</v>
      </c>
      <c r="BG67" t="s">
        <v>107</v>
      </c>
      <c r="BH67">
        <v>1</v>
      </c>
      <c r="BI67" t="s">
        <v>97</v>
      </c>
      <c r="BJ67" t="s">
        <v>156</v>
      </c>
      <c r="BK67">
        <v>2004</v>
      </c>
      <c r="BL67" t="s">
        <v>109</v>
      </c>
      <c r="BM67">
        <v>3</v>
      </c>
      <c r="BN67">
        <v>852</v>
      </c>
      <c r="BO67" t="s">
        <v>98</v>
      </c>
      <c r="BP67" t="s">
        <v>98</v>
      </c>
      <c r="BQ67" t="s">
        <v>105</v>
      </c>
      <c r="BR67">
        <v>192</v>
      </c>
      <c r="BS67">
        <v>151</v>
      </c>
      <c r="BT67">
        <v>0</v>
      </c>
      <c r="BU67">
        <v>0</v>
      </c>
      <c r="BV67">
        <v>0</v>
      </c>
      <c r="BW67">
        <v>0</v>
      </c>
      <c r="BX67" t="s">
        <v>83</v>
      </c>
      <c r="BY67" t="s">
        <v>83</v>
      </c>
      <c r="BZ67" t="s">
        <v>83</v>
      </c>
      <c r="CA67" s="2">
        <v>0</v>
      </c>
      <c r="CB67">
        <v>10</v>
      </c>
      <c r="CC67">
        <v>2007</v>
      </c>
      <c r="CD67" t="s">
        <v>110</v>
      </c>
      <c r="CE67" t="s">
        <v>111</v>
      </c>
      <c r="CF67" s="2">
        <v>317000</v>
      </c>
      <c r="CG67" s="4">
        <f t="shared" ref="CG67:CG130" si="3">CF67/AX67</f>
        <v>128.1843914274161</v>
      </c>
    </row>
    <row r="68" spans="1:85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 t="str">
        <f t="shared" si="2"/>
        <v>Y</v>
      </c>
      <c r="S68">
        <v>7</v>
      </c>
      <c r="T68">
        <v>5</v>
      </c>
      <c r="U68">
        <v>1970</v>
      </c>
      <c r="V68" t="str">
        <f>IF(Table1[[#This Row],[YearBuilt]]&lt;1990, "N", IF(Table1[[#This Row],[Remodeled after 1990?]] = "Y", "N", "Y"))</f>
        <v>N</v>
      </c>
      <c r="W68">
        <v>1989</v>
      </c>
      <c r="X68" t="str" cm="1">
        <f t="array" ref="X68">IFERROR(IF(U68=W68, "N", IF(AND(U68&lt;W68, Table1[[#This Row],[YearRemodAdd]]&gt;1990), "Y", "N/A")), No value)</f>
        <v>N/A</v>
      </c>
      <c r="Y68" t="s">
        <v>93</v>
      </c>
      <c r="Z68" t="s">
        <v>94</v>
      </c>
      <c r="AA68" t="s">
        <v>161</v>
      </c>
      <c r="AB68" t="s">
        <v>161</v>
      </c>
      <c r="AC68" t="s">
        <v>96</v>
      </c>
      <c r="AD68">
        <v>287</v>
      </c>
      <c r="AE68" t="s">
        <v>98</v>
      </c>
      <c r="AF68" t="s">
        <v>98</v>
      </c>
      <c r="AG68" t="s">
        <v>118</v>
      </c>
      <c r="AH68" t="s">
        <v>97</v>
      </c>
      <c r="AI68" t="s">
        <v>98</v>
      </c>
      <c r="AJ68" t="s">
        <v>97</v>
      </c>
      <c r="AK68" t="s">
        <v>101</v>
      </c>
      <c r="AL68">
        <v>912</v>
      </c>
      <c r="AM68" t="s">
        <v>102</v>
      </c>
      <c r="AN68">
        <v>0</v>
      </c>
      <c r="AO68">
        <v>1035</v>
      </c>
      <c r="AP68">
        <v>1947</v>
      </c>
      <c r="AQ68" t="s">
        <v>103</v>
      </c>
      <c r="AR68" t="s">
        <v>98</v>
      </c>
      <c r="AS68" t="s">
        <v>105</v>
      </c>
      <c r="AT68" t="s">
        <v>106</v>
      </c>
      <c r="AU68">
        <v>2207</v>
      </c>
      <c r="AV68">
        <v>0</v>
      </c>
      <c r="AW68">
        <v>0</v>
      </c>
      <c r="AX68">
        <v>2207</v>
      </c>
      <c r="AY68">
        <v>1</v>
      </c>
      <c r="AZ68">
        <v>0</v>
      </c>
      <c r="BA68">
        <v>2</v>
      </c>
      <c r="BB68">
        <v>0</v>
      </c>
      <c r="BC68">
        <v>3</v>
      </c>
      <c r="BD68">
        <v>1</v>
      </c>
      <c r="BE68" t="s">
        <v>98</v>
      </c>
      <c r="BF68">
        <v>7</v>
      </c>
      <c r="BG68" t="s">
        <v>146</v>
      </c>
      <c r="BH68">
        <v>1</v>
      </c>
      <c r="BI68" t="s">
        <v>97</v>
      </c>
      <c r="BJ68" t="s">
        <v>108</v>
      </c>
      <c r="BK68">
        <v>1970</v>
      </c>
      <c r="BL68" t="s">
        <v>109</v>
      </c>
      <c r="BM68">
        <v>2</v>
      </c>
      <c r="BN68">
        <v>576</v>
      </c>
      <c r="BO68" t="s">
        <v>98</v>
      </c>
      <c r="BP68" t="s">
        <v>98</v>
      </c>
      <c r="BQ68" t="s">
        <v>105</v>
      </c>
      <c r="BR68">
        <v>301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83</v>
      </c>
      <c r="BY68" t="s">
        <v>83</v>
      </c>
      <c r="BZ68" t="s">
        <v>83</v>
      </c>
      <c r="CA68" s="2">
        <v>0</v>
      </c>
      <c r="CB68">
        <v>7</v>
      </c>
      <c r="CC68">
        <v>2010</v>
      </c>
      <c r="CD68" t="s">
        <v>110</v>
      </c>
      <c r="CE68" t="s">
        <v>111</v>
      </c>
      <c r="CF68" s="2">
        <v>180000</v>
      </c>
      <c r="CG68" s="4">
        <f t="shared" si="3"/>
        <v>81.558676937018575</v>
      </c>
    </row>
    <row r="69" spans="1:85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 t="str">
        <f t="shared" si="2"/>
        <v>Y</v>
      </c>
      <c r="S69">
        <v>7</v>
      </c>
      <c r="T69">
        <v>5</v>
      </c>
      <c r="U69">
        <v>2003</v>
      </c>
      <c r="V69" t="str">
        <f>IF(Table1[[#This Row],[YearBuilt]]&lt;1990, "N", IF(Table1[[#This Row],[Remodeled after 1990?]] = "Y", "N", "Y"))</f>
        <v>Y</v>
      </c>
      <c r="W69">
        <v>2003</v>
      </c>
      <c r="X69" t="str" cm="1">
        <f t="array" ref="X69">IFERROR(IF(U69=W69, "N", IF(AND(U69&lt;W69, Table1[[#This Row],[YearRemodAdd]]&gt;1990), "Y", "N/A")), No value)</f>
        <v>N</v>
      </c>
      <c r="Y69" t="s">
        <v>93</v>
      </c>
      <c r="Z69" t="s">
        <v>94</v>
      </c>
      <c r="AA69" t="s">
        <v>95</v>
      </c>
      <c r="AB69" t="s">
        <v>95</v>
      </c>
      <c r="AC69" t="s">
        <v>96</v>
      </c>
      <c r="AD69">
        <v>167</v>
      </c>
      <c r="AE69" t="s">
        <v>97</v>
      </c>
      <c r="AF69" t="s">
        <v>98</v>
      </c>
      <c r="AG69" t="s">
        <v>99</v>
      </c>
      <c r="AH69" t="s">
        <v>97</v>
      </c>
      <c r="AI69" t="s">
        <v>98</v>
      </c>
      <c r="AJ69" t="s">
        <v>130</v>
      </c>
      <c r="AK69" t="s">
        <v>101</v>
      </c>
      <c r="AL69">
        <v>1013</v>
      </c>
      <c r="AM69" t="s">
        <v>102</v>
      </c>
      <c r="AN69">
        <v>0</v>
      </c>
      <c r="AO69">
        <v>440</v>
      </c>
      <c r="AP69">
        <v>1453</v>
      </c>
      <c r="AQ69" t="s">
        <v>103</v>
      </c>
      <c r="AR69" t="s">
        <v>104</v>
      </c>
      <c r="AS69" t="s">
        <v>105</v>
      </c>
      <c r="AT69" t="s">
        <v>106</v>
      </c>
      <c r="AU69">
        <v>1479</v>
      </c>
      <c r="AV69">
        <v>0</v>
      </c>
      <c r="AW69">
        <v>0</v>
      </c>
      <c r="AX69">
        <v>1479</v>
      </c>
      <c r="AY69">
        <v>1</v>
      </c>
      <c r="AZ69">
        <v>0</v>
      </c>
      <c r="BA69">
        <v>2</v>
      </c>
      <c r="BB69">
        <v>0</v>
      </c>
      <c r="BC69">
        <v>3</v>
      </c>
      <c r="BD69">
        <v>1</v>
      </c>
      <c r="BE69" t="s">
        <v>97</v>
      </c>
      <c r="BF69">
        <v>7</v>
      </c>
      <c r="BG69" t="s">
        <v>107</v>
      </c>
      <c r="BH69">
        <v>0</v>
      </c>
      <c r="BI69" t="s">
        <v>83</v>
      </c>
      <c r="BJ69" t="s">
        <v>108</v>
      </c>
      <c r="BK69">
        <v>2003</v>
      </c>
      <c r="BL69" t="s">
        <v>109</v>
      </c>
      <c r="BM69">
        <v>2</v>
      </c>
      <c r="BN69">
        <v>558</v>
      </c>
      <c r="BO69" t="s">
        <v>98</v>
      </c>
      <c r="BP69" t="s">
        <v>98</v>
      </c>
      <c r="BQ69" t="s">
        <v>105</v>
      </c>
      <c r="BR69">
        <v>144</v>
      </c>
      <c r="BS69">
        <v>29</v>
      </c>
      <c r="BT69">
        <v>0</v>
      </c>
      <c r="BU69">
        <v>0</v>
      </c>
      <c r="BV69">
        <v>0</v>
      </c>
      <c r="BW69">
        <v>0</v>
      </c>
      <c r="BX69" t="s">
        <v>83</v>
      </c>
      <c r="BY69" t="s">
        <v>83</v>
      </c>
      <c r="BZ69" t="s">
        <v>83</v>
      </c>
      <c r="CA69" s="2">
        <v>0</v>
      </c>
      <c r="CB69">
        <v>6</v>
      </c>
      <c r="CC69">
        <v>2007</v>
      </c>
      <c r="CD69" t="s">
        <v>110</v>
      </c>
      <c r="CE69" t="s">
        <v>111</v>
      </c>
      <c r="CF69" s="2">
        <v>226000</v>
      </c>
      <c r="CG69" s="4">
        <f t="shared" si="3"/>
        <v>152.80594996619337</v>
      </c>
    </row>
    <row r="70" spans="1:85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 t="str">
        <f t="shared" si="2"/>
        <v>Y</v>
      </c>
      <c r="S70">
        <v>4</v>
      </c>
      <c r="T70">
        <v>6</v>
      </c>
      <c r="U70">
        <v>1945</v>
      </c>
      <c r="V70" t="str">
        <f>IF(Table1[[#This Row],[YearBuilt]]&lt;1990, "N", IF(Table1[[#This Row],[Remodeled after 1990?]] = "Y", "N", "Y"))</f>
        <v>N</v>
      </c>
      <c r="W70">
        <v>1950</v>
      </c>
      <c r="X70" t="str" cm="1">
        <f t="array" ref="X70">IFERROR(IF(U70=W70, "N", IF(AND(U70&lt;W70, Table1[[#This Row],[YearRemodAdd]]&gt;1990), "Y", "N/A")), No value)</f>
        <v>N/A</v>
      </c>
      <c r="Y70" t="s">
        <v>93</v>
      </c>
      <c r="Z70" t="s">
        <v>94</v>
      </c>
      <c r="AA70" t="s">
        <v>116</v>
      </c>
      <c r="AB70" t="s">
        <v>116</v>
      </c>
      <c r="AC70" t="s">
        <v>117</v>
      </c>
      <c r="AD70">
        <v>0</v>
      </c>
      <c r="AE70" t="s">
        <v>98</v>
      </c>
      <c r="AF70" t="s">
        <v>97</v>
      </c>
      <c r="AG70" t="s">
        <v>118</v>
      </c>
      <c r="AH70" t="s">
        <v>98</v>
      </c>
      <c r="AI70" t="s">
        <v>98</v>
      </c>
      <c r="AJ70" t="s">
        <v>100</v>
      </c>
      <c r="AK70" t="s">
        <v>102</v>
      </c>
      <c r="AL70">
        <v>0</v>
      </c>
      <c r="AM70" t="s">
        <v>102</v>
      </c>
      <c r="AN70">
        <v>0</v>
      </c>
      <c r="AO70">
        <v>747</v>
      </c>
      <c r="AP70">
        <v>747</v>
      </c>
      <c r="AQ70" t="s">
        <v>103</v>
      </c>
      <c r="AR70" t="s">
        <v>98</v>
      </c>
      <c r="AS70" t="s">
        <v>105</v>
      </c>
      <c r="AT70" t="s">
        <v>106</v>
      </c>
      <c r="AU70">
        <v>747</v>
      </c>
      <c r="AV70">
        <v>0</v>
      </c>
      <c r="AW70">
        <v>0</v>
      </c>
      <c r="AX70">
        <v>747</v>
      </c>
      <c r="AY70">
        <v>0</v>
      </c>
      <c r="AZ70">
        <v>0</v>
      </c>
      <c r="BA70">
        <v>1</v>
      </c>
      <c r="BB70">
        <v>0</v>
      </c>
      <c r="BC70">
        <v>2</v>
      </c>
      <c r="BD70">
        <v>1</v>
      </c>
      <c r="BE70" t="s">
        <v>98</v>
      </c>
      <c r="BF70">
        <v>4</v>
      </c>
      <c r="BG70" t="s">
        <v>107</v>
      </c>
      <c r="BH70">
        <v>0</v>
      </c>
      <c r="BI70" t="s">
        <v>83</v>
      </c>
      <c r="BJ70" t="s">
        <v>108</v>
      </c>
      <c r="BK70">
        <v>1945</v>
      </c>
      <c r="BL70" t="s">
        <v>102</v>
      </c>
      <c r="BM70">
        <v>1</v>
      </c>
      <c r="BN70">
        <v>220</v>
      </c>
      <c r="BO70" t="s">
        <v>98</v>
      </c>
      <c r="BP70" t="s">
        <v>98</v>
      </c>
      <c r="BQ70" t="s">
        <v>105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 t="s">
        <v>83</v>
      </c>
      <c r="BY70" t="s">
        <v>83</v>
      </c>
      <c r="BZ70" t="s">
        <v>83</v>
      </c>
      <c r="CA70" s="2">
        <v>0</v>
      </c>
      <c r="CB70">
        <v>6</v>
      </c>
      <c r="CC70">
        <v>2010</v>
      </c>
      <c r="CD70" t="s">
        <v>110</v>
      </c>
      <c r="CE70" t="s">
        <v>111</v>
      </c>
      <c r="CF70" s="2">
        <v>80000</v>
      </c>
      <c r="CG70" s="4">
        <f t="shared" si="3"/>
        <v>107.09504685408299</v>
      </c>
    </row>
    <row r="71" spans="1:85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 t="str">
        <f t="shared" si="2"/>
        <v>N/A</v>
      </c>
      <c r="S71">
        <v>7</v>
      </c>
      <c r="T71">
        <v>4</v>
      </c>
      <c r="U71">
        <v>1953</v>
      </c>
      <c r="V71" t="str">
        <f>IF(Table1[[#This Row],[YearBuilt]]&lt;1990, "N", IF(Table1[[#This Row],[Remodeled after 1990?]] = "Y", "N", "Y"))</f>
        <v>N</v>
      </c>
      <c r="W71">
        <v>1953</v>
      </c>
      <c r="X71" t="str" cm="1">
        <f t="array" ref="X71">IFERROR(IF(U71=W71, "N", IF(AND(U71&lt;W71, Table1[[#This Row],[YearRemodAdd]]&gt;1990), "Y", "N/A")), No value)</f>
        <v>N</v>
      </c>
      <c r="Y71" t="s">
        <v>93</v>
      </c>
      <c r="Z71" t="s">
        <v>94</v>
      </c>
      <c r="AA71" t="s">
        <v>96</v>
      </c>
      <c r="AB71" t="s">
        <v>186</v>
      </c>
      <c r="AC71" t="s">
        <v>117</v>
      </c>
      <c r="AD71">
        <v>0</v>
      </c>
      <c r="AE71" t="s">
        <v>97</v>
      </c>
      <c r="AF71" t="s">
        <v>98</v>
      </c>
      <c r="AG71" t="s">
        <v>118</v>
      </c>
      <c r="AH71" t="s">
        <v>98</v>
      </c>
      <c r="AI71" t="s">
        <v>98</v>
      </c>
      <c r="AJ71" t="s">
        <v>100</v>
      </c>
      <c r="AK71" t="s">
        <v>141</v>
      </c>
      <c r="AL71">
        <v>603</v>
      </c>
      <c r="AM71" t="s">
        <v>102</v>
      </c>
      <c r="AN71">
        <v>0</v>
      </c>
      <c r="AO71">
        <v>701</v>
      </c>
      <c r="AP71">
        <v>1304</v>
      </c>
      <c r="AQ71" t="s">
        <v>206</v>
      </c>
      <c r="AR71" t="s">
        <v>98</v>
      </c>
      <c r="AS71" t="s">
        <v>105</v>
      </c>
      <c r="AT71" t="s">
        <v>106</v>
      </c>
      <c r="AU71">
        <v>1304</v>
      </c>
      <c r="AV71">
        <v>983</v>
      </c>
      <c r="AW71">
        <v>0</v>
      </c>
      <c r="AX71">
        <v>2287</v>
      </c>
      <c r="AY71">
        <v>0</v>
      </c>
      <c r="AZ71">
        <v>0</v>
      </c>
      <c r="BA71">
        <v>2</v>
      </c>
      <c r="BB71">
        <v>0</v>
      </c>
      <c r="BC71">
        <v>3</v>
      </c>
      <c r="BD71">
        <v>1</v>
      </c>
      <c r="BE71" t="s">
        <v>98</v>
      </c>
      <c r="BF71">
        <v>7</v>
      </c>
      <c r="BG71" t="s">
        <v>107</v>
      </c>
      <c r="BH71">
        <v>1</v>
      </c>
      <c r="BI71" t="s">
        <v>98</v>
      </c>
      <c r="BJ71" t="s">
        <v>108</v>
      </c>
      <c r="BK71">
        <v>1953</v>
      </c>
      <c r="BL71" t="s">
        <v>157</v>
      </c>
      <c r="BM71">
        <v>2</v>
      </c>
      <c r="BN71">
        <v>667</v>
      </c>
      <c r="BO71" t="s">
        <v>98</v>
      </c>
      <c r="BP71" t="s">
        <v>98</v>
      </c>
      <c r="BQ71" t="s">
        <v>105</v>
      </c>
      <c r="BR71">
        <v>0</v>
      </c>
      <c r="BS71">
        <v>21</v>
      </c>
      <c r="BT71">
        <v>114</v>
      </c>
      <c r="BU71">
        <v>0</v>
      </c>
      <c r="BV71">
        <v>0</v>
      </c>
      <c r="BW71">
        <v>0</v>
      </c>
      <c r="BX71" t="s">
        <v>83</v>
      </c>
      <c r="BY71" t="s">
        <v>83</v>
      </c>
      <c r="BZ71" t="s">
        <v>83</v>
      </c>
      <c r="CA71" s="2">
        <v>0</v>
      </c>
      <c r="CB71">
        <v>7</v>
      </c>
      <c r="CC71">
        <v>2006</v>
      </c>
      <c r="CD71" t="s">
        <v>110</v>
      </c>
      <c r="CE71" t="s">
        <v>111</v>
      </c>
      <c r="CF71" s="2">
        <v>225000</v>
      </c>
      <c r="CG71" s="4">
        <f t="shared" si="3"/>
        <v>98.38216003498033</v>
      </c>
    </row>
    <row r="72" spans="1:85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 t="str">
        <f t="shared" si="2"/>
        <v>Y</v>
      </c>
      <c r="S72">
        <v>7</v>
      </c>
      <c r="T72">
        <v>6</v>
      </c>
      <c r="U72">
        <v>1973</v>
      </c>
      <c r="V72" t="str">
        <f>IF(Table1[[#This Row],[YearBuilt]]&lt;1990, "N", IF(Table1[[#This Row],[Remodeled after 1990?]] = "Y", "N", "Y"))</f>
        <v>N</v>
      </c>
      <c r="W72">
        <v>1973</v>
      </c>
      <c r="X72" t="str" cm="1">
        <f t="array" ref="X72">IFERROR(IF(U72=W72, "N", IF(AND(U72&lt;W72, Table1[[#This Row],[YearRemodAdd]]&gt;1990), "Y", "N/A")), No value)</f>
        <v>N</v>
      </c>
      <c r="Y72" t="s">
        <v>93</v>
      </c>
      <c r="Z72" t="s">
        <v>94</v>
      </c>
      <c r="AA72" t="s">
        <v>161</v>
      </c>
      <c r="AB72" t="s">
        <v>161</v>
      </c>
      <c r="AC72" t="s">
        <v>96</v>
      </c>
      <c r="AD72">
        <v>1115</v>
      </c>
      <c r="AE72" t="s">
        <v>98</v>
      </c>
      <c r="AF72" t="s">
        <v>97</v>
      </c>
      <c r="AG72" t="s">
        <v>118</v>
      </c>
      <c r="AH72" t="s">
        <v>97</v>
      </c>
      <c r="AI72" t="s">
        <v>98</v>
      </c>
      <c r="AJ72" t="s">
        <v>97</v>
      </c>
      <c r="AK72" t="s">
        <v>119</v>
      </c>
      <c r="AL72">
        <v>1880</v>
      </c>
      <c r="AM72" t="s">
        <v>102</v>
      </c>
      <c r="AN72">
        <v>0</v>
      </c>
      <c r="AO72">
        <v>343</v>
      </c>
      <c r="AP72">
        <v>2223</v>
      </c>
      <c r="AQ72" t="s">
        <v>103</v>
      </c>
      <c r="AR72" t="s">
        <v>104</v>
      </c>
      <c r="AS72" t="s">
        <v>105</v>
      </c>
      <c r="AT72" t="s">
        <v>106</v>
      </c>
      <c r="AU72">
        <v>2223</v>
      </c>
      <c r="AV72">
        <v>0</v>
      </c>
      <c r="AW72">
        <v>0</v>
      </c>
      <c r="AX72">
        <v>2223</v>
      </c>
      <c r="AY72">
        <v>1</v>
      </c>
      <c r="AZ72">
        <v>0</v>
      </c>
      <c r="BA72">
        <v>2</v>
      </c>
      <c r="BB72">
        <v>0</v>
      </c>
      <c r="BC72">
        <v>3</v>
      </c>
      <c r="BD72">
        <v>1</v>
      </c>
      <c r="BE72" t="s">
        <v>98</v>
      </c>
      <c r="BF72">
        <v>8</v>
      </c>
      <c r="BG72" t="s">
        <v>107</v>
      </c>
      <c r="BH72">
        <v>2</v>
      </c>
      <c r="BI72" t="s">
        <v>97</v>
      </c>
      <c r="BJ72" t="s">
        <v>108</v>
      </c>
      <c r="BK72">
        <v>1973</v>
      </c>
      <c r="BL72" t="s">
        <v>157</v>
      </c>
      <c r="BM72">
        <v>2</v>
      </c>
      <c r="BN72">
        <v>516</v>
      </c>
      <c r="BO72" t="s">
        <v>98</v>
      </c>
      <c r="BP72" t="s">
        <v>98</v>
      </c>
      <c r="BQ72" t="s">
        <v>105</v>
      </c>
      <c r="BR72">
        <v>300</v>
      </c>
      <c r="BS72">
        <v>0</v>
      </c>
      <c r="BT72">
        <v>0</v>
      </c>
      <c r="BU72">
        <v>0</v>
      </c>
      <c r="BV72">
        <v>0</v>
      </c>
      <c r="BW72">
        <v>0</v>
      </c>
      <c r="BX72" t="s">
        <v>83</v>
      </c>
      <c r="BY72" t="s">
        <v>83</v>
      </c>
      <c r="BZ72" t="s">
        <v>83</v>
      </c>
      <c r="CA72" s="2">
        <v>0</v>
      </c>
      <c r="CB72">
        <v>2</v>
      </c>
      <c r="CC72">
        <v>2007</v>
      </c>
      <c r="CD72" t="s">
        <v>110</v>
      </c>
      <c r="CE72" t="s">
        <v>111</v>
      </c>
      <c r="CF72" s="2">
        <v>244000</v>
      </c>
      <c r="CG72" s="4">
        <f t="shared" si="3"/>
        <v>109.76158344579397</v>
      </c>
    </row>
    <row r="73" spans="1:85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 t="str">
        <f t="shared" si="2"/>
        <v>Y</v>
      </c>
      <c r="S73">
        <v>4</v>
      </c>
      <c r="T73">
        <v>6</v>
      </c>
      <c r="U73">
        <v>1982</v>
      </c>
      <c r="V73" t="str">
        <f>IF(Table1[[#This Row],[YearBuilt]]&lt;1990, "N", IF(Table1[[#This Row],[Remodeled after 1990?]] = "Y", "N", "Y"))</f>
        <v>N</v>
      </c>
      <c r="W73">
        <v>2006</v>
      </c>
      <c r="X73" t="str" cm="1">
        <f t="array" ref="X73">IFERROR(IF(U73=W73, "N", IF(AND(U73&lt;W73, Table1[[#This Row],[YearRemodAdd]]&gt;1990), "Y", "N/A")), No value)</f>
        <v>Y</v>
      </c>
      <c r="Y73" t="s">
        <v>93</v>
      </c>
      <c r="Z73" t="s">
        <v>94</v>
      </c>
      <c r="AA73" t="s">
        <v>140</v>
      </c>
      <c r="AB73" t="s">
        <v>161</v>
      </c>
      <c r="AC73" t="s">
        <v>117</v>
      </c>
      <c r="AD73">
        <v>0</v>
      </c>
      <c r="AE73" t="s">
        <v>98</v>
      </c>
      <c r="AF73" t="s">
        <v>98</v>
      </c>
      <c r="AG73" t="s">
        <v>118</v>
      </c>
      <c r="AH73" t="s">
        <v>98</v>
      </c>
      <c r="AI73" t="s">
        <v>98</v>
      </c>
      <c r="AJ73" t="s">
        <v>100</v>
      </c>
      <c r="AK73" t="s">
        <v>119</v>
      </c>
      <c r="AL73">
        <v>565</v>
      </c>
      <c r="AM73" t="s">
        <v>102</v>
      </c>
      <c r="AN73">
        <v>0</v>
      </c>
      <c r="AO73">
        <v>280</v>
      </c>
      <c r="AP73">
        <v>845</v>
      </c>
      <c r="AQ73" t="s">
        <v>103</v>
      </c>
      <c r="AR73" t="s">
        <v>98</v>
      </c>
      <c r="AS73" t="s">
        <v>105</v>
      </c>
      <c r="AT73" t="s">
        <v>106</v>
      </c>
      <c r="AU73">
        <v>845</v>
      </c>
      <c r="AV73">
        <v>0</v>
      </c>
      <c r="AW73">
        <v>0</v>
      </c>
      <c r="AX73">
        <v>845</v>
      </c>
      <c r="AY73">
        <v>1</v>
      </c>
      <c r="AZ73">
        <v>0</v>
      </c>
      <c r="BA73">
        <v>1</v>
      </c>
      <c r="BB73">
        <v>0</v>
      </c>
      <c r="BC73">
        <v>2</v>
      </c>
      <c r="BD73">
        <v>1</v>
      </c>
      <c r="BE73" t="s">
        <v>98</v>
      </c>
      <c r="BF73">
        <v>4</v>
      </c>
      <c r="BG73" t="s">
        <v>107</v>
      </c>
      <c r="BH73">
        <v>0</v>
      </c>
      <c r="BI73" t="s">
        <v>83</v>
      </c>
      <c r="BJ73" t="s">
        <v>127</v>
      </c>
      <c r="BK73">
        <v>1987</v>
      </c>
      <c r="BL73" t="s">
        <v>102</v>
      </c>
      <c r="BM73">
        <v>2</v>
      </c>
      <c r="BN73">
        <v>360</v>
      </c>
      <c r="BO73" t="s">
        <v>98</v>
      </c>
      <c r="BP73" t="s">
        <v>98</v>
      </c>
      <c r="BQ73" t="s">
        <v>105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 t="s">
        <v>83</v>
      </c>
      <c r="BY73" t="s">
        <v>83</v>
      </c>
      <c r="BZ73" t="s">
        <v>83</v>
      </c>
      <c r="CA73" s="2">
        <v>0</v>
      </c>
      <c r="CB73">
        <v>6</v>
      </c>
      <c r="CC73">
        <v>2007</v>
      </c>
      <c r="CD73" t="s">
        <v>110</v>
      </c>
      <c r="CE73" t="s">
        <v>111</v>
      </c>
      <c r="CF73" s="2">
        <v>129500</v>
      </c>
      <c r="CG73" s="4">
        <f t="shared" si="3"/>
        <v>153.25443786982248</v>
      </c>
    </row>
    <row r="74" spans="1:85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 t="str">
        <f t="shared" si="2"/>
        <v>N</v>
      </c>
      <c r="S74">
        <v>7</v>
      </c>
      <c r="T74">
        <v>5</v>
      </c>
      <c r="U74">
        <v>1998</v>
      </c>
      <c r="V74" t="str">
        <f>IF(Table1[[#This Row],[YearBuilt]]&lt;1990, "N", IF(Table1[[#This Row],[Remodeled after 1990?]] = "Y", "N", "Y"))</f>
        <v>Y</v>
      </c>
      <c r="W74">
        <v>1998</v>
      </c>
      <c r="X74" t="str" cm="1">
        <f t="array" ref="X74">IFERROR(IF(U74=W74, "N", IF(AND(U74&lt;W74, Table1[[#This Row],[YearRemodAdd]]&gt;1990), "Y", "N/A")), No value)</f>
        <v>N</v>
      </c>
      <c r="Y74" t="s">
        <v>93</v>
      </c>
      <c r="Z74" t="s">
        <v>94</v>
      </c>
      <c r="AA74" t="s">
        <v>95</v>
      </c>
      <c r="AB74" t="s">
        <v>95</v>
      </c>
      <c r="AC74" t="s">
        <v>96</v>
      </c>
      <c r="AD74">
        <v>40</v>
      </c>
      <c r="AE74" t="s">
        <v>98</v>
      </c>
      <c r="AF74" t="s">
        <v>98</v>
      </c>
      <c r="AG74" t="s">
        <v>99</v>
      </c>
      <c r="AH74" t="s">
        <v>97</v>
      </c>
      <c r="AI74" t="s">
        <v>98</v>
      </c>
      <c r="AJ74" t="s">
        <v>100</v>
      </c>
      <c r="AK74" t="s">
        <v>102</v>
      </c>
      <c r="AL74">
        <v>0</v>
      </c>
      <c r="AM74" t="s">
        <v>102</v>
      </c>
      <c r="AN74">
        <v>0</v>
      </c>
      <c r="AO74">
        <v>832</v>
      </c>
      <c r="AP74">
        <v>832</v>
      </c>
      <c r="AQ74" t="s">
        <v>103</v>
      </c>
      <c r="AR74" t="s">
        <v>97</v>
      </c>
      <c r="AS74" t="s">
        <v>105</v>
      </c>
      <c r="AT74" t="s">
        <v>106</v>
      </c>
      <c r="AU74">
        <v>885</v>
      </c>
      <c r="AV74">
        <v>833</v>
      </c>
      <c r="AW74">
        <v>0</v>
      </c>
      <c r="AX74">
        <v>1718</v>
      </c>
      <c r="AY74">
        <v>0</v>
      </c>
      <c r="AZ74">
        <v>0</v>
      </c>
      <c r="BA74">
        <v>2</v>
      </c>
      <c r="BB74">
        <v>1</v>
      </c>
      <c r="BC74">
        <v>3</v>
      </c>
      <c r="BD74">
        <v>1</v>
      </c>
      <c r="BE74" t="s">
        <v>98</v>
      </c>
      <c r="BF74">
        <v>7</v>
      </c>
      <c r="BG74" t="s">
        <v>107</v>
      </c>
      <c r="BH74">
        <v>1</v>
      </c>
      <c r="BI74" t="s">
        <v>98</v>
      </c>
      <c r="BJ74" t="s">
        <v>108</v>
      </c>
      <c r="BK74">
        <v>1998</v>
      </c>
      <c r="BL74" t="s">
        <v>157</v>
      </c>
      <c r="BM74">
        <v>2</v>
      </c>
      <c r="BN74">
        <v>427</v>
      </c>
      <c r="BO74" t="s">
        <v>98</v>
      </c>
      <c r="BP74" t="s">
        <v>98</v>
      </c>
      <c r="BQ74" t="s">
        <v>105</v>
      </c>
      <c r="BR74">
        <v>0</v>
      </c>
      <c r="BS74">
        <v>94</v>
      </c>
      <c r="BT74">
        <v>0</v>
      </c>
      <c r="BU74">
        <v>0</v>
      </c>
      <c r="BV74">
        <v>291</v>
      </c>
      <c r="BW74">
        <v>0</v>
      </c>
      <c r="BX74" t="s">
        <v>83</v>
      </c>
      <c r="BY74" t="s">
        <v>83</v>
      </c>
      <c r="BZ74" t="s">
        <v>83</v>
      </c>
      <c r="CA74" s="2">
        <v>0</v>
      </c>
      <c r="CB74">
        <v>12</v>
      </c>
      <c r="CC74">
        <v>2009</v>
      </c>
      <c r="CD74" t="s">
        <v>110</v>
      </c>
      <c r="CE74" t="s">
        <v>111</v>
      </c>
      <c r="CF74" s="2">
        <v>185000</v>
      </c>
      <c r="CG74" s="4">
        <f t="shared" si="3"/>
        <v>107.68335273573923</v>
      </c>
    </row>
    <row r="75" spans="1:85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 t="str">
        <f t="shared" si="2"/>
        <v>Y</v>
      </c>
      <c r="S75">
        <v>5</v>
      </c>
      <c r="T75">
        <v>7</v>
      </c>
      <c r="U75">
        <v>1954</v>
      </c>
      <c r="V75" t="str">
        <f>IF(Table1[[#This Row],[YearBuilt]]&lt;1990, "N", IF(Table1[[#This Row],[Remodeled after 1990?]] = "Y", "N", "Y"))</f>
        <v>N</v>
      </c>
      <c r="W75">
        <v>2003</v>
      </c>
      <c r="X75" t="str" cm="1">
        <f t="array" ref="X75">IFERROR(IF(U75=W75, "N", IF(AND(U75&lt;W75, Table1[[#This Row],[YearRemodAdd]]&gt;1990), "Y", "N/A")), No value)</f>
        <v>Y</v>
      </c>
      <c r="Y75" t="s">
        <v>93</v>
      </c>
      <c r="Z75" t="s">
        <v>94</v>
      </c>
      <c r="AA75" t="s">
        <v>124</v>
      </c>
      <c r="AB75" t="s">
        <v>124</v>
      </c>
      <c r="AC75" t="s">
        <v>96</v>
      </c>
      <c r="AD75">
        <v>104</v>
      </c>
      <c r="AE75" t="s">
        <v>98</v>
      </c>
      <c r="AF75" t="s">
        <v>98</v>
      </c>
      <c r="AG75" t="s">
        <v>118</v>
      </c>
      <c r="AH75" t="s">
        <v>98</v>
      </c>
      <c r="AI75" t="s">
        <v>98</v>
      </c>
      <c r="AJ75" t="s">
        <v>100</v>
      </c>
      <c r="AK75" t="s">
        <v>119</v>
      </c>
      <c r="AL75">
        <v>320</v>
      </c>
      <c r="AM75" t="s">
        <v>141</v>
      </c>
      <c r="AN75">
        <v>362</v>
      </c>
      <c r="AO75">
        <v>404</v>
      </c>
      <c r="AP75">
        <v>1086</v>
      </c>
      <c r="AQ75" t="s">
        <v>103</v>
      </c>
      <c r="AR75" t="s">
        <v>97</v>
      </c>
      <c r="AS75" t="s">
        <v>105</v>
      </c>
      <c r="AT75" t="s">
        <v>106</v>
      </c>
      <c r="AU75">
        <v>1086</v>
      </c>
      <c r="AV75">
        <v>0</v>
      </c>
      <c r="AW75">
        <v>0</v>
      </c>
      <c r="AX75">
        <v>1086</v>
      </c>
      <c r="AY75">
        <v>1</v>
      </c>
      <c r="AZ75">
        <v>0</v>
      </c>
      <c r="BA75">
        <v>1</v>
      </c>
      <c r="BB75">
        <v>0</v>
      </c>
      <c r="BC75">
        <v>3</v>
      </c>
      <c r="BD75">
        <v>1</v>
      </c>
      <c r="BE75" t="s">
        <v>98</v>
      </c>
      <c r="BF75">
        <v>6</v>
      </c>
      <c r="BG75" t="s">
        <v>107</v>
      </c>
      <c r="BH75">
        <v>0</v>
      </c>
      <c r="BI75" t="s">
        <v>83</v>
      </c>
      <c r="BJ75" t="s">
        <v>108</v>
      </c>
      <c r="BK75">
        <v>1989</v>
      </c>
      <c r="BL75" t="s">
        <v>102</v>
      </c>
      <c r="BM75">
        <v>2</v>
      </c>
      <c r="BN75">
        <v>490</v>
      </c>
      <c r="BO75" t="s">
        <v>98</v>
      </c>
      <c r="BP75" t="s">
        <v>98</v>
      </c>
      <c r="BQ75" t="s">
        <v>105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t="s">
        <v>83</v>
      </c>
      <c r="BY75" t="s">
        <v>163</v>
      </c>
      <c r="BZ75" t="s">
        <v>83</v>
      </c>
      <c r="CA75" s="2">
        <v>0</v>
      </c>
      <c r="CB75">
        <v>5</v>
      </c>
      <c r="CC75">
        <v>2010</v>
      </c>
      <c r="CD75" t="s">
        <v>110</v>
      </c>
      <c r="CE75" t="s">
        <v>111</v>
      </c>
      <c r="CF75" s="2">
        <v>144900</v>
      </c>
      <c r="CG75" s="4">
        <f t="shared" si="3"/>
        <v>133.42541436464089</v>
      </c>
    </row>
    <row r="76" spans="1:85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 t="str">
        <f t="shared" si="2"/>
        <v>N</v>
      </c>
      <c r="S76">
        <v>3</v>
      </c>
      <c r="T76">
        <v>6</v>
      </c>
      <c r="U76">
        <v>1915</v>
      </c>
      <c r="V76" t="str">
        <f>IF(Table1[[#This Row],[YearBuilt]]&lt;1990, "N", IF(Table1[[#This Row],[Remodeled after 1990?]] = "Y", "N", "Y"))</f>
        <v>N</v>
      </c>
      <c r="W76">
        <v>1950</v>
      </c>
      <c r="X76" t="str" cm="1">
        <f t="array" ref="X76">IFERROR(IF(U76=W76, "N", IF(AND(U76&lt;W76, Table1[[#This Row],[YearRemodAdd]]&gt;1990), "Y", "N/A")), No value)</f>
        <v>N/A</v>
      </c>
      <c r="Y76" t="s">
        <v>184</v>
      </c>
      <c r="Z76" t="s">
        <v>94</v>
      </c>
      <c r="AA76" t="s">
        <v>95</v>
      </c>
      <c r="AB76" t="s">
        <v>95</v>
      </c>
      <c r="AC76" t="s">
        <v>117</v>
      </c>
      <c r="AD76">
        <v>0</v>
      </c>
      <c r="AE76" t="s">
        <v>97</v>
      </c>
      <c r="AF76" t="s">
        <v>97</v>
      </c>
      <c r="AG76" t="s">
        <v>118</v>
      </c>
      <c r="AH76" t="s">
        <v>147</v>
      </c>
      <c r="AI76" t="s">
        <v>98</v>
      </c>
      <c r="AJ76" t="s">
        <v>100</v>
      </c>
      <c r="AK76" t="s">
        <v>102</v>
      </c>
      <c r="AL76">
        <v>0</v>
      </c>
      <c r="AM76" t="s">
        <v>102</v>
      </c>
      <c r="AN76">
        <v>0</v>
      </c>
      <c r="AO76">
        <v>840</v>
      </c>
      <c r="AP76">
        <v>840</v>
      </c>
      <c r="AQ76" t="s">
        <v>103</v>
      </c>
      <c r="AR76" t="s">
        <v>97</v>
      </c>
      <c r="AS76" t="s">
        <v>177</v>
      </c>
      <c r="AT76" t="s">
        <v>106</v>
      </c>
      <c r="AU76">
        <v>840</v>
      </c>
      <c r="AV76">
        <v>765</v>
      </c>
      <c r="AW76">
        <v>0</v>
      </c>
      <c r="AX76">
        <v>1605</v>
      </c>
      <c r="AY76">
        <v>0</v>
      </c>
      <c r="AZ76">
        <v>0</v>
      </c>
      <c r="BA76">
        <v>2</v>
      </c>
      <c r="BB76">
        <v>0</v>
      </c>
      <c r="BC76">
        <v>3</v>
      </c>
      <c r="BD76">
        <v>2</v>
      </c>
      <c r="BE76" t="s">
        <v>98</v>
      </c>
      <c r="BF76">
        <v>8</v>
      </c>
      <c r="BG76" t="s">
        <v>107</v>
      </c>
      <c r="BH76">
        <v>0</v>
      </c>
      <c r="BI76" t="s">
        <v>83</v>
      </c>
      <c r="BJ76" t="s">
        <v>127</v>
      </c>
      <c r="BK76">
        <v>1915</v>
      </c>
      <c r="BL76" t="s">
        <v>102</v>
      </c>
      <c r="BM76">
        <v>1</v>
      </c>
      <c r="BN76">
        <v>379</v>
      </c>
      <c r="BO76" t="s">
        <v>98</v>
      </c>
      <c r="BP76" t="s">
        <v>98</v>
      </c>
      <c r="BQ76" t="s">
        <v>105</v>
      </c>
      <c r="BR76">
        <v>0</v>
      </c>
      <c r="BS76">
        <v>0</v>
      </c>
      <c r="BT76">
        <v>202</v>
      </c>
      <c r="BU76">
        <v>0</v>
      </c>
      <c r="BV76">
        <v>0</v>
      </c>
      <c r="BW76">
        <v>0</v>
      </c>
      <c r="BX76" t="s">
        <v>83</v>
      </c>
      <c r="BY76" t="s">
        <v>83</v>
      </c>
      <c r="BZ76" t="s">
        <v>83</v>
      </c>
      <c r="CA76" s="2">
        <v>0</v>
      </c>
      <c r="CB76">
        <v>5</v>
      </c>
      <c r="CC76">
        <v>2010</v>
      </c>
      <c r="CD76" t="s">
        <v>110</v>
      </c>
      <c r="CE76" t="s">
        <v>111</v>
      </c>
      <c r="CF76" s="2">
        <v>107400</v>
      </c>
      <c r="CG76" s="4">
        <f t="shared" si="3"/>
        <v>66.915887850467286</v>
      </c>
    </row>
    <row r="77" spans="1:85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 t="str">
        <f t="shared" si="2"/>
        <v>N/A</v>
      </c>
      <c r="S77">
        <v>4</v>
      </c>
      <c r="T77">
        <v>5</v>
      </c>
      <c r="U77">
        <v>1973</v>
      </c>
      <c r="V77" t="str">
        <f>IF(Table1[[#This Row],[YearBuilt]]&lt;1990, "N", IF(Table1[[#This Row],[Remodeled after 1990?]] = "Y", "N", "Y"))</f>
        <v>N</v>
      </c>
      <c r="W77">
        <v>1973</v>
      </c>
      <c r="X77" t="str" cm="1">
        <f t="array" ref="X77">IFERROR(IF(U77=W77, "N", IF(AND(U77&lt;W77, Table1[[#This Row],[YearRemodAdd]]&gt;1990), "Y", "N/A")), No value)</f>
        <v>N</v>
      </c>
      <c r="Y77" t="s">
        <v>93</v>
      </c>
      <c r="Z77" t="s">
        <v>94</v>
      </c>
      <c r="AA77" t="s">
        <v>180</v>
      </c>
      <c r="AB77" t="s">
        <v>181</v>
      </c>
      <c r="AC77" t="s">
        <v>117</v>
      </c>
      <c r="AD77">
        <v>0</v>
      </c>
      <c r="AE77" t="s">
        <v>98</v>
      </c>
      <c r="AF77" t="s">
        <v>98</v>
      </c>
      <c r="AG77" t="s">
        <v>118</v>
      </c>
      <c r="AH77" t="s">
        <v>97</v>
      </c>
      <c r="AI77" t="s">
        <v>98</v>
      </c>
      <c r="AJ77" t="s">
        <v>97</v>
      </c>
      <c r="AK77" t="s">
        <v>101</v>
      </c>
      <c r="AL77">
        <v>462</v>
      </c>
      <c r="AM77" t="s">
        <v>102</v>
      </c>
      <c r="AN77">
        <v>0</v>
      </c>
      <c r="AO77">
        <v>0</v>
      </c>
      <c r="AP77">
        <v>462</v>
      </c>
      <c r="AQ77" t="s">
        <v>103</v>
      </c>
      <c r="AR77" t="s">
        <v>98</v>
      </c>
      <c r="AS77" t="s">
        <v>105</v>
      </c>
      <c r="AT77" t="s">
        <v>106</v>
      </c>
      <c r="AU77">
        <v>526</v>
      </c>
      <c r="AV77">
        <v>462</v>
      </c>
      <c r="AW77">
        <v>0</v>
      </c>
      <c r="AX77">
        <v>988</v>
      </c>
      <c r="AY77">
        <v>1</v>
      </c>
      <c r="AZ77">
        <v>0</v>
      </c>
      <c r="BA77">
        <v>1</v>
      </c>
      <c r="BB77">
        <v>0</v>
      </c>
      <c r="BC77">
        <v>2</v>
      </c>
      <c r="BD77">
        <v>1</v>
      </c>
      <c r="BE77" t="s">
        <v>98</v>
      </c>
      <c r="BF77">
        <v>5</v>
      </c>
      <c r="BG77" t="s">
        <v>107</v>
      </c>
      <c r="BH77">
        <v>0</v>
      </c>
      <c r="BI77" t="s">
        <v>83</v>
      </c>
      <c r="BJ77" t="s">
        <v>156</v>
      </c>
      <c r="BK77">
        <v>1973</v>
      </c>
      <c r="BL77" t="s">
        <v>102</v>
      </c>
      <c r="BM77">
        <v>1</v>
      </c>
      <c r="BN77">
        <v>297</v>
      </c>
      <c r="BO77" t="s">
        <v>98</v>
      </c>
      <c r="BP77" t="s">
        <v>98</v>
      </c>
      <c r="BQ77" t="s">
        <v>105</v>
      </c>
      <c r="BR77">
        <v>120</v>
      </c>
      <c r="BS77">
        <v>101</v>
      </c>
      <c r="BT77">
        <v>0</v>
      </c>
      <c r="BU77">
        <v>0</v>
      </c>
      <c r="BV77">
        <v>0</v>
      </c>
      <c r="BW77">
        <v>0</v>
      </c>
      <c r="BX77" t="s">
        <v>83</v>
      </c>
      <c r="BY77" t="s">
        <v>163</v>
      </c>
      <c r="BZ77" t="s">
        <v>83</v>
      </c>
      <c r="CA77" s="2">
        <v>0</v>
      </c>
      <c r="CB77">
        <v>11</v>
      </c>
      <c r="CC77">
        <v>2009</v>
      </c>
      <c r="CD77" t="s">
        <v>110</v>
      </c>
      <c r="CE77" t="s">
        <v>111</v>
      </c>
      <c r="CF77" s="2">
        <v>91000</v>
      </c>
      <c r="CG77" s="4">
        <f t="shared" si="3"/>
        <v>92.10526315789474</v>
      </c>
    </row>
    <row r="78" spans="1:85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 t="str">
        <f t="shared" si="2"/>
        <v>Y</v>
      </c>
      <c r="S78">
        <v>4</v>
      </c>
      <c r="T78">
        <v>7</v>
      </c>
      <c r="U78">
        <v>1956</v>
      </c>
      <c r="V78" t="str">
        <f>IF(Table1[[#This Row],[YearBuilt]]&lt;1990, "N", IF(Table1[[#This Row],[Remodeled after 1990?]] = "Y", "N", "Y"))</f>
        <v>N</v>
      </c>
      <c r="W78">
        <v>1956</v>
      </c>
      <c r="X78" t="str" cm="1">
        <f t="array" ref="X78">IFERROR(IF(U78=W78, "N", IF(AND(U78&lt;W78, Table1[[#This Row],[YearRemodAdd]]&gt;1990), "Y", "N/A")), No value)</f>
        <v>N</v>
      </c>
      <c r="Y78" t="s">
        <v>93</v>
      </c>
      <c r="Z78" t="s">
        <v>94</v>
      </c>
      <c r="AA78" t="s">
        <v>95</v>
      </c>
      <c r="AB78" t="s">
        <v>95</v>
      </c>
      <c r="AC78" t="s">
        <v>117</v>
      </c>
      <c r="AD78">
        <v>0</v>
      </c>
      <c r="AE78" t="s">
        <v>98</v>
      </c>
      <c r="AF78" t="s">
        <v>98</v>
      </c>
      <c r="AG78" t="s">
        <v>118</v>
      </c>
      <c r="AH78" t="s">
        <v>98</v>
      </c>
      <c r="AI78" t="s">
        <v>98</v>
      </c>
      <c r="AJ78" t="s">
        <v>100</v>
      </c>
      <c r="AK78" t="s">
        <v>119</v>
      </c>
      <c r="AL78">
        <v>228</v>
      </c>
      <c r="AM78" t="s">
        <v>102</v>
      </c>
      <c r="AN78">
        <v>0</v>
      </c>
      <c r="AO78">
        <v>724</v>
      </c>
      <c r="AP78">
        <v>952</v>
      </c>
      <c r="AQ78" t="s">
        <v>103</v>
      </c>
      <c r="AR78" t="s">
        <v>104</v>
      </c>
      <c r="AS78" t="s">
        <v>105</v>
      </c>
      <c r="AT78" t="s">
        <v>164</v>
      </c>
      <c r="AU78">
        <v>952</v>
      </c>
      <c r="AV78">
        <v>0</v>
      </c>
      <c r="AW78">
        <v>0</v>
      </c>
      <c r="AX78">
        <v>952</v>
      </c>
      <c r="AY78">
        <v>0</v>
      </c>
      <c r="AZ78">
        <v>0</v>
      </c>
      <c r="BA78">
        <v>1</v>
      </c>
      <c r="BB78">
        <v>0</v>
      </c>
      <c r="BC78">
        <v>2</v>
      </c>
      <c r="BD78">
        <v>1</v>
      </c>
      <c r="BE78" t="s">
        <v>98</v>
      </c>
      <c r="BF78">
        <v>4</v>
      </c>
      <c r="BG78" t="s">
        <v>107</v>
      </c>
      <c r="BH78">
        <v>0</v>
      </c>
      <c r="BI78" t="s">
        <v>83</v>
      </c>
      <c r="BJ78" t="s">
        <v>127</v>
      </c>
      <c r="BK78">
        <v>1956</v>
      </c>
      <c r="BL78" t="s">
        <v>102</v>
      </c>
      <c r="BM78">
        <v>1</v>
      </c>
      <c r="BN78">
        <v>283</v>
      </c>
      <c r="BO78" t="s">
        <v>98</v>
      </c>
      <c r="BP78" t="s">
        <v>98</v>
      </c>
      <c r="BQ78" t="s">
        <v>105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 t="s">
        <v>83</v>
      </c>
      <c r="BY78" t="s">
        <v>83</v>
      </c>
      <c r="BZ78" t="s">
        <v>83</v>
      </c>
      <c r="CA78" s="2">
        <v>0</v>
      </c>
      <c r="CB78">
        <v>4</v>
      </c>
      <c r="CC78">
        <v>2008</v>
      </c>
      <c r="CD78" t="s">
        <v>110</v>
      </c>
      <c r="CE78" t="s">
        <v>111</v>
      </c>
      <c r="CF78" s="2">
        <v>135750</v>
      </c>
      <c r="CG78" s="4">
        <f t="shared" si="3"/>
        <v>142.59453781512605</v>
      </c>
    </row>
    <row r="79" spans="1:85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 t="str">
        <f t="shared" si="2"/>
        <v>N/A</v>
      </c>
      <c r="S79">
        <v>5</v>
      </c>
      <c r="T79">
        <v>5</v>
      </c>
      <c r="U79">
        <v>1948</v>
      </c>
      <c r="V79" t="str">
        <f>IF(Table1[[#This Row],[YearBuilt]]&lt;1990, "N", IF(Table1[[#This Row],[Remodeled after 1990?]] = "Y", "N", "Y"))</f>
        <v>N</v>
      </c>
      <c r="W79">
        <v>2001</v>
      </c>
      <c r="X79" t="str" cm="1">
        <f t="array" ref="X79">IFERROR(IF(U79=W79, "N", IF(AND(U79&lt;W79, Table1[[#This Row],[YearRemodAdd]]&gt;1990), "Y", "N/A")), No value)</f>
        <v>Y</v>
      </c>
      <c r="Y79" t="s">
        <v>93</v>
      </c>
      <c r="Z79" t="s">
        <v>94</v>
      </c>
      <c r="AA79" t="s">
        <v>124</v>
      </c>
      <c r="AB79" t="s">
        <v>124</v>
      </c>
      <c r="AC79" t="s">
        <v>117</v>
      </c>
      <c r="AD79">
        <v>0</v>
      </c>
      <c r="AE79" t="s">
        <v>98</v>
      </c>
      <c r="AF79" t="s">
        <v>98</v>
      </c>
      <c r="AG79" t="s">
        <v>118</v>
      </c>
      <c r="AH79" t="s">
        <v>98</v>
      </c>
      <c r="AI79" t="s">
        <v>98</v>
      </c>
      <c r="AJ79" t="s">
        <v>100</v>
      </c>
      <c r="AK79" t="s">
        <v>141</v>
      </c>
      <c r="AL79">
        <v>336</v>
      </c>
      <c r="AM79" t="s">
        <v>101</v>
      </c>
      <c r="AN79">
        <v>41</v>
      </c>
      <c r="AO79">
        <v>295</v>
      </c>
      <c r="AP79">
        <v>672</v>
      </c>
      <c r="AQ79" t="s">
        <v>103</v>
      </c>
      <c r="AR79" t="s">
        <v>98</v>
      </c>
      <c r="AS79" t="s">
        <v>105</v>
      </c>
      <c r="AT79" t="s">
        <v>106</v>
      </c>
      <c r="AU79">
        <v>1072</v>
      </c>
      <c r="AV79">
        <v>213</v>
      </c>
      <c r="AW79">
        <v>0</v>
      </c>
      <c r="AX79">
        <v>1285</v>
      </c>
      <c r="AY79">
        <v>1</v>
      </c>
      <c r="AZ79">
        <v>0</v>
      </c>
      <c r="BA79">
        <v>1</v>
      </c>
      <c r="BB79">
        <v>0</v>
      </c>
      <c r="BC79">
        <v>2</v>
      </c>
      <c r="BD79">
        <v>1</v>
      </c>
      <c r="BE79" t="s">
        <v>98</v>
      </c>
      <c r="BF79">
        <v>6</v>
      </c>
      <c r="BG79" t="s">
        <v>146</v>
      </c>
      <c r="BH79">
        <v>0</v>
      </c>
      <c r="BI79" t="s">
        <v>83</v>
      </c>
      <c r="BJ79" t="s">
        <v>127</v>
      </c>
      <c r="BK79">
        <v>1948</v>
      </c>
      <c r="BL79" t="s">
        <v>102</v>
      </c>
      <c r="BM79">
        <v>1</v>
      </c>
      <c r="BN79">
        <v>240</v>
      </c>
      <c r="BO79" t="s">
        <v>98</v>
      </c>
      <c r="BP79" t="s">
        <v>98</v>
      </c>
      <c r="BQ79" t="s">
        <v>105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83</v>
      </c>
      <c r="BY79" t="s">
        <v>134</v>
      </c>
      <c r="BZ79" t="s">
        <v>83</v>
      </c>
      <c r="CA79" s="2">
        <v>0</v>
      </c>
      <c r="CB79">
        <v>1</v>
      </c>
      <c r="CC79">
        <v>2008</v>
      </c>
      <c r="CD79" t="s">
        <v>110</v>
      </c>
      <c r="CE79" t="s">
        <v>111</v>
      </c>
      <c r="CF79" s="2">
        <v>127000</v>
      </c>
      <c r="CG79" s="4">
        <f t="shared" si="3"/>
        <v>98.832684824902728</v>
      </c>
    </row>
    <row r="80" spans="1:85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 t="str">
        <f t="shared" si="2"/>
        <v>Y</v>
      </c>
      <c r="S80">
        <v>4</v>
      </c>
      <c r="T80">
        <v>5</v>
      </c>
      <c r="U80">
        <v>1968</v>
      </c>
      <c r="V80" t="str">
        <f>IF(Table1[[#This Row],[YearBuilt]]&lt;1990, "N", IF(Table1[[#This Row],[Remodeled after 1990?]] = "Y", "N", "Y"))</f>
        <v>N</v>
      </c>
      <c r="W80">
        <v>1968</v>
      </c>
      <c r="X80" t="str" cm="1">
        <f t="array" ref="X80">IFERROR(IF(U80=W80, "N", IF(AND(U80&lt;W80, Table1[[#This Row],[YearRemodAdd]]&gt;1990), "Y", "N/A")), No value)</f>
        <v>N</v>
      </c>
      <c r="Y80" t="s">
        <v>152</v>
      </c>
      <c r="Z80" t="s">
        <v>94</v>
      </c>
      <c r="AA80" t="s">
        <v>140</v>
      </c>
      <c r="AB80" t="s">
        <v>140</v>
      </c>
      <c r="AC80" t="s">
        <v>117</v>
      </c>
      <c r="AD80">
        <v>0</v>
      </c>
      <c r="AE80" t="s">
        <v>98</v>
      </c>
      <c r="AF80" t="s">
        <v>98</v>
      </c>
      <c r="AG80" t="s">
        <v>118</v>
      </c>
      <c r="AH80" t="s">
        <v>98</v>
      </c>
      <c r="AI80" t="s">
        <v>98</v>
      </c>
      <c r="AJ80" t="s">
        <v>100</v>
      </c>
      <c r="AK80" t="s">
        <v>102</v>
      </c>
      <c r="AL80">
        <v>0</v>
      </c>
      <c r="AM80" t="s">
        <v>102</v>
      </c>
      <c r="AN80">
        <v>0</v>
      </c>
      <c r="AO80">
        <v>1768</v>
      </c>
      <c r="AP80">
        <v>1768</v>
      </c>
      <c r="AQ80" t="s">
        <v>103</v>
      </c>
      <c r="AR80" t="s">
        <v>98</v>
      </c>
      <c r="AS80" t="s">
        <v>177</v>
      </c>
      <c r="AT80" t="s">
        <v>106</v>
      </c>
      <c r="AU80">
        <v>1768</v>
      </c>
      <c r="AV80">
        <v>0</v>
      </c>
      <c r="AW80">
        <v>0</v>
      </c>
      <c r="AX80">
        <v>1768</v>
      </c>
      <c r="AY80">
        <v>0</v>
      </c>
      <c r="AZ80">
        <v>0</v>
      </c>
      <c r="BA80">
        <v>2</v>
      </c>
      <c r="BB80">
        <v>0</v>
      </c>
      <c r="BC80">
        <v>4</v>
      </c>
      <c r="BD80">
        <v>2</v>
      </c>
      <c r="BE80" t="s">
        <v>98</v>
      </c>
      <c r="BF80">
        <v>8</v>
      </c>
      <c r="BG80" t="s">
        <v>107</v>
      </c>
      <c r="BH80">
        <v>0</v>
      </c>
      <c r="BI80" t="s">
        <v>83</v>
      </c>
      <c r="BJ80" t="s">
        <v>83</v>
      </c>
      <c r="BK80" t="s">
        <v>83</v>
      </c>
      <c r="BL80" t="s">
        <v>83</v>
      </c>
      <c r="BM80">
        <v>0</v>
      </c>
      <c r="BN80">
        <v>0</v>
      </c>
      <c r="BO80" t="s">
        <v>83</v>
      </c>
      <c r="BP80" t="s">
        <v>83</v>
      </c>
      <c r="BQ80" t="s">
        <v>105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 t="s">
        <v>83</v>
      </c>
      <c r="BY80" t="s">
        <v>83</v>
      </c>
      <c r="BZ80" t="s">
        <v>83</v>
      </c>
      <c r="CA80" s="2">
        <v>0</v>
      </c>
      <c r="CB80">
        <v>4</v>
      </c>
      <c r="CC80">
        <v>2010</v>
      </c>
      <c r="CD80" t="s">
        <v>110</v>
      </c>
      <c r="CE80" t="s">
        <v>111</v>
      </c>
      <c r="CF80" s="2">
        <v>136500</v>
      </c>
      <c r="CG80" s="4">
        <f t="shared" si="3"/>
        <v>77.205882352941174</v>
      </c>
    </row>
    <row r="81" spans="1:85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 t="str">
        <f t="shared" si="2"/>
        <v>N</v>
      </c>
      <c r="S81">
        <v>5</v>
      </c>
      <c r="T81">
        <v>6</v>
      </c>
      <c r="U81">
        <v>1910</v>
      </c>
      <c r="V81" t="str">
        <f>IF(Table1[[#This Row],[YearBuilt]]&lt;1990, "N", IF(Table1[[#This Row],[Remodeled after 1990?]] = "Y", "N", "Y"))</f>
        <v>N</v>
      </c>
      <c r="W81">
        <v>1981</v>
      </c>
      <c r="X81" t="str" cm="1">
        <f t="array" ref="X81">IFERROR(IF(U81=W81, "N", IF(AND(U81&lt;W81, Table1[[#This Row],[YearRemodAdd]]&gt;1990), "Y", "N/A")), No value)</f>
        <v>N/A</v>
      </c>
      <c r="Y81" t="s">
        <v>93</v>
      </c>
      <c r="Z81" t="s">
        <v>94</v>
      </c>
      <c r="AA81" t="s">
        <v>124</v>
      </c>
      <c r="AB81" t="s">
        <v>124</v>
      </c>
      <c r="AC81" t="s">
        <v>117</v>
      </c>
      <c r="AD81">
        <v>0</v>
      </c>
      <c r="AE81" t="s">
        <v>98</v>
      </c>
      <c r="AF81" t="s">
        <v>98</v>
      </c>
      <c r="AG81" t="s">
        <v>99</v>
      </c>
      <c r="AH81" t="s">
        <v>98</v>
      </c>
      <c r="AI81" t="s">
        <v>98</v>
      </c>
      <c r="AJ81" t="s">
        <v>100</v>
      </c>
      <c r="AK81" t="s">
        <v>102</v>
      </c>
      <c r="AL81">
        <v>0</v>
      </c>
      <c r="AM81" t="s">
        <v>102</v>
      </c>
      <c r="AN81">
        <v>0</v>
      </c>
      <c r="AO81">
        <v>440</v>
      </c>
      <c r="AP81">
        <v>440</v>
      </c>
      <c r="AQ81" t="s">
        <v>103</v>
      </c>
      <c r="AR81" t="s">
        <v>97</v>
      </c>
      <c r="AS81" t="s">
        <v>105</v>
      </c>
      <c r="AT81" t="s">
        <v>106</v>
      </c>
      <c r="AU81">
        <v>682</v>
      </c>
      <c r="AV81">
        <v>548</v>
      </c>
      <c r="AW81">
        <v>0</v>
      </c>
      <c r="AX81">
        <v>1230</v>
      </c>
      <c r="AY81">
        <v>0</v>
      </c>
      <c r="AZ81">
        <v>0</v>
      </c>
      <c r="BA81">
        <v>1</v>
      </c>
      <c r="BB81">
        <v>1</v>
      </c>
      <c r="BC81">
        <v>2</v>
      </c>
      <c r="BD81">
        <v>1</v>
      </c>
      <c r="BE81" t="s">
        <v>98</v>
      </c>
      <c r="BF81">
        <v>5</v>
      </c>
      <c r="BG81" t="s">
        <v>107</v>
      </c>
      <c r="BH81">
        <v>0</v>
      </c>
      <c r="BI81" t="s">
        <v>83</v>
      </c>
      <c r="BJ81" t="s">
        <v>127</v>
      </c>
      <c r="BK81">
        <v>1966</v>
      </c>
      <c r="BL81" t="s">
        <v>102</v>
      </c>
      <c r="BM81">
        <v>2</v>
      </c>
      <c r="BN81">
        <v>440</v>
      </c>
      <c r="BO81" t="s">
        <v>98</v>
      </c>
      <c r="BP81" t="s">
        <v>98</v>
      </c>
      <c r="BQ81" t="s">
        <v>105</v>
      </c>
      <c r="BR81">
        <v>74</v>
      </c>
      <c r="BS81">
        <v>0</v>
      </c>
      <c r="BT81">
        <v>128</v>
      </c>
      <c r="BU81">
        <v>0</v>
      </c>
      <c r="BV81">
        <v>0</v>
      </c>
      <c r="BW81">
        <v>0</v>
      </c>
      <c r="BX81" t="s">
        <v>83</v>
      </c>
      <c r="BY81" t="s">
        <v>134</v>
      </c>
      <c r="BZ81" t="s">
        <v>83</v>
      </c>
      <c r="CA81" s="2">
        <v>0</v>
      </c>
      <c r="CB81">
        <v>5</v>
      </c>
      <c r="CC81">
        <v>2009</v>
      </c>
      <c r="CD81" t="s">
        <v>110</v>
      </c>
      <c r="CE81" t="s">
        <v>111</v>
      </c>
      <c r="CF81" s="2">
        <v>110000</v>
      </c>
      <c r="CG81" s="4">
        <f t="shared" si="3"/>
        <v>89.430894308943095</v>
      </c>
    </row>
    <row r="82" spans="1:85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 t="str">
        <f t="shared" si="2"/>
        <v>N</v>
      </c>
      <c r="S82">
        <v>6</v>
      </c>
      <c r="T82">
        <v>6</v>
      </c>
      <c r="U82">
        <v>1968</v>
      </c>
      <c r="V82" t="str">
        <f>IF(Table1[[#This Row],[YearBuilt]]&lt;1990, "N", IF(Table1[[#This Row],[Remodeled after 1990?]] = "Y", "N", "Y"))</f>
        <v>N</v>
      </c>
      <c r="W82">
        <v>1968</v>
      </c>
      <c r="X82" t="str" cm="1">
        <f t="array" ref="X82">IFERROR(IF(U82=W82, "N", IF(AND(U82&lt;W82, Table1[[#This Row],[YearRemodAdd]]&gt;1990), "Y", "N/A")), No value)</f>
        <v>N</v>
      </c>
      <c r="Y82" t="s">
        <v>93</v>
      </c>
      <c r="Z82" t="s">
        <v>94</v>
      </c>
      <c r="AA82" t="s">
        <v>95</v>
      </c>
      <c r="AB82" t="s">
        <v>95</v>
      </c>
      <c r="AC82" t="s">
        <v>96</v>
      </c>
      <c r="AD82">
        <v>576</v>
      </c>
      <c r="AE82" t="s">
        <v>98</v>
      </c>
      <c r="AF82" t="s">
        <v>97</v>
      </c>
      <c r="AG82" t="s">
        <v>118</v>
      </c>
      <c r="AH82" t="s">
        <v>97</v>
      </c>
      <c r="AI82" t="s">
        <v>98</v>
      </c>
      <c r="AJ82" t="s">
        <v>100</v>
      </c>
      <c r="AK82" t="s">
        <v>153</v>
      </c>
      <c r="AL82">
        <v>448</v>
      </c>
      <c r="AM82" t="s">
        <v>102</v>
      </c>
      <c r="AN82">
        <v>0</v>
      </c>
      <c r="AO82">
        <v>448</v>
      </c>
      <c r="AP82">
        <v>896</v>
      </c>
      <c r="AQ82" t="s">
        <v>103</v>
      </c>
      <c r="AR82" t="s">
        <v>98</v>
      </c>
      <c r="AS82" t="s">
        <v>105</v>
      </c>
      <c r="AT82" t="s">
        <v>106</v>
      </c>
      <c r="AU82">
        <v>1182</v>
      </c>
      <c r="AV82">
        <v>960</v>
      </c>
      <c r="AW82">
        <v>0</v>
      </c>
      <c r="AX82">
        <v>2142</v>
      </c>
      <c r="AY82">
        <v>0</v>
      </c>
      <c r="AZ82">
        <v>0</v>
      </c>
      <c r="BA82">
        <v>2</v>
      </c>
      <c r="BB82">
        <v>1</v>
      </c>
      <c r="BC82">
        <v>4</v>
      </c>
      <c r="BD82">
        <v>1</v>
      </c>
      <c r="BE82" t="s">
        <v>97</v>
      </c>
      <c r="BF82">
        <v>8</v>
      </c>
      <c r="BG82" t="s">
        <v>107</v>
      </c>
      <c r="BH82">
        <v>1</v>
      </c>
      <c r="BI82" t="s">
        <v>97</v>
      </c>
      <c r="BJ82" t="s">
        <v>108</v>
      </c>
      <c r="BK82">
        <v>1968</v>
      </c>
      <c r="BL82" t="s">
        <v>157</v>
      </c>
      <c r="BM82">
        <v>1</v>
      </c>
      <c r="BN82">
        <v>509</v>
      </c>
      <c r="BO82" t="s">
        <v>98</v>
      </c>
      <c r="BP82" t="s">
        <v>98</v>
      </c>
      <c r="BQ82" t="s">
        <v>105</v>
      </c>
      <c r="BR82">
        <v>0</v>
      </c>
      <c r="BS82">
        <v>72</v>
      </c>
      <c r="BT82">
        <v>0</v>
      </c>
      <c r="BU82">
        <v>0</v>
      </c>
      <c r="BV82">
        <v>252</v>
      </c>
      <c r="BW82">
        <v>0</v>
      </c>
      <c r="BX82" t="s">
        <v>83</v>
      </c>
      <c r="BY82" t="s">
        <v>83</v>
      </c>
      <c r="BZ82" t="s">
        <v>83</v>
      </c>
      <c r="CA82" s="2">
        <v>0</v>
      </c>
      <c r="CB82">
        <v>6</v>
      </c>
      <c r="CC82">
        <v>2009</v>
      </c>
      <c r="CD82" t="s">
        <v>110</v>
      </c>
      <c r="CE82" t="s">
        <v>111</v>
      </c>
      <c r="CF82" s="2">
        <v>193500</v>
      </c>
      <c r="CG82" s="4">
        <f t="shared" si="3"/>
        <v>90.336134453781511</v>
      </c>
    </row>
    <row r="83" spans="1:85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 t="str">
        <f t="shared" si="2"/>
        <v>Y</v>
      </c>
      <c r="S83">
        <v>6</v>
      </c>
      <c r="T83">
        <v>5</v>
      </c>
      <c r="U83">
        <v>1998</v>
      </c>
      <c r="V83" t="str">
        <f>IF(Table1[[#This Row],[YearBuilt]]&lt;1990, "N", IF(Table1[[#This Row],[Remodeled after 1990?]] = "Y", "N", "Y"))</f>
        <v>Y</v>
      </c>
      <c r="W83">
        <v>1998</v>
      </c>
      <c r="X83" t="str" cm="1">
        <f t="array" ref="X83">IFERROR(IF(U83=W83, "N", IF(AND(U83&lt;W83, Table1[[#This Row],[YearRemodAdd]]&gt;1990), "Y", "N/A")), No value)</f>
        <v>N</v>
      </c>
      <c r="Y83" t="s">
        <v>152</v>
      </c>
      <c r="Z83" t="s">
        <v>94</v>
      </c>
      <c r="AA83" t="s">
        <v>95</v>
      </c>
      <c r="AB83" t="s">
        <v>95</v>
      </c>
      <c r="AC83" t="s">
        <v>96</v>
      </c>
      <c r="AD83">
        <v>443</v>
      </c>
      <c r="AE83" t="s">
        <v>98</v>
      </c>
      <c r="AF83" t="s">
        <v>97</v>
      </c>
      <c r="AG83" t="s">
        <v>99</v>
      </c>
      <c r="AH83" t="s">
        <v>104</v>
      </c>
      <c r="AI83" t="s">
        <v>97</v>
      </c>
      <c r="AJ83" t="s">
        <v>100</v>
      </c>
      <c r="AK83" t="s">
        <v>101</v>
      </c>
      <c r="AL83">
        <v>1201</v>
      </c>
      <c r="AM83" t="s">
        <v>102</v>
      </c>
      <c r="AN83">
        <v>0</v>
      </c>
      <c r="AO83">
        <v>36</v>
      </c>
      <c r="AP83">
        <v>1237</v>
      </c>
      <c r="AQ83" t="s">
        <v>103</v>
      </c>
      <c r="AR83" t="s">
        <v>104</v>
      </c>
      <c r="AS83" t="s">
        <v>105</v>
      </c>
      <c r="AT83" t="s">
        <v>106</v>
      </c>
      <c r="AU83">
        <v>1337</v>
      </c>
      <c r="AV83">
        <v>0</v>
      </c>
      <c r="AW83">
        <v>0</v>
      </c>
      <c r="AX83">
        <v>1337</v>
      </c>
      <c r="AY83">
        <v>1</v>
      </c>
      <c r="AZ83">
        <v>0</v>
      </c>
      <c r="BA83">
        <v>2</v>
      </c>
      <c r="BB83">
        <v>0</v>
      </c>
      <c r="BC83">
        <v>2</v>
      </c>
      <c r="BD83">
        <v>1</v>
      </c>
      <c r="BE83" t="s">
        <v>98</v>
      </c>
      <c r="BF83">
        <v>5</v>
      </c>
      <c r="BG83" t="s">
        <v>107</v>
      </c>
      <c r="BH83">
        <v>0</v>
      </c>
      <c r="BI83" t="s">
        <v>83</v>
      </c>
      <c r="BJ83" t="s">
        <v>108</v>
      </c>
      <c r="BK83">
        <v>1998</v>
      </c>
      <c r="BL83" t="s">
        <v>157</v>
      </c>
      <c r="BM83">
        <v>2</v>
      </c>
      <c r="BN83">
        <v>405</v>
      </c>
      <c r="BO83" t="s">
        <v>98</v>
      </c>
      <c r="BP83" t="s">
        <v>98</v>
      </c>
      <c r="BQ83" t="s">
        <v>105</v>
      </c>
      <c r="BR83">
        <v>0</v>
      </c>
      <c r="BS83">
        <v>199</v>
      </c>
      <c r="BT83">
        <v>0</v>
      </c>
      <c r="BU83">
        <v>0</v>
      </c>
      <c r="BV83">
        <v>0</v>
      </c>
      <c r="BW83">
        <v>0</v>
      </c>
      <c r="BX83" t="s">
        <v>83</v>
      </c>
      <c r="BY83" t="s">
        <v>83</v>
      </c>
      <c r="BZ83" t="s">
        <v>83</v>
      </c>
      <c r="CA83" s="2">
        <v>0</v>
      </c>
      <c r="CB83">
        <v>3</v>
      </c>
      <c r="CC83">
        <v>2006</v>
      </c>
      <c r="CD83" t="s">
        <v>110</v>
      </c>
      <c r="CE83" t="s">
        <v>111</v>
      </c>
      <c r="CF83" s="2">
        <v>153500</v>
      </c>
      <c r="CG83" s="4">
        <f t="shared" si="3"/>
        <v>114.80927449513837</v>
      </c>
    </row>
    <row r="84" spans="1:85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 t="str">
        <f t="shared" si="2"/>
        <v>Y</v>
      </c>
      <c r="S84">
        <v>8</v>
      </c>
      <c r="T84">
        <v>5</v>
      </c>
      <c r="U84">
        <v>2007</v>
      </c>
      <c r="V84" t="str">
        <f>IF(Table1[[#This Row],[YearBuilt]]&lt;1990, "N", IF(Table1[[#This Row],[Remodeled after 1990?]] = "Y", "N", "Y"))</f>
        <v>Y</v>
      </c>
      <c r="W84">
        <v>2007</v>
      </c>
      <c r="X84" t="str" cm="1">
        <f t="array" ref="X84">IFERROR(IF(U84=W84, "N", IF(AND(U84&lt;W84, Table1[[#This Row],[YearRemodAdd]]&gt;1990), "Y", "N/A")), No value)</f>
        <v>N</v>
      </c>
      <c r="Y84" t="s">
        <v>93</v>
      </c>
      <c r="Z84" t="s">
        <v>94</v>
      </c>
      <c r="AA84" t="s">
        <v>95</v>
      </c>
      <c r="AB84" t="s">
        <v>95</v>
      </c>
      <c r="AC84" t="s">
        <v>137</v>
      </c>
      <c r="AD84">
        <v>468</v>
      </c>
      <c r="AE84" t="s">
        <v>98</v>
      </c>
      <c r="AF84" t="s">
        <v>98</v>
      </c>
      <c r="AG84" t="s">
        <v>99</v>
      </c>
      <c r="AH84" t="s">
        <v>97</v>
      </c>
      <c r="AI84" t="s">
        <v>98</v>
      </c>
      <c r="AJ84" t="s">
        <v>100</v>
      </c>
      <c r="AK84" t="s">
        <v>101</v>
      </c>
      <c r="AL84">
        <v>33</v>
      </c>
      <c r="AM84" t="s">
        <v>102</v>
      </c>
      <c r="AN84">
        <v>0</v>
      </c>
      <c r="AO84">
        <v>1530</v>
      </c>
      <c r="AP84">
        <v>1563</v>
      </c>
      <c r="AQ84" t="s">
        <v>103</v>
      </c>
      <c r="AR84" t="s">
        <v>104</v>
      </c>
      <c r="AS84" t="s">
        <v>105</v>
      </c>
      <c r="AT84" t="s">
        <v>106</v>
      </c>
      <c r="AU84">
        <v>1563</v>
      </c>
      <c r="AV84">
        <v>0</v>
      </c>
      <c r="AW84">
        <v>0</v>
      </c>
      <c r="AX84">
        <v>1563</v>
      </c>
      <c r="AY84">
        <v>0</v>
      </c>
      <c r="AZ84">
        <v>0</v>
      </c>
      <c r="BA84">
        <v>2</v>
      </c>
      <c r="BB84">
        <v>0</v>
      </c>
      <c r="BC84">
        <v>3</v>
      </c>
      <c r="BD84">
        <v>1</v>
      </c>
      <c r="BE84" t="s">
        <v>97</v>
      </c>
      <c r="BF84">
        <v>6</v>
      </c>
      <c r="BG84" t="s">
        <v>107</v>
      </c>
      <c r="BH84">
        <v>1</v>
      </c>
      <c r="BI84" t="s">
        <v>97</v>
      </c>
      <c r="BJ84" t="s">
        <v>108</v>
      </c>
      <c r="BK84">
        <v>2007</v>
      </c>
      <c r="BL84" t="s">
        <v>109</v>
      </c>
      <c r="BM84">
        <v>3</v>
      </c>
      <c r="BN84">
        <v>758</v>
      </c>
      <c r="BO84" t="s">
        <v>98</v>
      </c>
      <c r="BP84" t="s">
        <v>98</v>
      </c>
      <c r="BQ84" t="s">
        <v>105</v>
      </c>
      <c r="BR84">
        <v>144</v>
      </c>
      <c r="BS84">
        <v>99</v>
      </c>
      <c r="BT84">
        <v>0</v>
      </c>
      <c r="BU84">
        <v>0</v>
      </c>
      <c r="BV84">
        <v>0</v>
      </c>
      <c r="BW84">
        <v>0</v>
      </c>
      <c r="BX84" t="s">
        <v>83</v>
      </c>
      <c r="BY84" t="s">
        <v>83</v>
      </c>
      <c r="BZ84" t="s">
        <v>83</v>
      </c>
      <c r="CA84" s="2">
        <v>0</v>
      </c>
      <c r="CB84">
        <v>10</v>
      </c>
      <c r="CC84">
        <v>2008</v>
      </c>
      <c r="CD84" t="s">
        <v>110</v>
      </c>
      <c r="CE84" t="s">
        <v>111</v>
      </c>
      <c r="CF84" s="2">
        <v>245000</v>
      </c>
      <c r="CG84" s="4">
        <f t="shared" si="3"/>
        <v>156.74984005118361</v>
      </c>
    </row>
    <row r="85" spans="1:85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 t="str">
        <f t="shared" si="2"/>
        <v>Y</v>
      </c>
      <c r="S85">
        <v>5</v>
      </c>
      <c r="T85">
        <v>5</v>
      </c>
      <c r="U85">
        <v>1960</v>
      </c>
      <c r="V85" t="str">
        <f>IF(Table1[[#This Row],[YearBuilt]]&lt;1990, "N", IF(Table1[[#This Row],[Remodeled after 1990?]] = "Y", "N", "Y"))</f>
        <v>N</v>
      </c>
      <c r="W85">
        <v>1960</v>
      </c>
      <c r="X85" t="str" cm="1">
        <f t="array" ref="X85">IFERROR(IF(U85=W85, "N", IF(AND(U85&lt;W85, Table1[[#This Row],[YearRemodAdd]]&gt;1990), "Y", "N/A")), No value)</f>
        <v>N</v>
      </c>
      <c r="Y85" t="s">
        <v>93</v>
      </c>
      <c r="Z85" t="s">
        <v>94</v>
      </c>
      <c r="AA85" t="s">
        <v>116</v>
      </c>
      <c r="AB85" t="s">
        <v>116</v>
      </c>
      <c r="AC85" t="s">
        <v>207</v>
      </c>
      <c r="AD85">
        <v>66</v>
      </c>
      <c r="AE85" t="s">
        <v>98</v>
      </c>
      <c r="AF85" t="s">
        <v>98</v>
      </c>
      <c r="AG85" t="s">
        <v>118</v>
      </c>
      <c r="AH85" t="s">
        <v>98</v>
      </c>
      <c r="AI85" t="s">
        <v>98</v>
      </c>
      <c r="AJ85" t="s">
        <v>100</v>
      </c>
      <c r="AK85" t="s">
        <v>102</v>
      </c>
      <c r="AL85">
        <v>0</v>
      </c>
      <c r="AM85" t="s">
        <v>102</v>
      </c>
      <c r="AN85">
        <v>0</v>
      </c>
      <c r="AO85">
        <v>1065</v>
      </c>
      <c r="AP85">
        <v>1065</v>
      </c>
      <c r="AQ85" t="s">
        <v>103</v>
      </c>
      <c r="AR85" t="s">
        <v>97</v>
      </c>
      <c r="AS85" t="s">
        <v>105</v>
      </c>
      <c r="AT85" t="s">
        <v>106</v>
      </c>
      <c r="AU85">
        <v>1065</v>
      </c>
      <c r="AV85">
        <v>0</v>
      </c>
      <c r="AW85">
        <v>0</v>
      </c>
      <c r="AX85">
        <v>1065</v>
      </c>
      <c r="AY85">
        <v>0</v>
      </c>
      <c r="AZ85">
        <v>0</v>
      </c>
      <c r="BA85">
        <v>1</v>
      </c>
      <c r="BB85">
        <v>1</v>
      </c>
      <c r="BC85">
        <v>3</v>
      </c>
      <c r="BD85">
        <v>1</v>
      </c>
      <c r="BE85" t="s">
        <v>98</v>
      </c>
      <c r="BF85">
        <v>6</v>
      </c>
      <c r="BG85" t="s">
        <v>107</v>
      </c>
      <c r="BH85">
        <v>0</v>
      </c>
      <c r="BI85" t="s">
        <v>83</v>
      </c>
      <c r="BJ85" t="s">
        <v>127</v>
      </c>
      <c r="BK85">
        <v>1974</v>
      </c>
      <c r="BL85" t="s">
        <v>102</v>
      </c>
      <c r="BM85">
        <v>2</v>
      </c>
      <c r="BN85">
        <v>461</v>
      </c>
      <c r="BO85" t="s">
        <v>98</v>
      </c>
      <c r="BP85" t="s">
        <v>98</v>
      </c>
      <c r="BQ85" t="s">
        <v>105</v>
      </c>
      <c r="BR85">
        <v>74</v>
      </c>
      <c r="BS85">
        <v>0</v>
      </c>
      <c r="BT85">
        <v>0</v>
      </c>
      <c r="BU85">
        <v>0</v>
      </c>
      <c r="BV85">
        <v>0</v>
      </c>
      <c r="BW85">
        <v>0</v>
      </c>
      <c r="BX85" t="s">
        <v>83</v>
      </c>
      <c r="BY85" t="s">
        <v>83</v>
      </c>
      <c r="BZ85" t="s">
        <v>83</v>
      </c>
      <c r="CA85" s="2">
        <v>0</v>
      </c>
      <c r="CB85">
        <v>7</v>
      </c>
      <c r="CC85">
        <v>2007</v>
      </c>
      <c r="CD85" t="s">
        <v>173</v>
      </c>
      <c r="CE85" t="s">
        <v>111</v>
      </c>
      <c r="CF85" s="2">
        <v>126500</v>
      </c>
      <c r="CG85" s="4">
        <f t="shared" si="3"/>
        <v>118.77934272300469</v>
      </c>
    </row>
    <row r="86" spans="1:85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 t="str">
        <f t="shared" si="2"/>
        <v>N/A</v>
      </c>
      <c r="S86">
        <v>7</v>
      </c>
      <c r="T86">
        <v>5</v>
      </c>
      <c r="U86">
        <v>1995</v>
      </c>
      <c r="V86" t="str">
        <f>IF(Table1[[#This Row],[YearBuilt]]&lt;1990, "N", IF(Table1[[#This Row],[Remodeled after 1990?]] = "Y", "N", "Y"))</f>
        <v>N</v>
      </c>
      <c r="W86">
        <v>1996</v>
      </c>
      <c r="X86" t="str" cm="1">
        <f t="array" ref="X86">IFERROR(IF(U86=W86, "N", IF(AND(U86&lt;W86, Table1[[#This Row],[YearRemodAdd]]&gt;1990), "Y", "N/A")), No value)</f>
        <v>Y</v>
      </c>
      <c r="Y86" t="s">
        <v>93</v>
      </c>
      <c r="Z86" t="s">
        <v>94</v>
      </c>
      <c r="AA86" t="s">
        <v>140</v>
      </c>
      <c r="AB86" t="s">
        <v>140</v>
      </c>
      <c r="AC86" t="s">
        <v>96</v>
      </c>
      <c r="AD86">
        <v>22</v>
      </c>
      <c r="AE86" t="s">
        <v>98</v>
      </c>
      <c r="AF86" t="s">
        <v>98</v>
      </c>
      <c r="AG86" t="s">
        <v>99</v>
      </c>
      <c r="AH86" t="s">
        <v>97</v>
      </c>
      <c r="AI86" t="s">
        <v>98</v>
      </c>
      <c r="AJ86" t="s">
        <v>100</v>
      </c>
      <c r="AK86" t="s">
        <v>102</v>
      </c>
      <c r="AL86">
        <v>0</v>
      </c>
      <c r="AM86" t="s">
        <v>102</v>
      </c>
      <c r="AN86">
        <v>0</v>
      </c>
      <c r="AO86">
        <v>384</v>
      </c>
      <c r="AP86">
        <v>384</v>
      </c>
      <c r="AQ86" t="s">
        <v>103</v>
      </c>
      <c r="AR86" t="s">
        <v>97</v>
      </c>
      <c r="AS86" t="s">
        <v>105</v>
      </c>
      <c r="AT86" t="s">
        <v>106</v>
      </c>
      <c r="AU86">
        <v>804</v>
      </c>
      <c r="AV86">
        <v>670</v>
      </c>
      <c r="AW86">
        <v>0</v>
      </c>
      <c r="AX86">
        <v>1474</v>
      </c>
      <c r="AY86">
        <v>0</v>
      </c>
      <c r="AZ86">
        <v>0</v>
      </c>
      <c r="BA86">
        <v>2</v>
      </c>
      <c r="BB86">
        <v>1</v>
      </c>
      <c r="BC86">
        <v>3</v>
      </c>
      <c r="BD86">
        <v>1</v>
      </c>
      <c r="BE86" t="s">
        <v>98</v>
      </c>
      <c r="BF86">
        <v>7</v>
      </c>
      <c r="BG86" t="s">
        <v>107</v>
      </c>
      <c r="BH86">
        <v>1</v>
      </c>
      <c r="BI86" t="s">
        <v>98</v>
      </c>
      <c r="BJ86" t="s">
        <v>156</v>
      </c>
      <c r="BK86">
        <v>1995</v>
      </c>
      <c r="BL86" t="s">
        <v>157</v>
      </c>
      <c r="BM86">
        <v>2</v>
      </c>
      <c r="BN86">
        <v>400</v>
      </c>
      <c r="BO86" t="s">
        <v>98</v>
      </c>
      <c r="BP86" t="s">
        <v>98</v>
      </c>
      <c r="BQ86" t="s">
        <v>105</v>
      </c>
      <c r="BR86">
        <v>120</v>
      </c>
      <c r="BS86">
        <v>72</v>
      </c>
      <c r="BT86">
        <v>0</v>
      </c>
      <c r="BU86">
        <v>0</v>
      </c>
      <c r="BV86">
        <v>0</v>
      </c>
      <c r="BW86">
        <v>0</v>
      </c>
      <c r="BX86" t="s">
        <v>83</v>
      </c>
      <c r="BY86" t="s">
        <v>83</v>
      </c>
      <c r="BZ86" t="s">
        <v>135</v>
      </c>
      <c r="CA86" s="2">
        <v>700</v>
      </c>
      <c r="CB86">
        <v>5</v>
      </c>
      <c r="CC86">
        <v>2009</v>
      </c>
      <c r="CD86" t="s">
        <v>110</v>
      </c>
      <c r="CE86" t="s">
        <v>111</v>
      </c>
      <c r="CF86" s="2">
        <v>168500</v>
      </c>
      <c r="CG86" s="4">
        <f t="shared" si="3"/>
        <v>114.31478968792402</v>
      </c>
    </row>
    <row r="87" spans="1:85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 t="str">
        <f t="shared" si="2"/>
        <v>N</v>
      </c>
      <c r="S87">
        <v>8</v>
      </c>
      <c r="T87">
        <v>5</v>
      </c>
      <c r="U87">
        <v>1991</v>
      </c>
      <c r="V87" t="str">
        <f>IF(Table1[[#This Row],[YearBuilt]]&lt;1990, "N", IF(Table1[[#This Row],[Remodeled after 1990?]] = "Y", "N", "Y"))</f>
        <v>N</v>
      </c>
      <c r="W87">
        <v>1992</v>
      </c>
      <c r="X87" t="str" cm="1">
        <f t="array" ref="X87">IFERROR(IF(U87=W87, "N", IF(AND(U87&lt;W87, Table1[[#This Row],[YearRemodAdd]]&gt;1990), "Y", "N/A")), No value)</f>
        <v>Y</v>
      </c>
      <c r="Y87" t="s">
        <v>152</v>
      </c>
      <c r="Z87" t="s">
        <v>94</v>
      </c>
      <c r="AA87" t="s">
        <v>140</v>
      </c>
      <c r="AB87" t="s">
        <v>140</v>
      </c>
      <c r="AC87" t="s">
        <v>96</v>
      </c>
      <c r="AD87">
        <v>284</v>
      </c>
      <c r="AE87" t="s">
        <v>97</v>
      </c>
      <c r="AF87" t="s">
        <v>98</v>
      </c>
      <c r="AG87" t="s">
        <v>118</v>
      </c>
      <c r="AH87" t="s">
        <v>97</v>
      </c>
      <c r="AI87" t="s">
        <v>98</v>
      </c>
      <c r="AJ87" t="s">
        <v>100</v>
      </c>
      <c r="AK87" t="s">
        <v>102</v>
      </c>
      <c r="AL87">
        <v>0</v>
      </c>
      <c r="AM87" t="s">
        <v>102</v>
      </c>
      <c r="AN87">
        <v>0</v>
      </c>
      <c r="AO87">
        <v>1288</v>
      </c>
      <c r="AP87">
        <v>1288</v>
      </c>
      <c r="AQ87" t="s">
        <v>103</v>
      </c>
      <c r="AR87" t="s">
        <v>104</v>
      </c>
      <c r="AS87" t="s">
        <v>105</v>
      </c>
      <c r="AT87" t="s">
        <v>106</v>
      </c>
      <c r="AU87">
        <v>1301</v>
      </c>
      <c r="AV87">
        <v>1116</v>
      </c>
      <c r="AW87">
        <v>0</v>
      </c>
      <c r="AX87">
        <v>2417</v>
      </c>
      <c r="AY87">
        <v>0</v>
      </c>
      <c r="AZ87">
        <v>0</v>
      </c>
      <c r="BA87">
        <v>2</v>
      </c>
      <c r="BB87">
        <v>1</v>
      </c>
      <c r="BC87">
        <v>4</v>
      </c>
      <c r="BD87">
        <v>1</v>
      </c>
      <c r="BE87" t="s">
        <v>97</v>
      </c>
      <c r="BF87">
        <v>9</v>
      </c>
      <c r="BG87" t="s">
        <v>107</v>
      </c>
      <c r="BH87">
        <v>1</v>
      </c>
      <c r="BI87" t="s">
        <v>98</v>
      </c>
      <c r="BJ87" t="s">
        <v>108</v>
      </c>
      <c r="BK87">
        <v>1991</v>
      </c>
      <c r="BL87" t="s">
        <v>102</v>
      </c>
      <c r="BM87">
        <v>2</v>
      </c>
      <c r="BN87">
        <v>462</v>
      </c>
      <c r="BO87" t="s">
        <v>98</v>
      </c>
      <c r="BP87" t="s">
        <v>98</v>
      </c>
      <c r="BQ87" t="s">
        <v>105</v>
      </c>
      <c r="BR87">
        <v>127</v>
      </c>
      <c r="BS87">
        <v>82</v>
      </c>
      <c r="BT87">
        <v>0</v>
      </c>
      <c r="BU87">
        <v>0</v>
      </c>
      <c r="BV87">
        <v>0</v>
      </c>
      <c r="BW87">
        <v>0</v>
      </c>
      <c r="BX87" t="s">
        <v>83</v>
      </c>
      <c r="BY87" t="s">
        <v>83</v>
      </c>
      <c r="BZ87" t="s">
        <v>83</v>
      </c>
      <c r="CA87" s="2">
        <v>0</v>
      </c>
      <c r="CB87">
        <v>4</v>
      </c>
      <c r="CC87">
        <v>2006</v>
      </c>
      <c r="CD87" t="s">
        <v>110</v>
      </c>
      <c r="CE87" t="s">
        <v>111</v>
      </c>
      <c r="CF87" s="2">
        <v>260000</v>
      </c>
      <c r="CG87" s="4">
        <f t="shared" si="3"/>
        <v>107.57136946628052</v>
      </c>
    </row>
    <row r="88" spans="1:85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 t="str">
        <f t="shared" si="2"/>
        <v>N</v>
      </c>
      <c r="S88">
        <v>6</v>
      </c>
      <c r="T88">
        <v>5</v>
      </c>
      <c r="U88">
        <v>2005</v>
      </c>
      <c r="V88" t="str">
        <f>IF(Table1[[#This Row],[YearBuilt]]&lt;1990, "N", IF(Table1[[#This Row],[Remodeled after 1990?]] = "Y", "N", "Y"))</f>
        <v>Y</v>
      </c>
      <c r="W88">
        <v>2005</v>
      </c>
      <c r="X88" t="str" cm="1">
        <f t="array" ref="X88">IFERROR(IF(U88=W88, "N", IF(AND(U88&lt;W88, Table1[[#This Row],[YearRemodAdd]]&gt;1990), "Y", "N/A")), No value)</f>
        <v>N</v>
      </c>
      <c r="Y88" t="s">
        <v>93</v>
      </c>
      <c r="Z88" t="s">
        <v>94</v>
      </c>
      <c r="AA88" t="s">
        <v>95</v>
      </c>
      <c r="AB88" t="s">
        <v>95</v>
      </c>
      <c r="AC88" t="s">
        <v>117</v>
      </c>
      <c r="AD88">
        <v>0</v>
      </c>
      <c r="AE88" t="s">
        <v>97</v>
      </c>
      <c r="AF88" t="s">
        <v>98</v>
      </c>
      <c r="AG88" t="s">
        <v>99</v>
      </c>
      <c r="AH88" t="s">
        <v>97</v>
      </c>
      <c r="AI88" t="s">
        <v>98</v>
      </c>
      <c r="AJ88" t="s">
        <v>130</v>
      </c>
      <c r="AK88" t="s">
        <v>102</v>
      </c>
      <c r="AL88">
        <v>0</v>
      </c>
      <c r="AM88" t="s">
        <v>102</v>
      </c>
      <c r="AN88">
        <v>0</v>
      </c>
      <c r="AO88">
        <v>684</v>
      </c>
      <c r="AP88">
        <v>684</v>
      </c>
      <c r="AQ88" t="s">
        <v>103</v>
      </c>
      <c r="AR88" t="s">
        <v>104</v>
      </c>
      <c r="AS88" t="s">
        <v>105</v>
      </c>
      <c r="AT88" t="s">
        <v>106</v>
      </c>
      <c r="AU88">
        <v>684</v>
      </c>
      <c r="AV88">
        <v>876</v>
      </c>
      <c r="AW88">
        <v>0</v>
      </c>
      <c r="AX88">
        <v>1560</v>
      </c>
      <c r="AY88">
        <v>0</v>
      </c>
      <c r="AZ88">
        <v>0</v>
      </c>
      <c r="BA88">
        <v>2</v>
      </c>
      <c r="BB88">
        <v>1</v>
      </c>
      <c r="BC88">
        <v>3</v>
      </c>
      <c r="BD88">
        <v>1</v>
      </c>
      <c r="BE88" t="s">
        <v>97</v>
      </c>
      <c r="BF88">
        <v>6</v>
      </c>
      <c r="BG88" t="s">
        <v>107</v>
      </c>
      <c r="BH88">
        <v>1</v>
      </c>
      <c r="BI88" t="s">
        <v>97</v>
      </c>
      <c r="BJ88" t="s">
        <v>156</v>
      </c>
      <c r="BK88">
        <v>2005</v>
      </c>
      <c r="BL88" t="s">
        <v>157</v>
      </c>
      <c r="BM88">
        <v>2</v>
      </c>
      <c r="BN88">
        <v>400</v>
      </c>
      <c r="BO88" t="s">
        <v>98</v>
      </c>
      <c r="BP88" t="s">
        <v>98</v>
      </c>
      <c r="BQ88" t="s">
        <v>105</v>
      </c>
      <c r="BR88">
        <v>100</v>
      </c>
      <c r="BS88">
        <v>38</v>
      </c>
      <c r="BT88">
        <v>0</v>
      </c>
      <c r="BU88">
        <v>0</v>
      </c>
      <c r="BV88">
        <v>0</v>
      </c>
      <c r="BW88">
        <v>0</v>
      </c>
      <c r="BX88" t="s">
        <v>83</v>
      </c>
      <c r="BY88" t="s">
        <v>83</v>
      </c>
      <c r="BZ88" t="s">
        <v>83</v>
      </c>
      <c r="CA88" s="2">
        <v>0</v>
      </c>
      <c r="CB88">
        <v>3</v>
      </c>
      <c r="CC88">
        <v>2009</v>
      </c>
      <c r="CD88" t="s">
        <v>110</v>
      </c>
      <c r="CE88" t="s">
        <v>111</v>
      </c>
      <c r="CF88" s="2">
        <v>174000</v>
      </c>
      <c r="CG88" s="4">
        <f t="shared" si="3"/>
        <v>111.53846153846153</v>
      </c>
    </row>
    <row r="89" spans="1:85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 t="str">
        <f t="shared" si="2"/>
        <v>N</v>
      </c>
      <c r="S89">
        <v>6</v>
      </c>
      <c r="T89">
        <v>5</v>
      </c>
      <c r="U89">
        <v>2009</v>
      </c>
      <c r="V89" t="str">
        <f>IF(Table1[[#This Row],[YearBuilt]]&lt;1990, "N", IF(Table1[[#This Row],[Remodeled after 1990?]] = "Y", "N", "Y"))</f>
        <v>Y</v>
      </c>
      <c r="W89">
        <v>2009</v>
      </c>
      <c r="X89" t="str" cm="1">
        <f t="array" ref="X89">IFERROR(IF(U89=W89, "N", IF(AND(U89&lt;W89, Table1[[#This Row],[YearRemodAdd]]&gt;1990), "Y", "N/A")), No value)</f>
        <v>N</v>
      </c>
      <c r="Y89" t="s">
        <v>93</v>
      </c>
      <c r="Z89" t="s">
        <v>94</v>
      </c>
      <c r="AA89" t="s">
        <v>95</v>
      </c>
      <c r="AB89" t="s">
        <v>95</v>
      </c>
      <c r="AC89" t="s">
        <v>137</v>
      </c>
      <c r="AD89">
        <v>76</v>
      </c>
      <c r="AE89" t="s">
        <v>97</v>
      </c>
      <c r="AF89" t="s">
        <v>98</v>
      </c>
      <c r="AG89" t="s">
        <v>99</v>
      </c>
      <c r="AH89" t="s">
        <v>97</v>
      </c>
      <c r="AI89" t="s">
        <v>98</v>
      </c>
      <c r="AJ89" t="s">
        <v>130</v>
      </c>
      <c r="AK89" t="s">
        <v>102</v>
      </c>
      <c r="AL89">
        <v>0</v>
      </c>
      <c r="AM89" t="s">
        <v>102</v>
      </c>
      <c r="AN89">
        <v>0</v>
      </c>
      <c r="AO89">
        <v>612</v>
      </c>
      <c r="AP89">
        <v>612</v>
      </c>
      <c r="AQ89" t="s">
        <v>103</v>
      </c>
      <c r="AR89" t="s">
        <v>104</v>
      </c>
      <c r="AS89" t="s">
        <v>105</v>
      </c>
      <c r="AT89" t="s">
        <v>106</v>
      </c>
      <c r="AU89">
        <v>612</v>
      </c>
      <c r="AV89">
        <v>612</v>
      </c>
      <c r="AW89">
        <v>0</v>
      </c>
      <c r="AX89">
        <v>1224</v>
      </c>
      <c r="AY89">
        <v>0</v>
      </c>
      <c r="AZ89">
        <v>0</v>
      </c>
      <c r="BA89">
        <v>2</v>
      </c>
      <c r="BB89">
        <v>1</v>
      </c>
      <c r="BC89">
        <v>2</v>
      </c>
      <c r="BD89">
        <v>1</v>
      </c>
      <c r="BE89" t="s">
        <v>97</v>
      </c>
      <c r="BF89">
        <v>4</v>
      </c>
      <c r="BG89" t="s">
        <v>107</v>
      </c>
      <c r="BH89">
        <v>0</v>
      </c>
      <c r="BI89" t="s">
        <v>83</v>
      </c>
      <c r="BJ89" t="s">
        <v>127</v>
      </c>
      <c r="BK89">
        <v>2009</v>
      </c>
      <c r="BL89" t="s">
        <v>109</v>
      </c>
      <c r="BM89">
        <v>2</v>
      </c>
      <c r="BN89">
        <v>528</v>
      </c>
      <c r="BO89" t="s">
        <v>98</v>
      </c>
      <c r="BP89" t="s">
        <v>98</v>
      </c>
      <c r="BQ89" t="s">
        <v>105</v>
      </c>
      <c r="BR89">
        <v>0</v>
      </c>
      <c r="BS89">
        <v>234</v>
      </c>
      <c r="BT89">
        <v>0</v>
      </c>
      <c r="BU89">
        <v>0</v>
      </c>
      <c r="BV89">
        <v>0</v>
      </c>
      <c r="BW89">
        <v>0</v>
      </c>
      <c r="BX89" t="s">
        <v>83</v>
      </c>
      <c r="BY89" t="s">
        <v>83</v>
      </c>
      <c r="BZ89" t="s">
        <v>83</v>
      </c>
      <c r="CA89" s="2">
        <v>0</v>
      </c>
      <c r="CB89">
        <v>6</v>
      </c>
      <c r="CC89">
        <v>2009</v>
      </c>
      <c r="CD89" t="s">
        <v>158</v>
      </c>
      <c r="CE89" t="s">
        <v>159</v>
      </c>
      <c r="CF89" s="2">
        <v>164500</v>
      </c>
      <c r="CG89" s="4">
        <f t="shared" si="3"/>
        <v>134.39542483660131</v>
      </c>
    </row>
    <row r="90" spans="1:85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 t="str">
        <f t="shared" si="2"/>
        <v>N/A</v>
      </c>
      <c r="S90">
        <v>3</v>
      </c>
      <c r="T90">
        <v>2</v>
      </c>
      <c r="U90">
        <v>1915</v>
      </c>
      <c r="V90" t="str">
        <f>IF(Table1[[#This Row],[YearBuilt]]&lt;1990, "N", IF(Table1[[#This Row],[Remodeled after 1990?]] = "Y", "N", "Y"))</f>
        <v>N</v>
      </c>
      <c r="W90">
        <v>1982</v>
      </c>
      <c r="X90" t="str" cm="1">
        <f t="array" ref="X90">IFERROR(IF(U90=W90, "N", IF(AND(U90&lt;W90, Table1[[#This Row],[YearRemodAdd]]&gt;1990), "Y", "N/A")), No value)</f>
        <v>N/A</v>
      </c>
      <c r="Y90" t="s">
        <v>152</v>
      </c>
      <c r="Z90" t="s">
        <v>94</v>
      </c>
      <c r="AA90" t="s">
        <v>161</v>
      </c>
      <c r="AB90" t="s">
        <v>161</v>
      </c>
      <c r="AC90" t="s">
        <v>117</v>
      </c>
      <c r="AD90">
        <v>0</v>
      </c>
      <c r="AE90" t="s">
        <v>147</v>
      </c>
      <c r="AF90" t="s">
        <v>147</v>
      </c>
      <c r="AG90" t="s">
        <v>118</v>
      </c>
      <c r="AH90" t="s">
        <v>98</v>
      </c>
      <c r="AI90" t="s">
        <v>147</v>
      </c>
      <c r="AJ90" t="s">
        <v>100</v>
      </c>
      <c r="AK90" t="s">
        <v>102</v>
      </c>
      <c r="AL90">
        <v>0</v>
      </c>
      <c r="AM90" t="s">
        <v>102</v>
      </c>
      <c r="AN90">
        <v>0</v>
      </c>
      <c r="AO90">
        <v>1013</v>
      </c>
      <c r="AP90">
        <v>1013</v>
      </c>
      <c r="AQ90" t="s">
        <v>103</v>
      </c>
      <c r="AR90" t="s">
        <v>98</v>
      </c>
      <c r="AS90" t="s">
        <v>177</v>
      </c>
      <c r="AT90" t="s">
        <v>106</v>
      </c>
      <c r="AU90">
        <v>1013</v>
      </c>
      <c r="AV90">
        <v>0</v>
      </c>
      <c r="AW90">
        <v>513</v>
      </c>
      <c r="AX90">
        <v>1526</v>
      </c>
      <c r="AY90">
        <v>0</v>
      </c>
      <c r="AZ90">
        <v>0</v>
      </c>
      <c r="BA90">
        <v>1</v>
      </c>
      <c r="BB90">
        <v>0</v>
      </c>
      <c r="BC90">
        <v>2</v>
      </c>
      <c r="BD90">
        <v>1</v>
      </c>
      <c r="BE90" t="s">
        <v>147</v>
      </c>
      <c r="BF90">
        <v>6</v>
      </c>
      <c r="BG90" t="s">
        <v>107</v>
      </c>
      <c r="BH90">
        <v>0</v>
      </c>
      <c r="BI90" t="s">
        <v>83</v>
      </c>
      <c r="BJ90" t="s">
        <v>83</v>
      </c>
      <c r="BK90" t="s">
        <v>83</v>
      </c>
      <c r="BL90" t="s">
        <v>83</v>
      </c>
      <c r="BM90">
        <v>0</v>
      </c>
      <c r="BN90">
        <v>0</v>
      </c>
      <c r="BO90" t="s">
        <v>83</v>
      </c>
      <c r="BP90" t="s">
        <v>83</v>
      </c>
      <c r="BQ90" t="s">
        <v>177</v>
      </c>
      <c r="BR90">
        <v>0</v>
      </c>
      <c r="BS90">
        <v>0</v>
      </c>
      <c r="BT90">
        <v>156</v>
      </c>
      <c r="BU90">
        <v>0</v>
      </c>
      <c r="BV90">
        <v>0</v>
      </c>
      <c r="BW90">
        <v>0</v>
      </c>
      <c r="BX90" t="s">
        <v>83</v>
      </c>
      <c r="BY90" t="s">
        <v>134</v>
      </c>
      <c r="BZ90" t="s">
        <v>83</v>
      </c>
      <c r="CA90" s="2">
        <v>0</v>
      </c>
      <c r="CB90">
        <v>10</v>
      </c>
      <c r="CC90">
        <v>2009</v>
      </c>
      <c r="CD90" t="s">
        <v>208</v>
      </c>
      <c r="CE90" t="s">
        <v>128</v>
      </c>
      <c r="CF90" s="2">
        <v>85000</v>
      </c>
      <c r="CG90" s="4">
        <f t="shared" si="3"/>
        <v>55.701179554390563</v>
      </c>
    </row>
    <row r="91" spans="1:85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 t="str">
        <f t="shared" si="2"/>
        <v>Y</v>
      </c>
      <c r="S91">
        <v>4</v>
      </c>
      <c r="T91">
        <v>5</v>
      </c>
      <c r="U91">
        <v>1994</v>
      </c>
      <c r="V91" t="str">
        <f>IF(Table1[[#This Row],[YearBuilt]]&lt;1990, "N", IF(Table1[[#This Row],[Remodeled after 1990?]] = "Y", "N", "Y"))</f>
        <v>N</v>
      </c>
      <c r="W91">
        <v>1995</v>
      </c>
      <c r="X91" t="str" cm="1">
        <f t="array" ref="X91">IFERROR(IF(U91=W91, "N", IF(AND(U91&lt;W91, Table1[[#This Row],[YearRemodAdd]]&gt;1990), "Y", "N/A")), No value)</f>
        <v>Y</v>
      </c>
      <c r="Y91" t="s">
        <v>93</v>
      </c>
      <c r="Z91" t="s">
        <v>94</v>
      </c>
      <c r="AA91" t="s">
        <v>95</v>
      </c>
      <c r="AB91" t="s">
        <v>95</v>
      </c>
      <c r="AC91" t="s">
        <v>117</v>
      </c>
      <c r="AD91">
        <v>0</v>
      </c>
      <c r="AE91" t="s">
        <v>98</v>
      </c>
      <c r="AF91" t="s">
        <v>98</v>
      </c>
      <c r="AG91" t="s">
        <v>99</v>
      </c>
      <c r="AH91" t="s">
        <v>97</v>
      </c>
      <c r="AI91" t="s">
        <v>98</v>
      </c>
      <c r="AJ91" t="s">
        <v>100</v>
      </c>
      <c r="AK91" t="s">
        <v>101</v>
      </c>
      <c r="AL91">
        <v>588</v>
      </c>
      <c r="AM91" t="s">
        <v>102</v>
      </c>
      <c r="AN91">
        <v>0</v>
      </c>
      <c r="AO91">
        <v>402</v>
      </c>
      <c r="AP91">
        <v>990</v>
      </c>
      <c r="AQ91" t="s">
        <v>103</v>
      </c>
      <c r="AR91" t="s">
        <v>104</v>
      </c>
      <c r="AS91" t="s">
        <v>105</v>
      </c>
      <c r="AT91" t="s">
        <v>106</v>
      </c>
      <c r="AU91">
        <v>990</v>
      </c>
      <c r="AV91">
        <v>0</v>
      </c>
      <c r="AW91">
        <v>0</v>
      </c>
      <c r="AX91">
        <v>990</v>
      </c>
      <c r="AY91">
        <v>1</v>
      </c>
      <c r="AZ91">
        <v>0</v>
      </c>
      <c r="BA91">
        <v>1</v>
      </c>
      <c r="BB91">
        <v>0</v>
      </c>
      <c r="BC91">
        <v>3</v>
      </c>
      <c r="BD91">
        <v>1</v>
      </c>
      <c r="BE91" t="s">
        <v>98</v>
      </c>
      <c r="BF91">
        <v>5</v>
      </c>
      <c r="BG91" t="s">
        <v>107</v>
      </c>
      <c r="BH91">
        <v>0</v>
      </c>
      <c r="BI91" t="s">
        <v>83</v>
      </c>
      <c r="BJ91" t="s">
        <v>83</v>
      </c>
      <c r="BK91" t="s">
        <v>83</v>
      </c>
      <c r="BL91" t="s">
        <v>83</v>
      </c>
      <c r="BM91">
        <v>0</v>
      </c>
      <c r="BN91">
        <v>0</v>
      </c>
      <c r="BO91" t="s">
        <v>83</v>
      </c>
      <c r="BP91" t="s">
        <v>83</v>
      </c>
      <c r="BQ91" t="s">
        <v>105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 t="s">
        <v>83</v>
      </c>
      <c r="BY91" t="s">
        <v>83</v>
      </c>
      <c r="BZ91" t="s">
        <v>83</v>
      </c>
      <c r="CA91" s="2">
        <v>0</v>
      </c>
      <c r="CB91">
        <v>8</v>
      </c>
      <c r="CC91">
        <v>2007</v>
      </c>
      <c r="CD91" t="s">
        <v>110</v>
      </c>
      <c r="CE91" t="s">
        <v>111</v>
      </c>
      <c r="CF91" s="2">
        <v>123600</v>
      </c>
      <c r="CG91" s="4">
        <f t="shared" si="3"/>
        <v>124.84848484848484</v>
      </c>
    </row>
    <row r="92" spans="1:85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 t="str">
        <f t="shared" si="2"/>
        <v>Y</v>
      </c>
      <c r="S92">
        <v>4</v>
      </c>
      <c r="T92">
        <v>5</v>
      </c>
      <c r="U92">
        <v>1950</v>
      </c>
      <c r="V92" t="str">
        <f>IF(Table1[[#This Row],[YearBuilt]]&lt;1990, "N", IF(Table1[[#This Row],[Remodeled after 1990?]] = "Y", "N", "Y"))</f>
        <v>N</v>
      </c>
      <c r="W92">
        <v>1950</v>
      </c>
      <c r="X92" t="str" cm="1">
        <f t="array" ref="X92">IFERROR(IF(U92=W92, "N", IF(AND(U92&lt;W92, Table1[[#This Row],[YearRemodAdd]]&gt;1990), "Y", "N/A")), No value)</f>
        <v>N</v>
      </c>
      <c r="Y92" t="s">
        <v>93</v>
      </c>
      <c r="Z92" t="s">
        <v>94</v>
      </c>
      <c r="AA92" t="s">
        <v>96</v>
      </c>
      <c r="AB92" t="s">
        <v>124</v>
      </c>
      <c r="AC92" t="s">
        <v>117</v>
      </c>
      <c r="AD92">
        <v>0</v>
      </c>
      <c r="AE92" t="s">
        <v>98</v>
      </c>
      <c r="AF92" t="s">
        <v>98</v>
      </c>
      <c r="AG92" t="s">
        <v>168</v>
      </c>
      <c r="AH92" t="s">
        <v>83</v>
      </c>
      <c r="AI92" t="s">
        <v>83</v>
      </c>
      <c r="AJ92" t="s">
        <v>83</v>
      </c>
      <c r="AK92" t="s">
        <v>83</v>
      </c>
      <c r="AL92">
        <v>0</v>
      </c>
      <c r="AM92" t="s">
        <v>83</v>
      </c>
      <c r="AN92">
        <v>0</v>
      </c>
      <c r="AO92">
        <v>0</v>
      </c>
      <c r="AP92">
        <v>0</v>
      </c>
      <c r="AQ92" t="s">
        <v>103</v>
      </c>
      <c r="AR92" t="s">
        <v>98</v>
      </c>
      <c r="AS92" t="s">
        <v>105</v>
      </c>
      <c r="AT92" t="s">
        <v>164</v>
      </c>
      <c r="AU92">
        <v>1040</v>
      </c>
      <c r="AV92">
        <v>0</v>
      </c>
      <c r="AW92">
        <v>0</v>
      </c>
      <c r="AX92">
        <v>1040</v>
      </c>
      <c r="AY92">
        <v>0</v>
      </c>
      <c r="AZ92">
        <v>0</v>
      </c>
      <c r="BA92">
        <v>1</v>
      </c>
      <c r="BB92">
        <v>0</v>
      </c>
      <c r="BC92">
        <v>2</v>
      </c>
      <c r="BD92">
        <v>1</v>
      </c>
      <c r="BE92" t="s">
        <v>98</v>
      </c>
      <c r="BF92">
        <v>4</v>
      </c>
      <c r="BG92" t="s">
        <v>107</v>
      </c>
      <c r="BH92">
        <v>0</v>
      </c>
      <c r="BI92" t="s">
        <v>83</v>
      </c>
      <c r="BJ92" t="s">
        <v>127</v>
      </c>
      <c r="BK92">
        <v>1950</v>
      </c>
      <c r="BL92" t="s">
        <v>102</v>
      </c>
      <c r="BM92">
        <v>2</v>
      </c>
      <c r="BN92">
        <v>420</v>
      </c>
      <c r="BO92" t="s">
        <v>98</v>
      </c>
      <c r="BP92" t="s">
        <v>98</v>
      </c>
      <c r="BQ92" t="s">
        <v>105</v>
      </c>
      <c r="BR92">
        <v>0</v>
      </c>
      <c r="BS92">
        <v>29</v>
      </c>
      <c r="BT92">
        <v>0</v>
      </c>
      <c r="BU92">
        <v>0</v>
      </c>
      <c r="BV92">
        <v>0</v>
      </c>
      <c r="BW92">
        <v>0</v>
      </c>
      <c r="BX92" t="s">
        <v>83</v>
      </c>
      <c r="BY92" t="s">
        <v>83</v>
      </c>
      <c r="BZ92" t="s">
        <v>83</v>
      </c>
      <c r="CA92" s="2">
        <v>0</v>
      </c>
      <c r="CB92">
        <v>7</v>
      </c>
      <c r="CC92">
        <v>2006</v>
      </c>
      <c r="CD92" t="s">
        <v>110</v>
      </c>
      <c r="CE92" t="s">
        <v>111</v>
      </c>
      <c r="CF92" s="2">
        <v>109900</v>
      </c>
      <c r="CG92" s="4">
        <f t="shared" si="3"/>
        <v>105.67307692307692</v>
      </c>
    </row>
    <row r="93" spans="1:85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 t="str">
        <f t="shared" si="2"/>
        <v>Y</v>
      </c>
      <c r="S93">
        <v>5</v>
      </c>
      <c r="T93">
        <v>3</v>
      </c>
      <c r="U93">
        <v>1961</v>
      </c>
      <c r="V93" t="str">
        <f>IF(Table1[[#This Row],[YearBuilt]]&lt;1990, "N", IF(Table1[[#This Row],[Remodeled after 1990?]] = "Y", "N", "Y"))</f>
        <v>N</v>
      </c>
      <c r="W93">
        <v>1961</v>
      </c>
      <c r="X93" t="str" cm="1">
        <f t="array" ref="X93">IFERROR(IF(U93=W93, "N", IF(AND(U93&lt;W93, Table1[[#This Row],[YearRemodAdd]]&gt;1990), "Y", "N/A")), No value)</f>
        <v>N</v>
      </c>
      <c r="Y93" t="s">
        <v>152</v>
      </c>
      <c r="Z93" t="s">
        <v>94</v>
      </c>
      <c r="AA93" t="s">
        <v>140</v>
      </c>
      <c r="AB93" t="s">
        <v>140</v>
      </c>
      <c r="AC93" t="s">
        <v>207</v>
      </c>
      <c r="AD93">
        <v>203</v>
      </c>
      <c r="AE93" t="s">
        <v>98</v>
      </c>
      <c r="AF93" t="s">
        <v>98</v>
      </c>
      <c r="AG93" t="s">
        <v>118</v>
      </c>
      <c r="AH93" t="s">
        <v>98</v>
      </c>
      <c r="AI93" t="s">
        <v>98</v>
      </c>
      <c r="AJ93" t="s">
        <v>100</v>
      </c>
      <c r="AK93" t="s">
        <v>153</v>
      </c>
      <c r="AL93">
        <v>600</v>
      </c>
      <c r="AM93" t="s">
        <v>102</v>
      </c>
      <c r="AN93">
        <v>0</v>
      </c>
      <c r="AO93">
        <v>635</v>
      </c>
      <c r="AP93">
        <v>1235</v>
      </c>
      <c r="AQ93" t="s">
        <v>103</v>
      </c>
      <c r="AR93" t="s">
        <v>98</v>
      </c>
      <c r="AS93" t="s">
        <v>105</v>
      </c>
      <c r="AT93" t="s">
        <v>106</v>
      </c>
      <c r="AU93">
        <v>1235</v>
      </c>
      <c r="AV93">
        <v>0</v>
      </c>
      <c r="AW93">
        <v>0</v>
      </c>
      <c r="AX93">
        <v>1235</v>
      </c>
      <c r="AY93">
        <v>0</v>
      </c>
      <c r="AZ93">
        <v>0</v>
      </c>
      <c r="BA93">
        <v>1</v>
      </c>
      <c r="BB93">
        <v>0</v>
      </c>
      <c r="BC93">
        <v>2</v>
      </c>
      <c r="BD93">
        <v>1</v>
      </c>
      <c r="BE93" t="s">
        <v>98</v>
      </c>
      <c r="BF93">
        <v>6</v>
      </c>
      <c r="BG93" t="s">
        <v>107</v>
      </c>
      <c r="BH93">
        <v>0</v>
      </c>
      <c r="BI93" t="s">
        <v>83</v>
      </c>
      <c r="BJ93" t="s">
        <v>108</v>
      </c>
      <c r="BK93">
        <v>1961</v>
      </c>
      <c r="BL93" t="s">
        <v>102</v>
      </c>
      <c r="BM93">
        <v>2</v>
      </c>
      <c r="BN93">
        <v>480</v>
      </c>
      <c r="BO93" t="s">
        <v>98</v>
      </c>
      <c r="BP93" t="s">
        <v>98</v>
      </c>
      <c r="BQ93" t="s">
        <v>105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 t="s">
        <v>83</v>
      </c>
      <c r="BY93" t="s">
        <v>163</v>
      </c>
      <c r="BZ93" t="s">
        <v>83</v>
      </c>
      <c r="CA93" s="2">
        <v>0</v>
      </c>
      <c r="CB93">
        <v>12</v>
      </c>
      <c r="CC93">
        <v>2006</v>
      </c>
      <c r="CD93" t="s">
        <v>110</v>
      </c>
      <c r="CE93" t="s">
        <v>128</v>
      </c>
      <c r="CF93" s="2">
        <v>98600</v>
      </c>
      <c r="CG93" s="4">
        <f t="shared" si="3"/>
        <v>79.838056680161941</v>
      </c>
    </row>
    <row r="94" spans="1:85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 t="str">
        <f t="shared" si="2"/>
        <v>Y</v>
      </c>
      <c r="S94">
        <v>5</v>
      </c>
      <c r="T94">
        <v>7</v>
      </c>
      <c r="U94">
        <v>1921</v>
      </c>
      <c r="V94" t="str">
        <f>IF(Table1[[#This Row],[YearBuilt]]&lt;1990, "N", IF(Table1[[#This Row],[Remodeled after 1990?]] = "Y", "N", "Y"))</f>
        <v>N</v>
      </c>
      <c r="W94">
        <v>2006</v>
      </c>
      <c r="X94" t="str" cm="1">
        <f t="array" ref="X94">IFERROR(IF(U94=W94, "N", IF(AND(U94&lt;W94, Table1[[#This Row],[YearRemodAdd]]&gt;1990), "Y", "N/A")), No value)</f>
        <v>Y</v>
      </c>
      <c r="Y94" t="s">
        <v>93</v>
      </c>
      <c r="Z94" t="s">
        <v>94</v>
      </c>
      <c r="AA94" t="s">
        <v>124</v>
      </c>
      <c r="AB94" t="s">
        <v>124</v>
      </c>
      <c r="AC94" t="s">
        <v>117</v>
      </c>
      <c r="AD94">
        <v>0</v>
      </c>
      <c r="AE94" t="s">
        <v>98</v>
      </c>
      <c r="AF94" t="s">
        <v>97</v>
      </c>
      <c r="AG94" t="s">
        <v>126</v>
      </c>
      <c r="AH94" t="s">
        <v>97</v>
      </c>
      <c r="AI94" t="s">
        <v>98</v>
      </c>
      <c r="AJ94" t="s">
        <v>100</v>
      </c>
      <c r="AK94" t="s">
        <v>119</v>
      </c>
      <c r="AL94">
        <v>713</v>
      </c>
      <c r="AM94" t="s">
        <v>102</v>
      </c>
      <c r="AN94">
        <v>0</v>
      </c>
      <c r="AO94">
        <v>163</v>
      </c>
      <c r="AP94">
        <v>876</v>
      </c>
      <c r="AQ94" t="s">
        <v>103</v>
      </c>
      <c r="AR94" t="s">
        <v>104</v>
      </c>
      <c r="AS94" t="s">
        <v>105</v>
      </c>
      <c r="AT94" t="s">
        <v>106</v>
      </c>
      <c r="AU94">
        <v>964</v>
      </c>
      <c r="AV94">
        <v>0</v>
      </c>
      <c r="AW94">
        <v>0</v>
      </c>
      <c r="AX94">
        <v>964</v>
      </c>
      <c r="AY94">
        <v>1</v>
      </c>
      <c r="AZ94">
        <v>0</v>
      </c>
      <c r="BA94">
        <v>1</v>
      </c>
      <c r="BB94">
        <v>0</v>
      </c>
      <c r="BC94">
        <v>2</v>
      </c>
      <c r="BD94">
        <v>1</v>
      </c>
      <c r="BE94" t="s">
        <v>98</v>
      </c>
      <c r="BF94">
        <v>5</v>
      </c>
      <c r="BG94" t="s">
        <v>107</v>
      </c>
      <c r="BH94">
        <v>0</v>
      </c>
      <c r="BI94" t="s">
        <v>83</v>
      </c>
      <c r="BJ94" t="s">
        <v>127</v>
      </c>
      <c r="BK94">
        <v>1921</v>
      </c>
      <c r="BL94" t="s">
        <v>102</v>
      </c>
      <c r="BM94">
        <v>2</v>
      </c>
      <c r="BN94">
        <v>432</v>
      </c>
      <c r="BO94" t="s">
        <v>98</v>
      </c>
      <c r="BP94" t="s">
        <v>98</v>
      </c>
      <c r="BQ94" t="s">
        <v>105</v>
      </c>
      <c r="BR94">
        <v>0</v>
      </c>
      <c r="BS94">
        <v>0</v>
      </c>
      <c r="BT94">
        <v>44</v>
      </c>
      <c r="BU94">
        <v>0</v>
      </c>
      <c r="BV94">
        <v>0</v>
      </c>
      <c r="BW94">
        <v>0</v>
      </c>
      <c r="BX94" t="s">
        <v>83</v>
      </c>
      <c r="BY94" t="s">
        <v>83</v>
      </c>
      <c r="BZ94" t="s">
        <v>83</v>
      </c>
      <c r="CA94" s="2">
        <v>0</v>
      </c>
      <c r="CB94">
        <v>8</v>
      </c>
      <c r="CC94">
        <v>2009</v>
      </c>
      <c r="CD94" t="s">
        <v>110</v>
      </c>
      <c r="CE94" t="s">
        <v>111</v>
      </c>
      <c r="CF94" s="2">
        <v>163500</v>
      </c>
      <c r="CG94" s="4">
        <f t="shared" si="3"/>
        <v>169.60580912863071</v>
      </c>
    </row>
    <row r="95" spans="1:85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 t="str">
        <f t="shared" si="2"/>
        <v>N/A</v>
      </c>
      <c r="S95">
        <v>6</v>
      </c>
      <c r="T95">
        <v>6</v>
      </c>
      <c r="U95">
        <v>1910</v>
      </c>
      <c r="V95" t="str">
        <f>IF(Table1[[#This Row],[YearBuilt]]&lt;1990, "N", IF(Table1[[#This Row],[Remodeled after 1990?]] = "Y", "N", "Y"))</f>
        <v>N</v>
      </c>
      <c r="W95">
        <v>1998</v>
      </c>
      <c r="X95" t="str" cm="1">
        <f t="array" ref="X95">IFERROR(IF(U95=W95, "N", IF(AND(U95&lt;W95, Table1[[#This Row],[YearRemodAdd]]&gt;1990), "Y", "N/A")), No value)</f>
        <v>Y</v>
      </c>
      <c r="Y95" t="s">
        <v>152</v>
      </c>
      <c r="Z95" t="s">
        <v>94</v>
      </c>
      <c r="AA95" t="s">
        <v>116</v>
      </c>
      <c r="AB95" t="s">
        <v>116</v>
      </c>
      <c r="AC95" t="s">
        <v>117</v>
      </c>
      <c r="AD95">
        <v>0</v>
      </c>
      <c r="AE95" t="s">
        <v>98</v>
      </c>
      <c r="AF95" t="s">
        <v>98</v>
      </c>
      <c r="AG95" t="s">
        <v>126</v>
      </c>
      <c r="AH95" t="s">
        <v>98</v>
      </c>
      <c r="AI95" t="s">
        <v>147</v>
      </c>
      <c r="AJ95" t="s">
        <v>121</v>
      </c>
      <c r="AK95" t="s">
        <v>153</v>
      </c>
      <c r="AL95">
        <v>1046</v>
      </c>
      <c r="AM95" t="s">
        <v>102</v>
      </c>
      <c r="AN95">
        <v>0</v>
      </c>
      <c r="AO95">
        <v>168</v>
      </c>
      <c r="AP95">
        <v>1214</v>
      </c>
      <c r="AQ95" t="s">
        <v>206</v>
      </c>
      <c r="AR95" t="s">
        <v>104</v>
      </c>
      <c r="AS95" t="s">
        <v>177</v>
      </c>
      <c r="AT95" t="s">
        <v>106</v>
      </c>
      <c r="AU95">
        <v>1260</v>
      </c>
      <c r="AV95">
        <v>1031</v>
      </c>
      <c r="AW95">
        <v>0</v>
      </c>
      <c r="AX95">
        <v>2291</v>
      </c>
      <c r="AY95">
        <v>0</v>
      </c>
      <c r="AZ95">
        <v>1</v>
      </c>
      <c r="BA95">
        <v>2</v>
      </c>
      <c r="BB95">
        <v>0</v>
      </c>
      <c r="BC95">
        <v>4</v>
      </c>
      <c r="BD95">
        <v>2</v>
      </c>
      <c r="BE95" t="s">
        <v>98</v>
      </c>
      <c r="BF95">
        <v>9</v>
      </c>
      <c r="BG95" t="s">
        <v>107</v>
      </c>
      <c r="BH95">
        <v>1</v>
      </c>
      <c r="BI95" t="s">
        <v>97</v>
      </c>
      <c r="BJ95" t="s">
        <v>127</v>
      </c>
      <c r="BK95">
        <v>1900</v>
      </c>
      <c r="BL95" t="s">
        <v>102</v>
      </c>
      <c r="BM95">
        <v>2</v>
      </c>
      <c r="BN95">
        <v>506</v>
      </c>
      <c r="BO95" t="s">
        <v>98</v>
      </c>
      <c r="BP95" t="s">
        <v>98</v>
      </c>
      <c r="BQ95" t="s">
        <v>105</v>
      </c>
      <c r="BR95">
        <v>0</v>
      </c>
      <c r="BS95">
        <v>0</v>
      </c>
      <c r="BT95">
        <v>0</v>
      </c>
      <c r="BU95">
        <v>0</v>
      </c>
      <c r="BV95">
        <v>99</v>
      </c>
      <c r="BW95">
        <v>0</v>
      </c>
      <c r="BX95" t="s">
        <v>83</v>
      </c>
      <c r="BY95" t="s">
        <v>83</v>
      </c>
      <c r="BZ95" t="s">
        <v>83</v>
      </c>
      <c r="CA95" s="2">
        <v>0</v>
      </c>
      <c r="CB95">
        <v>11</v>
      </c>
      <c r="CC95">
        <v>2007</v>
      </c>
      <c r="CD95" t="s">
        <v>110</v>
      </c>
      <c r="CE95" t="s">
        <v>111</v>
      </c>
      <c r="CF95" s="2">
        <v>133900</v>
      </c>
      <c r="CG95" s="4">
        <f t="shared" si="3"/>
        <v>58.446093408991707</v>
      </c>
    </row>
    <row r="96" spans="1:85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 t="str">
        <f t="shared" si="2"/>
        <v>N</v>
      </c>
      <c r="S96">
        <v>6</v>
      </c>
      <c r="T96">
        <v>5</v>
      </c>
      <c r="U96">
        <v>1997</v>
      </c>
      <c r="V96" t="str">
        <f>IF(Table1[[#This Row],[YearBuilt]]&lt;1990, "N", IF(Table1[[#This Row],[Remodeled after 1990?]] = "Y", "N", "Y"))</f>
        <v>Y</v>
      </c>
      <c r="W96">
        <v>1997</v>
      </c>
      <c r="X96" t="str" cm="1">
        <f t="array" ref="X96">IFERROR(IF(U96=W96, "N", IF(AND(U96&lt;W96, Table1[[#This Row],[YearRemodAdd]]&gt;1990), "Y", "N/A")), No value)</f>
        <v>N</v>
      </c>
      <c r="Y96" t="s">
        <v>93</v>
      </c>
      <c r="Z96" t="s">
        <v>94</v>
      </c>
      <c r="AA96" t="s">
        <v>95</v>
      </c>
      <c r="AB96" t="s">
        <v>95</v>
      </c>
      <c r="AC96" t="s">
        <v>117</v>
      </c>
      <c r="AD96">
        <v>0</v>
      </c>
      <c r="AE96" t="s">
        <v>98</v>
      </c>
      <c r="AF96" t="s">
        <v>97</v>
      </c>
      <c r="AG96" t="s">
        <v>99</v>
      </c>
      <c r="AH96" t="s">
        <v>97</v>
      </c>
      <c r="AI96" t="s">
        <v>98</v>
      </c>
      <c r="AJ96" t="s">
        <v>100</v>
      </c>
      <c r="AK96" t="s">
        <v>101</v>
      </c>
      <c r="AL96">
        <v>648</v>
      </c>
      <c r="AM96" t="s">
        <v>102</v>
      </c>
      <c r="AN96">
        <v>0</v>
      </c>
      <c r="AO96">
        <v>176</v>
      </c>
      <c r="AP96">
        <v>824</v>
      </c>
      <c r="AQ96" t="s">
        <v>103</v>
      </c>
      <c r="AR96" t="s">
        <v>104</v>
      </c>
      <c r="AS96" t="s">
        <v>105</v>
      </c>
      <c r="AT96" t="s">
        <v>106</v>
      </c>
      <c r="AU96">
        <v>905</v>
      </c>
      <c r="AV96">
        <v>881</v>
      </c>
      <c r="AW96">
        <v>0</v>
      </c>
      <c r="AX96">
        <v>1786</v>
      </c>
      <c r="AY96">
        <v>1</v>
      </c>
      <c r="AZ96">
        <v>0</v>
      </c>
      <c r="BA96">
        <v>2</v>
      </c>
      <c r="BB96">
        <v>1</v>
      </c>
      <c r="BC96">
        <v>3</v>
      </c>
      <c r="BD96">
        <v>1</v>
      </c>
      <c r="BE96" t="s">
        <v>97</v>
      </c>
      <c r="BF96">
        <v>7</v>
      </c>
      <c r="BG96" t="s">
        <v>107</v>
      </c>
      <c r="BH96">
        <v>0</v>
      </c>
      <c r="BI96" t="s">
        <v>83</v>
      </c>
      <c r="BJ96" t="s">
        <v>108</v>
      </c>
      <c r="BK96">
        <v>1997</v>
      </c>
      <c r="BL96" t="s">
        <v>109</v>
      </c>
      <c r="BM96">
        <v>2</v>
      </c>
      <c r="BN96">
        <v>684</v>
      </c>
      <c r="BO96" t="s">
        <v>98</v>
      </c>
      <c r="BP96" t="s">
        <v>98</v>
      </c>
      <c r="BQ96" t="s">
        <v>105</v>
      </c>
      <c r="BR96">
        <v>0</v>
      </c>
      <c r="BS96">
        <v>162</v>
      </c>
      <c r="BT96">
        <v>0</v>
      </c>
      <c r="BU96">
        <v>0</v>
      </c>
      <c r="BV96">
        <v>0</v>
      </c>
      <c r="BW96">
        <v>0</v>
      </c>
      <c r="BX96" t="s">
        <v>83</v>
      </c>
      <c r="BY96" t="s">
        <v>83</v>
      </c>
      <c r="BZ96" t="s">
        <v>83</v>
      </c>
      <c r="CA96" s="2">
        <v>0</v>
      </c>
      <c r="CB96">
        <v>5</v>
      </c>
      <c r="CC96">
        <v>2007</v>
      </c>
      <c r="CD96" t="s">
        <v>110</v>
      </c>
      <c r="CE96" t="s">
        <v>111</v>
      </c>
      <c r="CF96" s="2">
        <v>204750</v>
      </c>
      <c r="CG96" s="4">
        <f t="shared" si="3"/>
        <v>114.64165733482643</v>
      </c>
    </row>
    <row r="97" spans="1:85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 t="str">
        <f t="shared" si="2"/>
        <v>N</v>
      </c>
      <c r="S97">
        <v>6</v>
      </c>
      <c r="T97">
        <v>8</v>
      </c>
      <c r="U97">
        <v>1993</v>
      </c>
      <c r="V97" t="str">
        <f>IF(Table1[[#This Row],[YearBuilt]]&lt;1990, "N", IF(Table1[[#This Row],[Remodeled after 1990?]] = "Y", "N", "Y"))</f>
        <v>Y</v>
      </c>
      <c r="W97">
        <v>1993</v>
      </c>
      <c r="X97" t="str" cm="1">
        <f t="array" ref="X97">IFERROR(IF(U97=W97, "N", IF(AND(U97&lt;W97, Table1[[#This Row],[YearRemodAdd]]&gt;1990), "Y", "N/A")), No value)</f>
        <v>N</v>
      </c>
      <c r="Y97" t="s">
        <v>93</v>
      </c>
      <c r="Z97" t="s">
        <v>94</v>
      </c>
      <c r="AA97" t="s">
        <v>95</v>
      </c>
      <c r="AB97" t="s">
        <v>95</v>
      </c>
      <c r="AC97" t="s">
        <v>96</v>
      </c>
      <c r="AD97">
        <v>68</v>
      </c>
      <c r="AE97" t="s">
        <v>104</v>
      </c>
      <c r="AF97" t="s">
        <v>97</v>
      </c>
      <c r="AG97" t="s">
        <v>99</v>
      </c>
      <c r="AH97" t="s">
        <v>97</v>
      </c>
      <c r="AI97" t="s">
        <v>97</v>
      </c>
      <c r="AJ97" t="s">
        <v>100</v>
      </c>
      <c r="AK97" t="s">
        <v>119</v>
      </c>
      <c r="AL97">
        <v>310</v>
      </c>
      <c r="AM97" t="s">
        <v>102</v>
      </c>
      <c r="AN97">
        <v>0</v>
      </c>
      <c r="AO97">
        <v>370</v>
      </c>
      <c r="AP97">
        <v>680</v>
      </c>
      <c r="AQ97" t="s">
        <v>103</v>
      </c>
      <c r="AR97" t="s">
        <v>97</v>
      </c>
      <c r="AS97" t="s">
        <v>105</v>
      </c>
      <c r="AT97" t="s">
        <v>106</v>
      </c>
      <c r="AU97">
        <v>680</v>
      </c>
      <c r="AV97">
        <v>790</v>
      </c>
      <c r="AW97">
        <v>0</v>
      </c>
      <c r="AX97">
        <v>1470</v>
      </c>
      <c r="AY97">
        <v>0</v>
      </c>
      <c r="AZ97">
        <v>0</v>
      </c>
      <c r="BA97">
        <v>2</v>
      </c>
      <c r="BB97">
        <v>1</v>
      </c>
      <c r="BC97">
        <v>3</v>
      </c>
      <c r="BD97">
        <v>1</v>
      </c>
      <c r="BE97" t="s">
        <v>98</v>
      </c>
      <c r="BF97">
        <v>6</v>
      </c>
      <c r="BG97" t="s">
        <v>107</v>
      </c>
      <c r="BH97">
        <v>1</v>
      </c>
      <c r="BI97" t="s">
        <v>98</v>
      </c>
      <c r="BJ97" t="s">
        <v>156</v>
      </c>
      <c r="BK97">
        <v>1993</v>
      </c>
      <c r="BL97" t="s">
        <v>157</v>
      </c>
      <c r="BM97">
        <v>2</v>
      </c>
      <c r="BN97">
        <v>420</v>
      </c>
      <c r="BO97" t="s">
        <v>98</v>
      </c>
      <c r="BP97" t="s">
        <v>98</v>
      </c>
      <c r="BQ97" t="s">
        <v>105</v>
      </c>
      <c r="BR97">
        <v>232</v>
      </c>
      <c r="BS97">
        <v>63</v>
      </c>
      <c r="BT97">
        <v>0</v>
      </c>
      <c r="BU97">
        <v>0</v>
      </c>
      <c r="BV97">
        <v>0</v>
      </c>
      <c r="BW97">
        <v>0</v>
      </c>
      <c r="BX97" t="s">
        <v>83</v>
      </c>
      <c r="BY97" t="s">
        <v>83</v>
      </c>
      <c r="BZ97" t="s">
        <v>135</v>
      </c>
      <c r="CA97" s="2">
        <v>480</v>
      </c>
      <c r="CB97">
        <v>4</v>
      </c>
      <c r="CC97">
        <v>2009</v>
      </c>
      <c r="CD97" t="s">
        <v>110</v>
      </c>
      <c r="CE97" t="s">
        <v>111</v>
      </c>
      <c r="CF97" s="2">
        <v>185000</v>
      </c>
      <c r="CG97" s="4">
        <f t="shared" si="3"/>
        <v>125.85034013605443</v>
      </c>
    </row>
    <row r="98" spans="1:85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 t="str">
        <f t="shared" si="2"/>
        <v>Y</v>
      </c>
      <c r="S98">
        <v>7</v>
      </c>
      <c r="T98">
        <v>5</v>
      </c>
      <c r="U98">
        <v>1999</v>
      </c>
      <c r="V98" t="str">
        <f>IF(Table1[[#This Row],[YearBuilt]]&lt;1990, "N", IF(Table1[[#This Row],[Remodeled after 1990?]] = "Y", "N", "Y"))</f>
        <v>Y</v>
      </c>
      <c r="W98">
        <v>1999</v>
      </c>
      <c r="X98" t="str" cm="1">
        <f t="array" ref="X98">IFERROR(IF(U98=W98, "N", IF(AND(U98&lt;W98, Table1[[#This Row],[YearRemodAdd]]&gt;1990), "Y", "N/A")), No value)</f>
        <v>N</v>
      </c>
      <c r="Y98" t="s">
        <v>93</v>
      </c>
      <c r="Z98" t="s">
        <v>94</v>
      </c>
      <c r="AA98" t="s">
        <v>95</v>
      </c>
      <c r="AB98" t="s">
        <v>95</v>
      </c>
      <c r="AC98" t="s">
        <v>96</v>
      </c>
      <c r="AD98">
        <v>183</v>
      </c>
      <c r="AE98" t="s">
        <v>97</v>
      </c>
      <c r="AF98" t="s">
        <v>98</v>
      </c>
      <c r="AG98" t="s">
        <v>99</v>
      </c>
      <c r="AH98" t="s">
        <v>97</v>
      </c>
      <c r="AI98" t="s">
        <v>98</v>
      </c>
      <c r="AJ98" t="s">
        <v>130</v>
      </c>
      <c r="AK98" t="s">
        <v>119</v>
      </c>
      <c r="AL98">
        <v>1162</v>
      </c>
      <c r="AM98" t="s">
        <v>102</v>
      </c>
      <c r="AN98">
        <v>0</v>
      </c>
      <c r="AO98">
        <v>426</v>
      </c>
      <c r="AP98">
        <v>1588</v>
      </c>
      <c r="AQ98" t="s">
        <v>103</v>
      </c>
      <c r="AR98" t="s">
        <v>104</v>
      </c>
      <c r="AS98" t="s">
        <v>105</v>
      </c>
      <c r="AT98" t="s">
        <v>106</v>
      </c>
      <c r="AU98">
        <v>1588</v>
      </c>
      <c r="AV98">
        <v>0</v>
      </c>
      <c r="AW98">
        <v>0</v>
      </c>
      <c r="AX98">
        <v>1588</v>
      </c>
      <c r="AY98">
        <v>0</v>
      </c>
      <c r="AZ98">
        <v>0</v>
      </c>
      <c r="BA98">
        <v>2</v>
      </c>
      <c r="BB98">
        <v>0</v>
      </c>
      <c r="BC98">
        <v>3</v>
      </c>
      <c r="BD98">
        <v>1</v>
      </c>
      <c r="BE98" t="s">
        <v>97</v>
      </c>
      <c r="BF98">
        <v>6</v>
      </c>
      <c r="BG98" t="s">
        <v>107</v>
      </c>
      <c r="BH98">
        <v>0</v>
      </c>
      <c r="BI98" t="s">
        <v>83</v>
      </c>
      <c r="BJ98" t="s">
        <v>108</v>
      </c>
      <c r="BK98">
        <v>1999</v>
      </c>
      <c r="BL98" t="s">
        <v>109</v>
      </c>
      <c r="BM98">
        <v>2</v>
      </c>
      <c r="BN98">
        <v>472</v>
      </c>
      <c r="BO98" t="s">
        <v>98</v>
      </c>
      <c r="BP98" t="s">
        <v>98</v>
      </c>
      <c r="BQ98" t="s">
        <v>105</v>
      </c>
      <c r="BR98">
        <v>158</v>
      </c>
      <c r="BS98">
        <v>29</v>
      </c>
      <c r="BT98">
        <v>0</v>
      </c>
      <c r="BU98">
        <v>0</v>
      </c>
      <c r="BV98">
        <v>0</v>
      </c>
      <c r="BW98">
        <v>0</v>
      </c>
      <c r="BX98" t="s">
        <v>83</v>
      </c>
      <c r="BY98" t="s">
        <v>83</v>
      </c>
      <c r="BZ98" t="s">
        <v>83</v>
      </c>
      <c r="CA98" s="2">
        <v>0</v>
      </c>
      <c r="CB98">
        <v>8</v>
      </c>
      <c r="CC98">
        <v>2006</v>
      </c>
      <c r="CD98" t="s">
        <v>110</v>
      </c>
      <c r="CE98" t="s">
        <v>111</v>
      </c>
      <c r="CF98" s="2">
        <v>214000</v>
      </c>
      <c r="CG98" s="4">
        <f t="shared" si="3"/>
        <v>134.76070528967256</v>
      </c>
    </row>
    <row r="99" spans="1:85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 t="str">
        <f t="shared" si="2"/>
        <v>Y</v>
      </c>
      <c r="S99">
        <v>4</v>
      </c>
      <c r="T99">
        <v>5</v>
      </c>
      <c r="U99">
        <v>1965</v>
      </c>
      <c r="V99" t="str">
        <f>IF(Table1[[#This Row],[YearBuilt]]&lt;1990, "N", IF(Table1[[#This Row],[Remodeled after 1990?]] = "Y", "N", "Y"))</f>
        <v>N</v>
      </c>
      <c r="W99">
        <v>1965</v>
      </c>
      <c r="X99" t="str" cm="1">
        <f t="array" ref="X99">IFERROR(IF(U99=W99, "N", IF(AND(U99&lt;W99, Table1[[#This Row],[YearRemodAdd]]&gt;1990), "Y", "N/A")), No value)</f>
        <v>N</v>
      </c>
      <c r="Y99" t="s">
        <v>152</v>
      </c>
      <c r="Z99" t="s">
        <v>94</v>
      </c>
      <c r="AA99" t="s">
        <v>140</v>
      </c>
      <c r="AB99" t="s">
        <v>140</v>
      </c>
      <c r="AC99" t="s">
        <v>96</v>
      </c>
      <c r="AD99">
        <v>48</v>
      </c>
      <c r="AE99" t="s">
        <v>98</v>
      </c>
      <c r="AF99" t="s">
        <v>98</v>
      </c>
      <c r="AG99" t="s">
        <v>118</v>
      </c>
      <c r="AH99" t="s">
        <v>98</v>
      </c>
      <c r="AI99" t="s">
        <v>98</v>
      </c>
      <c r="AJ99" t="s">
        <v>100</v>
      </c>
      <c r="AK99" t="s">
        <v>153</v>
      </c>
      <c r="AL99">
        <v>520</v>
      </c>
      <c r="AM99" t="s">
        <v>102</v>
      </c>
      <c r="AN99">
        <v>0</v>
      </c>
      <c r="AO99">
        <v>440</v>
      </c>
      <c r="AP99">
        <v>960</v>
      </c>
      <c r="AQ99" t="s">
        <v>103</v>
      </c>
      <c r="AR99" t="s">
        <v>98</v>
      </c>
      <c r="AS99" t="s">
        <v>105</v>
      </c>
      <c r="AT99" t="s">
        <v>145</v>
      </c>
      <c r="AU99">
        <v>960</v>
      </c>
      <c r="AV99">
        <v>0</v>
      </c>
      <c r="AW99">
        <v>0</v>
      </c>
      <c r="AX99">
        <v>960</v>
      </c>
      <c r="AY99">
        <v>1</v>
      </c>
      <c r="AZ99">
        <v>0</v>
      </c>
      <c r="BA99">
        <v>1</v>
      </c>
      <c r="BB99">
        <v>0</v>
      </c>
      <c r="BC99">
        <v>3</v>
      </c>
      <c r="BD99">
        <v>1</v>
      </c>
      <c r="BE99" t="s">
        <v>98</v>
      </c>
      <c r="BF99">
        <v>6</v>
      </c>
      <c r="BG99" t="s">
        <v>107</v>
      </c>
      <c r="BH99">
        <v>0</v>
      </c>
      <c r="BI99" t="s">
        <v>83</v>
      </c>
      <c r="BJ99" t="s">
        <v>108</v>
      </c>
      <c r="BK99">
        <v>1965</v>
      </c>
      <c r="BL99" t="s">
        <v>157</v>
      </c>
      <c r="BM99">
        <v>1</v>
      </c>
      <c r="BN99">
        <v>432</v>
      </c>
      <c r="BO99" t="s">
        <v>98</v>
      </c>
      <c r="BP99" t="s">
        <v>98</v>
      </c>
      <c r="BQ99" t="s">
        <v>190</v>
      </c>
      <c r="BR99">
        <v>120</v>
      </c>
      <c r="BS99">
        <v>0</v>
      </c>
      <c r="BT99">
        <v>0</v>
      </c>
      <c r="BU99">
        <v>0</v>
      </c>
      <c r="BV99">
        <v>0</v>
      </c>
      <c r="BW99">
        <v>0</v>
      </c>
      <c r="BX99" t="s">
        <v>83</v>
      </c>
      <c r="BY99" t="s">
        <v>83</v>
      </c>
      <c r="BZ99" t="s">
        <v>83</v>
      </c>
      <c r="CA99" s="2">
        <v>0</v>
      </c>
      <c r="CB99">
        <v>5</v>
      </c>
      <c r="CC99">
        <v>2007</v>
      </c>
      <c r="CD99" t="s">
        <v>110</v>
      </c>
      <c r="CE99" t="s">
        <v>111</v>
      </c>
      <c r="CF99" s="2">
        <v>94750</v>
      </c>
      <c r="CG99" s="4">
        <f t="shared" si="3"/>
        <v>98.697916666666671</v>
      </c>
    </row>
    <row r="100" spans="1:85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 t="str">
        <f t="shared" si="2"/>
        <v>Y</v>
      </c>
      <c r="S100">
        <v>5</v>
      </c>
      <c r="T100">
        <v>5</v>
      </c>
      <c r="U100">
        <v>1920</v>
      </c>
      <c r="V100" t="str">
        <f>IF(Table1[[#This Row],[YearBuilt]]&lt;1990, "N", IF(Table1[[#This Row],[Remodeled after 1990?]] = "Y", "N", "Y"))</f>
        <v>N</v>
      </c>
      <c r="W100">
        <v>1950</v>
      </c>
      <c r="X100" t="str" cm="1">
        <f t="array" ref="X100">IFERROR(IF(U100=W100, "N", IF(AND(U100&lt;W100, Table1[[#This Row],[YearRemodAdd]]&gt;1990), "Y", "N/A")), No value)</f>
        <v>N/A</v>
      </c>
      <c r="Y100" t="s">
        <v>93</v>
      </c>
      <c r="Z100" t="s">
        <v>94</v>
      </c>
      <c r="AA100" t="s">
        <v>124</v>
      </c>
      <c r="AB100" t="s">
        <v>124</v>
      </c>
      <c r="AC100" t="s">
        <v>117</v>
      </c>
      <c r="AD100">
        <v>0</v>
      </c>
      <c r="AE100" t="s">
        <v>98</v>
      </c>
      <c r="AF100" t="s">
        <v>98</v>
      </c>
      <c r="AG100" t="s">
        <v>126</v>
      </c>
      <c r="AH100" t="s">
        <v>98</v>
      </c>
      <c r="AI100" t="s">
        <v>98</v>
      </c>
      <c r="AJ100" t="s">
        <v>100</v>
      </c>
      <c r="AK100" t="s">
        <v>119</v>
      </c>
      <c r="AL100">
        <v>108</v>
      </c>
      <c r="AM100" t="s">
        <v>102</v>
      </c>
      <c r="AN100">
        <v>0</v>
      </c>
      <c r="AO100">
        <v>350</v>
      </c>
      <c r="AP100">
        <v>458</v>
      </c>
      <c r="AQ100" t="s">
        <v>103</v>
      </c>
      <c r="AR100" t="s">
        <v>147</v>
      </c>
      <c r="AS100" t="s">
        <v>177</v>
      </c>
      <c r="AT100" t="s">
        <v>106</v>
      </c>
      <c r="AU100">
        <v>835</v>
      </c>
      <c r="AV100">
        <v>0</v>
      </c>
      <c r="AW100">
        <v>0</v>
      </c>
      <c r="AX100">
        <v>835</v>
      </c>
      <c r="AY100">
        <v>0</v>
      </c>
      <c r="AZ100">
        <v>0</v>
      </c>
      <c r="BA100">
        <v>1</v>
      </c>
      <c r="BB100">
        <v>0</v>
      </c>
      <c r="BC100">
        <v>2</v>
      </c>
      <c r="BD100">
        <v>1</v>
      </c>
      <c r="BE100" t="s">
        <v>98</v>
      </c>
      <c r="BF100">
        <v>5</v>
      </c>
      <c r="BG100" t="s">
        <v>107</v>
      </c>
      <c r="BH100">
        <v>0</v>
      </c>
      <c r="BI100" t="s">
        <v>83</v>
      </c>
      <c r="BJ100" t="s">
        <v>209</v>
      </c>
      <c r="BK100">
        <v>1920</v>
      </c>
      <c r="BL100" t="s">
        <v>102</v>
      </c>
      <c r="BM100">
        <v>1</v>
      </c>
      <c r="BN100">
        <v>366</v>
      </c>
      <c r="BO100" t="s">
        <v>147</v>
      </c>
      <c r="BP100" t="s">
        <v>98</v>
      </c>
      <c r="BQ100" t="s">
        <v>105</v>
      </c>
      <c r="BR100">
        <v>0</v>
      </c>
      <c r="BS100">
        <v>0</v>
      </c>
      <c r="BT100">
        <v>77</v>
      </c>
      <c r="BU100">
        <v>0</v>
      </c>
      <c r="BV100">
        <v>0</v>
      </c>
      <c r="BW100">
        <v>0</v>
      </c>
      <c r="BX100" t="s">
        <v>83</v>
      </c>
      <c r="BY100" t="s">
        <v>83</v>
      </c>
      <c r="BZ100" t="s">
        <v>135</v>
      </c>
      <c r="CA100" s="2">
        <v>400</v>
      </c>
      <c r="CB100">
        <v>5</v>
      </c>
      <c r="CC100">
        <v>2010</v>
      </c>
      <c r="CD100" t="s">
        <v>173</v>
      </c>
      <c r="CE100" t="s">
        <v>128</v>
      </c>
      <c r="CF100" s="2">
        <v>83000</v>
      </c>
      <c r="CG100" s="4">
        <f t="shared" si="3"/>
        <v>99.401197604790426</v>
      </c>
    </row>
    <row r="101" spans="1:85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 t="str">
        <f t="shared" si="2"/>
        <v>Y</v>
      </c>
      <c r="S101">
        <v>4</v>
      </c>
      <c r="T101">
        <v>5</v>
      </c>
      <c r="U101">
        <v>1959</v>
      </c>
      <c r="V101" t="str">
        <f>IF(Table1[[#This Row],[YearBuilt]]&lt;1990, "N", IF(Table1[[#This Row],[Remodeled after 1990?]] = "Y", "N", "Y"))</f>
        <v>N</v>
      </c>
      <c r="W101">
        <v>1959</v>
      </c>
      <c r="X101" t="str" cm="1">
        <f t="array" ref="X101">IFERROR(IF(U101=W101, "N", IF(AND(U101&lt;W101, Table1[[#This Row],[YearRemodAdd]]&gt;1990), "Y", "N/A")), No value)</f>
        <v>N</v>
      </c>
      <c r="Y101" t="s">
        <v>93</v>
      </c>
      <c r="Z101" t="s">
        <v>94</v>
      </c>
      <c r="AA101" t="s">
        <v>161</v>
      </c>
      <c r="AB101" t="s">
        <v>161</v>
      </c>
      <c r="AC101" t="s">
        <v>117</v>
      </c>
      <c r="AD101">
        <v>0</v>
      </c>
      <c r="AE101" t="s">
        <v>98</v>
      </c>
      <c r="AF101" t="s">
        <v>98</v>
      </c>
      <c r="AG101" t="s">
        <v>118</v>
      </c>
      <c r="AH101" t="s">
        <v>98</v>
      </c>
      <c r="AI101" t="s">
        <v>98</v>
      </c>
      <c r="AJ101" t="s">
        <v>100</v>
      </c>
      <c r="AK101" t="s">
        <v>119</v>
      </c>
      <c r="AL101">
        <v>569</v>
      </c>
      <c r="AM101" t="s">
        <v>102</v>
      </c>
      <c r="AN101">
        <v>0</v>
      </c>
      <c r="AO101">
        <v>381</v>
      </c>
      <c r="AP101">
        <v>950</v>
      </c>
      <c r="AQ101" t="s">
        <v>103</v>
      </c>
      <c r="AR101" t="s">
        <v>147</v>
      </c>
      <c r="AS101" t="s">
        <v>105</v>
      </c>
      <c r="AT101" t="s">
        <v>106</v>
      </c>
      <c r="AU101">
        <v>1225</v>
      </c>
      <c r="AV101">
        <v>0</v>
      </c>
      <c r="AW101">
        <v>0</v>
      </c>
      <c r="AX101">
        <v>1225</v>
      </c>
      <c r="AY101">
        <v>1</v>
      </c>
      <c r="AZ101">
        <v>0</v>
      </c>
      <c r="BA101">
        <v>1</v>
      </c>
      <c r="BB101">
        <v>1</v>
      </c>
      <c r="BC101">
        <v>3</v>
      </c>
      <c r="BD101">
        <v>1</v>
      </c>
      <c r="BE101" t="s">
        <v>98</v>
      </c>
      <c r="BF101">
        <v>6</v>
      </c>
      <c r="BG101" t="s">
        <v>107</v>
      </c>
      <c r="BH101">
        <v>0</v>
      </c>
      <c r="BI101" t="s">
        <v>83</v>
      </c>
      <c r="BJ101" t="s">
        <v>83</v>
      </c>
      <c r="BK101" t="s">
        <v>83</v>
      </c>
      <c r="BL101" t="s">
        <v>83</v>
      </c>
      <c r="BM101">
        <v>0</v>
      </c>
      <c r="BN101">
        <v>0</v>
      </c>
      <c r="BO101" t="s">
        <v>83</v>
      </c>
      <c r="BP101" t="s">
        <v>83</v>
      </c>
      <c r="BQ101" t="s">
        <v>105</v>
      </c>
      <c r="BR101">
        <v>352</v>
      </c>
      <c r="BS101">
        <v>0</v>
      </c>
      <c r="BT101">
        <v>0</v>
      </c>
      <c r="BU101">
        <v>0</v>
      </c>
      <c r="BV101">
        <v>0</v>
      </c>
      <c r="BW101">
        <v>0</v>
      </c>
      <c r="BX101" t="s">
        <v>83</v>
      </c>
      <c r="BY101" t="s">
        <v>83</v>
      </c>
      <c r="BZ101" t="s">
        <v>135</v>
      </c>
      <c r="CA101" s="2">
        <v>400</v>
      </c>
      <c r="CB101">
        <v>1</v>
      </c>
      <c r="CC101">
        <v>2010</v>
      </c>
      <c r="CD101" t="s">
        <v>110</v>
      </c>
      <c r="CE101" t="s">
        <v>111</v>
      </c>
      <c r="CF101" s="2">
        <v>128950</v>
      </c>
      <c r="CG101" s="4">
        <f t="shared" si="3"/>
        <v>105.26530612244898</v>
      </c>
    </row>
    <row r="102" spans="1:85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 t="str">
        <f t="shared" si="2"/>
        <v>Y</v>
      </c>
      <c r="S102">
        <v>6</v>
      </c>
      <c r="T102">
        <v>7</v>
      </c>
      <c r="U102">
        <v>1977</v>
      </c>
      <c r="V102" t="str">
        <f>IF(Table1[[#This Row],[YearBuilt]]&lt;1990, "N", IF(Table1[[#This Row],[Remodeled after 1990?]] = "Y", "N", "Y"))</f>
        <v>N</v>
      </c>
      <c r="W102">
        <v>2001</v>
      </c>
      <c r="X102" t="str" cm="1">
        <f t="array" ref="X102">IFERROR(IF(U102=W102, "N", IF(AND(U102&lt;W102, Table1[[#This Row],[YearRemodAdd]]&gt;1990), "Y", "N/A")), No value)</f>
        <v>Y</v>
      </c>
      <c r="Y102" t="s">
        <v>93</v>
      </c>
      <c r="Z102" t="s">
        <v>94</v>
      </c>
      <c r="AA102" t="s">
        <v>161</v>
      </c>
      <c r="AB102" t="s">
        <v>161</v>
      </c>
      <c r="AC102" t="s">
        <v>96</v>
      </c>
      <c r="AD102">
        <v>28</v>
      </c>
      <c r="AE102" t="s">
        <v>98</v>
      </c>
      <c r="AF102" t="s">
        <v>98</v>
      </c>
      <c r="AG102" t="s">
        <v>99</v>
      </c>
      <c r="AH102" t="s">
        <v>98</v>
      </c>
      <c r="AI102" t="s">
        <v>98</v>
      </c>
      <c r="AJ102" t="s">
        <v>121</v>
      </c>
      <c r="AK102" t="s">
        <v>119</v>
      </c>
      <c r="AL102">
        <v>1200</v>
      </c>
      <c r="AM102" t="s">
        <v>102</v>
      </c>
      <c r="AN102">
        <v>0</v>
      </c>
      <c r="AO102">
        <v>410</v>
      </c>
      <c r="AP102">
        <v>1610</v>
      </c>
      <c r="AQ102" t="s">
        <v>103</v>
      </c>
      <c r="AR102" t="s">
        <v>97</v>
      </c>
      <c r="AS102" t="s">
        <v>105</v>
      </c>
      <c r="AT102" t="s">
        <v>106</v>
      </c>
      <c r="AU102">
        <v>1610</v>
      </c>
      <c r="AV102">
        <v>0</v>
      </c>
      <c r="AW102">
        <v>0</v>
      </c>
      <c r="AX102">
        <v>1610</v>
      </c>
      <c r="AY102">
        <v>1</v>
      </c>
      <c r="AZ102">
        <v>0</v>
      </c>
      <c r="BA102">
        <v>2</v>
      </c>
      <c r="BB102">
        <v>0</v>
      </c>
      <c r="BC102">
        <v>3</v>
      </c>
      <c r="BD102">
        <v>1</v>
      </c>
      <c r="BE102" t="s">
        <v>97</v>
      </c>
      <c r="BF102">
        <v>6</v>
      </c>
      <c r="BG102" t="s">
        <v>107</v>
      </c>
      <c r="BH102">
        <v>2</v>
      </c>
      <c r="BI102" t="s">
        <v>98</v>
      </c>
      <c r="BJ102" t="s">
        <v>108</v>
      </c>
      <c r="BK102">
        <v>1977</v>
      </c>
      <c r="BL102" t="s">
        <v>109</v>
      </c>
      <c r="BM102">
        <v>2</v>
      </c>
      <c r="BN102">
        <v>480</v>
      </c>
      <c r="BO102" t="s">
        <v>98</v>
      </c>
      <c r="BP102" t="s">
        <v>98</v>
      </c>
      <c r="BQ102" t="s">
        <v>105</v>
      </c>
      <c r="BR102">
        <v>168</v>
      </c>
      <c r="BS102">
        <v>68</v>
      </c>
      <c r="BT102">
        <v>0</v>
      </c>
      <c r="BU102">
        <v>0</v>
      </c>
      <c r="BV102">
        <v>0</v>
      </c>
      <c r="BW102">
        <v>0</v>
      </c>
      <c r="BX102" t="s">
        <v>83</v>
      </c>
      <c r="BY102" t="s">
        <v>83</v>
      </c>
      <c r="BZ102" t="s">
        <v>83</v>
      </c>
      <c r="CA102" s="2">
        <v>0</v>
      </c>
      <c r="CB102">
        <v>2</v>
      </c>
      <c r="CC102">
        <v>2010</v>
      </c>
      <c r="CD102" t="s">
        <v>110</v>
      </c>
      <c r="CE102" t="s">
        <v>111</v>
      </c>
      <c r="CF102" s="2">
        <v>205000</v>
      </c>
      <c r="CG102" s="4">
        <f t="shared" si="3"/>
        <v>127.32919254658385</v>
      </c>
    </row>
    <row r="103" spans="1:85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 t="str">
        <f t="shared" si="2"/>
        <v>N</v>
      </c>
      <c r="S103">
        <v>6</v>
      </c>
      <c r="T103">
        <v>5</v>
      </c>
      <c r="U103">
        <v>1985</v>
      </c>
      <c r="V103" t="str">
        <f>IF(Table1[[#This Row],[YearBuilt]]&lt;1990, "N", IF(Table1[[#This Row],[Remodeled after 1990?]] = "Y", "N", "Y"))</f>
        <v>N</v>
      </c>
      <c r="W103">
        <v>1985</v>
      </c>
      <c r="X103" t="str" cm="1">
        <f t="array" ref="X103">IFERROR(IF(U103=W103, "N", IF(AND(U103&lt;W103, Table1[[#This Row],[YearRemodAdd]]&gt;1990), "Y", "N/A")), No value)</f>
        <v>N</v>
      </c>
      <c r="Y103" t="s">
        <v>93</v>
      </c>
      <c r="Z103" t="s">
        <v>94</v>
      </c>
      <c r="AA103" t="s">
        <v>140</v>
      </c>
      <c r="AB103" t="s">
        <v>140</v>
      </c>
      <c r="AC103" t="s">
        <v>96</v>
      </c>
      <c r="AD103">
        <v>336</v>
      </c>
      <c r="AE103" t="s">
        <v>97</v>
      </c>
      <c r="AF103" t="s">
        <v>98</v>
      </c>
      <c r="AG103" t="s">
        <v>118</v>
      </c>
      <c r="AH103" t="s">
        <v>97</v>
      </c>
      <c r="AI103" t="s">
        <v>98</v>
      </c>
      <c r="AJ103" t="s">
        <v>100</v>
      </c>
      <c r="AK103" t="s">
        <v>102</v>
      </c>
      <c r="AL103">
        <v>0</v>
      </c>
      <c r="AM103" t="s">
        <v>102</v>
      </c>
      <c r="AN103">
        <v>0</v>
      </c>
      <c r="AO103">
        <v>741</v>
      </c>
      <c r="AP103">
        <v>741</v>
      </c>
      <c r="AQ103" t="s">
        <v>103</v>
      </c>
      <c r="AR103" t="s">
        <v>98</v>
      </c>
      <c r="AS103" t="s">
        <v>105</v>
      </c>
      <c r="AT103" t="s">
        <v>106</v>
      </c>
      <c r="AU103">
        <v>977</v>
      </c>
      <c r="AV103">
        <v>755</v>
      </c>
      <c r="AW103">
        <v>0</v>
      </c>
      <c r="AX103">
        <v>1732</v>
      </c>
      <c r="AY103">
        <v>0</v>
      </c>
      <c r="AZ103">
        <v>0</v>
      </c>
      <c r="BA103">
        <v>2</v>
      </c>
      <c r="BB103">
        <v>1</v>
      </c>
      <c r="BC103">
        <v>3</v>
      </c>
      <c r="BD103">
        <v>1</v>
      </c>
      <c r="BE103" t="s">
        <v>97</v>
      </c>
      <c r="BF103">
        <v>7</v>
      </c>
      <c r="BG103" t="s">
        <v>107</v>
      </c>
      <c r="BH103">
        <v>1</v>
      </c>
      <c r="BI103" t="s">
        <v>98</v>
      </c>
      <c r="BJ103" t="s">
        <v>108</v>
      </c>
      <c r="BK103">
        <v>1985</v>
      </c>
      <c r="BL103" t="s">
        <v>157</v>
      </c>
      <c r="BM103">
        <v>2</v>
      </c>
      <c r="BN103">
        <v>476</v>
      </c>
      <c r="BO103" t="s">
        <v>98</v>
      </c>
      <c r="BP103" t="s">
        <v>98</v>
      </c>
      <c r="BQ103" t="s">
        <v>105</v>
      </c>
      <c r="BR103">
        <v>192</v>
      </c>
      <c r="BS103">
        <v>46</v>
      </c>
      <c r="BT103">
        <v>0</v>
      </c>
      <c r="BU103">
        <v>0</v>
      </c>
      <c r="BV103">
        <v>0</v>
      </c>
      <c r="BW103">
        <v>0</v>
      </c>
      <c r="BX103" t="s">
        <v>83</v>
      </c>
      <c r="BY103" t="s">
        <v>83</v>
      </c>
      <c r="BZ103" t="s">
        <v>83</v>
      </c>
      <c r="CA103" s="2">
        <v>0</v>
      </c>
      <c r="CB103">
        <v>6</v>
      </c>
      <c r="CC103">
        <v>2010</v>
      </c>
      <c r="CD103" t="s">
        <v>110</v>
      </c>
      <c r="CE103" t="s">
        <v>111</v>
      </c>
      <c r="CF103" s="2">
        <v>178000</v>
      </c>
      <c r="CG103" s="4">
        <f t="shared" si="3"/>
        <v>102.77136258660508</v>
      </c>
    </row>
    <row r="104" spans="1:85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 t="str">
        <f t="shared" si="2"/>
        <v>Y</v>
      </c>
      <c r="S104">
        <v>5</v>
      </c>
      <c r="T104">
        <v>5</v>
      </c>
      <c r="U104">
        <v>1979</v>
      </c>
      <c r="V104" t="str">
        <f>IF(Table1[[#This Row],[YearBuilt]]&lt;1990, "N", IF(Table1[[#This Row],[Remodeled after 1990?]] = "Y", "N", "Y"))</f>
        <v>N</v>
      </c>
      <c r="W104">
        <v>1979</v>
      </c>
      <c r="X104" t="str" cm="1">
        <f t="array" ref="X104">IFERROR(IF(U104=W104, "N", IF(AND(U104&lt;W104, Table1[[#This Row],[YearRemodAdd]]&gt;1990), "Y", "N/A")), No value)</f>
        <v>N</v>
      </c>
      <c r="Y104" t="s">
        <v>93</v>
      </c>
      <c r="Z104" t="s">
        <v>94</v>
      </c>
      <c r="AA104" t="s">
        <v>140</v>
      </c>
      <c r="AB104" t="s">
        <v>140</v>
      </c>
      <c r="AC104" t="s">
        <v>117</v>
      </c>
      <c r="AD104">
        <v>0</v>
      </c>
      <c r="AE104" t="s">
        <v>98</v>
      </c>
      <c r="AF104" t="s">
        <v>147</v>
      </c>
      <c r="AG104" t="s">
        <v>168</v>
      </c>
      <c r="AH104" t="s">
        <v>83</v>
      </c>
      <c r="AI104" t="s">
        <v>83</v>
      </c>
      <c r="AJ104" t="s">
        <v>83</v>
      </c>
      <c r="AK104" t="s">
        <v>83</v>
      </c>
      <c r="AL104">
        <v>0</v>
      </c>
      <c r="AM104" t="s">
        <v>83</v>
      </c>
      <c r="AN104">
        <v>0</v>
      </c>
      <c r="AO104">
        <v>0</v>
      </c>
      <c r="AP104">
        <v>0</v>
      </c>
      <c r="AQ104" t="s">
        <v>103</v>
      </c>
      <c r="AR104" t="s">
        <v>98</v>
      </c>
      <c r="AS104" t="s">
        <v>105</v>
      </c>
      <c r="AT104" t="s">
        <v>106</v>
      </c>
      <c r="AU104">
        <v>1535</v>
      </c>
      <c r="AV104">
        <v>0</v>
      </c>
      <c r="AW104">
        <v>0</v>
      </c>
      <c r="AX104">
        <v>1535</v>
      </c>
      <c r="AY104">
        <v>0</v>
      </c>
      <c r="AZ104">
        <v>0</v>
      </c>
      <c r="BA104">
        <v>2</v>
      </c>
      <c r="BB104">
        <v>0</v>
      </c>
      <c r="BC104">
        <v>4</v>
      </c>
      <c r="BD104">
        <v>2</v>
      </c>
      <c r="BE104" t="s">
        <v>98</v>
      </c>
      <c r="BF104">
        <v>8</v>
      </c>
      <c r="BG104" t="s">
        <v>107</v>
      </c>
      <c r="BH104">
        <v>0</v>
      </c>
      <c r="BI104" t="s">
        <v>83</v>
      </c>
      <c r="BJ104" t="s">
        <v>108</v>
      </c>
      <c r="BK104">
        <v>1979</v>
      </c>
      <c r="BL104" t="s">
        <v>102</v>
      </c>
      <c r="BM104">
        <v>2</v>
      </c>
      <c r="BN104">
        <v>410</v>
      </c>
      <c r="BO104" t="s">
        <v>98</v>
      </c>
      <c r="BP104" t="s">
        <v>98</v>
      </c>
      <c r="BQ104" t="s">
        <v>105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 t="s">
        <v>83</v>
      </c>
      <c r="BY104" t="s">
        <v>83</v>
      </c>
      <c r="BZ104" t="s">
        <v>83</v>
      </c>
      <c r="CA104" s="2">
        <v>0</v>
      </c>
      <c r="CB104">
        <v>6</v>
      </c>
      <c r="CC104">
        <v>2009</v>
      </c>
      <c r="CD104" t="s">
        <v>110</v>
      </c>
      <c r="CE104" t="s">
        <v>210</v>
      </c>
      <c r="CF104" s="2">
        <v>118964</v>
      </c>
      <c r="CG104" s="4">
        <f t="shared" si="3"/>
        <v>77.500977198697072</v>
      </c>
    </row>
    <row r="105" spans="1:85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 t="str">
        <f t="shared" si="2"/>
        <v>Y</v>
      </c>
      <c r="S105">
        <v>7</v>
      </c>
      <c r="T105">
        <v>5</v>
      </c>
      <c r="U105">
        <v>2009</v>
      </c>
      <c r="V105" t="str">
        <f>IF(Table1[[#This Row],[YearBuilt]]&lt;1990, "N", IF(Table1[[#This Row],[Remodeled after 1990?]] = "Y", "N", "Y"))</f>
        <v>Y</v>
      </c>
      <c r="W105">
        <v>2009</v>
      </c>
      <c r="X105" t="str" cm="1">
        <f t="array" ref="X105">IFERROR(IF(U105=W105, "N", IF(AND(U105&lt;W105, Table1[[#This Row],[YearRemodAdd]]&gt;1990), "Y", "N/A")), No value)</f>
        <v>N</v>
      </c>
      <c r="Y105" t="s">
        <v>93</v>
      </c>
      <c r="Z105" t="s">
        <v>94</v>
      </c>
      <c r="AA105" t="s">
        <v>95</v>
      </c>
      <c r="AB105" t="s">
        <v>95</v>
      </c>
      <c r="AC105" t="s">
        <v>117</v>
      </c>
      <c r="AD105">
        <v>0</v>
      </c>
      <c r="AE105" t="s">
        <v>98</v>
      </c>
      <c r="AF105" t="s">
        <v>98</v>
      </c>
      <c r="AG105" t="s">
        <v>99</v>
      </c>
      <c r="AH105" t="s">
        <v>97</v>
      </c>
      <c r="AI105" t="s">
        <v>98</v>
      </c>
      <c r="AJ105" t="s">
        <v>100</v>
      </c>
      <c r="AK105" t="s">
        <v>102</v>
      </c>
      <c r="AL105">
        <v>0</v>
      </c>
      <c r="AM105" t="s">
        <v>102</v>
      </c>
      <c r="AN105">
        <v>0</v>
      </c>
      <c r="AO105">
        <v>1226</v>
      </c>
      <c r="AP105">
        <v>1226</v>
      </c>
      <c r="AQ105" t="s">
        <v>103</v>
      </c>
      <c r="AR105" t="s">
        <v>104</v>
      </c>
      <c r="AS105" t="s">
        <v>105</v>
      </c>
      <c r="AT105" t="s">
        <v>106</v>
      </c>
      <c r="AU105">
        <v>1226</v>
      </c>
      <c r="AV105">
        <v>0</v>
      </c>
      <c r="AW105">
        <v>0</v>
      </c>
      <c r="AX105">
        <v>1226</v>
      </c>
      <c r="AY105">
        <v>0</v>
      </c>
      <c r="AZ105">
        <v>0</v>
      </c>
      <c r="BA105">
        <v>2</v>
      </c>
      <c r="BB105">
        <v>0</v>
      </c>
      <c r="BC105">
        <v>3</v>
      </c>
      <c r="BD105">
        <v>1</v>
      </c>
      <c r="BE105" t="s">
        <v>97</v>
      </c>
      <c r="BF105">
        <v>6</v>
      </c>
      <c r="BG105" t="s">
        <v>107</v>
      </c>
      <c r="BH105">
        <v>0</v>
      </c>
      <c r="BI105" t="s">
        <v>83</v>
      </c>
      <c r="BJ105" t="s">
        <v>108</v>
      </c>
      <c r="BK105">
        <v>2009</v>
      </c>
      <c r="BL105" t="s">
        <v>109</v>
      </c>
      <c r="BM105">
        <v>3</v>
      </c>
      <c r="BN105">
        <v>740</v>
      </c>
      <c r="BO105" t="s">
        <v>98</v>
      </c>
      <c r="BP105" t="s">
        <v>98</v>
      </c>
      <c r="BQ105" t="s">
        <v>105</v>
      </c>
      <c r="BR105">
        <v>0</v>
      </c>
      <c r="BS105">
        <v>36</v>
      </c>
      <c r="BT105">
        <v>0</v>
      </c>
      <c r="BU105">
        <v>0</v>
      </c>
      <c r="BV105">
        <v>0</v>
      </c>
      <c r="BW105">
        <v>0</v>
      </c>
      <c r="BX105" t="s">
        <v>83</v>
      </c>
      <c r="BY105" t="s">
        <v>83</v>
      </c>
      <c r="BZ105" t="s">
        <v>83</v>
      </c>
      <c r="CA105" s="2">
        <v>0</v>
      </c>
      <c r="CB105">
        <v>5</v>
      </c>
      <c r="CC105">
        <v>2010</v>
      </c>
      <c r="CD105" t="s">
        <v>110</v>
      </c>
      <c r="CE105" t="s">
        <v>111</v>
      </c>
      <c r="CF105" s="2">
        <v>198900</v>
      </c>
      <c r="CG105" s="4">
        <f t="shared" si="3"/>
        <v>162.23491027732464</v>
      </c>
    </row>
    <row r="106" spans="1:85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 t="str">
        <f t="shared" si="2"/>
        <v>N/A</v>
      </c>
      <c r="S106">
        <v>7</v>
      </c>
      <c r="T106">
        <v>4</v>
      </c>
      <c r="U106">
        <v>1931</v>
      </c>
      <c r="V106" t="str">
        <f>IF(Table1[[#This Row],[YearBuilt]]&lt;1990, "N", IF(Table1[[#This Row],[Remodeled after 1990?]] = "Y", "N", "Y"))</f>
        <v>N</v>
      </c>
      <c r="W106">
        <v>1950</v>
      </c>
      <c r="X106" t="str" cm="1">
        <f t="array" ref="X106">IFERROR(IF(U106=W106, "N", IF(AND(U106&lt;W106, Table1[[#This Row],[YearRemodAdd]]&gt;1990), "Y", "N/A")), No value)</f>
        <v>N/A</v>
      </c>
      <c r="Y106" t="s">
        <v>93</v>
      </c>
      <c r="Z106" t="s">
        <v>94</v>
      </c>
      <c r="AA106" t="s">
        <v>203</v>
      </c>
      <c r="AB106" t="s">
        <v>203</v>
      </c>
      <c r="AC106" t="s">
        <v>96</v>
      </c>
      <c r="AD106">
        <v>600</v>
      </c>
      <c r="AE106" t="s">
        <v>98</v>
      </c>
      <c r="AF106" t="s">
        <v>147</v>
      </c>
      <c r="AG106" t="s">
        <v>99</v>
      </c>
      <c r="AH106" t="s">
        <v>98</v>
      </c>
      <c r="AI106" t="s">
        <v>98</v>
      </c>
      <c r="AJ106" t="s">
        <v>100</v>
      </c>
      <c r="AK106" t="s">
        <v>172</v>
      </c>
      <c r="AL106">
        <v>224</v>
      </c>
      <c r="AM106" t="s">
        <v>102</v>
      </c>
      <c r="AN106">
        <v>0</v>
      </c>
      <c r="AO106">
        <v>816</v>
      </c>
      <c r="AP106">
        <v>1040</v>
      </c>
      <c r="AQ106" t="s">
        <v>103</v>
      </c>
      <c r="AR106" t="s">
        <v>104</v>
      </c>
      <c r="AS106" t="s">
        <v>105</v>
      </c>
      <c r="AT106" t="s">
        <v>145</v>
      </c>
      <c r="AU106">
        <v>1226</v>
      </c>
      <c r="AV106">
        <v>592</v>
      </c>
      <c r="AW106">
        <v>0</v>
      </c>
      <c r="AX106">
        <v>1818</v>
      </c>
      <c r="AY106">
        <v>0</v>
      </c>
      <c r="AZ106">
        <v>0</v>
      </c>
      <c r="BA106">
        <v>1</v>
      </c>
      <c r="BB106">
        <v>1</v>
      </c>
      <c r="BC106">
        <v>4</v>
      </c>
      <c r="BD106">
        <v>1</v>
      </c>
      <c r="BE106" t="s">
        <v>98</v>
      </c>
      <c r="BF106">
        <v>7</v>
      </c>
      <c r="BG106" t="s">
        <v>107</v>
      </c>
      <c r="BH106">
        <v>2</v>
      </c>
      <c r="BI106" t="s">
        <v>98</v>
      </c>
      <c r="BJ106" t="s">
        <v>127</v>
      </c>
      <c r="BK106">
        <v>1951</v>
      </c>
      <c r="BL106" t="s">
        <v>102</v>
      </c>
      <c r="BM106">
        <v>1</v>
      </c>
      <c r="BN106">
        <v>240</v>
      </c>
      <c r="BO106" t="s">
        <v>98</v>
      </c>
      <c r="BP106" t="s">
        <v>98</v>
      </c>
      <c r="BQ106" t="s">
        <v>105</v>
      </c>
      <c r="BR106">
        <v>0</v>
      </c>
      <c r="BS106">
        <v>0</v>
      </c>
      <c r="BT106">
        <v>0</v>
      </c>
      <c r="BU106">
        <v>0</v>
      </c>
      <c r="BV106">
        <v>184</v>
      </c>
      <c r="BW106">
        <v>0</v>
      </c>
      <c r="BX106" t="s">
        <v>83</v>
      </c>
      <c r="BY106" t="s">
        <v>83</v>
      </c>
      <c r="BZ106" t="s">
        <v>83</v>
      </c>
      <c r="CA106" s="2">
        <v>0</v>
      </c>
      <c r="CB106">
        <v>6</v>
      </c>
      <c r="CC106">
        <v>2007</v>
      </c>
      <c r="CD106" t="s">
        <v>110</v>
      </c>
      <c r="CE106" t="s">
        <v>111</v>
      </c>
      <c r="CF106" s="2">
        <v>169500</v>
      </c>
      <c r="CG106" s="4">
        <f t="shared" si="3"/>
        <v>93.234323432343231</v>
      </c>
    </row>
    <row r="107" spans="1:85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 t="str">
        <f t="shared" si="2"/>
        <v>N</v>
      </c>
      <c r="S107">
        <v>8</v>
      </c>
      <c r="T107">
        <v>5</v>
      </c>
      <c r="U107">
        <v>2003</v>
      </c>
      <c r="V107" t="str">
        <f>IF(Table1[[#This Row],[YearBuilt]]&lt;1990, "N", IF(Table1[[#This Row],[Remodeled after 1990?]] = "Y", "N", "Y"))</f>
        <v>N</v>
      </c>
      <c r="W107">
        <v>2004</v>
      </c>
      <c r="X107" t="str" cm="1">
        <f t="array" ref="X107">IFERROR(IF(U107=W107, "N", IF(AND(U107&lt;W107, Table1[[#This Row],[YearRemodAdd]]&gt;1990), "Y", "N/A")), No value)</f>
        <v>Y</v>
      </c>
      <c r="Y107" t="s">
        <v>152</v>
      </c>
      <c r="Z107" t="s">
        <v>94</v>
      </c>
      <c r="AA107" t="s">
        <v>95</v>
      </c>
      <c r="AB107" t="s">
        <v>95</v>
      </c>
      <c r="AC107" t="s">
        <v>96</v>
      </c>
      <c r="AD107">
        <v>768</v>
      </c>
      <c r="AE107" t="s">
        <v>97</v>
      </c>
      <c r="AF107" t="s">
        <v>98</v>
      </c>
      <c r="AG107" t="s">
        <v>99</v>
      </c>
      <c r="AH107" t="s">
        <v>104</v>
      </c>
      <c r="AI107" t="s">
        <v>98</v>
      </c>
      <c r="AJ107" t="s">
        <v>100</v>
      </c>
      <c r="AK107" t="s">
        <v>102</v>
      </c>
      <c r="AL107">
        <v>0</v>
      </c>
      <c r="AM107" t="s">
        <v>102</v>
      </c>
      <c r="AN107">
        <v>0</v>
      </c>
      <c r="AO107">
        <v>1053</v>
      </c>
      <c r="AP107">
        <v>1053</v>
      </c>
      <c r="AQ107" t="s">
        <v>103</v>
      </c>
      <c r="AR107" t="s">
        <v>104</v>
      </c>
      <c r="AS107" t="s">
        <v>105</v>
      </c>
      <c r="AT107" t="s">
        <v>106</v>
      </c>
      <c r="AU107">
        <v>1053</v>
      </c>
      <c r="AV107">
        <v>939</v>
      </c>
      <c r="AW107">
        <v>0</v>
      </c>
      <c r="AX107">
        <v>1992</v>
      </c>
      <c r="AY107">
        <v>0</v>
      </c>
      <c r="AZ107">
        <v>0</v>
      </c>
      <c r="BA107">
        <v>2</v>
      </c>
      <c r="BB107">
        <v>1</v>
      </c>
      <c r="BC107">
        <v>3</v>
      </c>
      <c r="BD107">
        <v>1</v>
      </c>
      <c r="BE107" t="s">
        <v>97</v>
      </c>
      <c r="BF107">
        <v>9</v>
      </c>
      <c r="BG107" t="s">
        <v>107</v>
      </c>
      <c r="BH107">
        <v>1</v>
      </c>
      <c r="BI107" t="s">
        <v>97</v>
      </c>
      <c r="BJ107" t="s">
        <v>108</v>
      </c>
      <c r="BK107">
        <v>2003</v>
      </c>
      <c r="BL107" t="s">
        <v>109</v>
      </c>
      <c r="BM107">
        <v>2</v>
      </c>
      <c r="BN107">
        <v>648</v>
      </c>
      <c r="BO107" t="s">
        <v>98</v>
      </c>
      <c r="BP107" t="s">
        <v>98</v>
      </c>
      <c r="BQ107" t="s">
        <v>105</v>
      </c>
      <c r="BR107">
        <v>140</v>
      </c>
      <c r="BS107">
        <v>45</v>
      </c>
      <c r="BT107">
        <v>0</v>
      </c>
      <c r="BU107">
        <v>0</v>
      </c>
      <c r="BV107">
        <v>0</v>
      </c>
      <c r="BW107">
        <v>0</v>
      </c>
      <c r="BX107" t="s">
        <v>83</v>
      </c>
      <c r="BY107" t="s">
        <v>83</v>
      </c>
      <c r="BZ107" t="s">
        <v>83</v>
      </c>
      <c r="CA107" s="2">
        <v>0</v>
      </c>
      <c r="CB107">
        <v>8</v>
      </c>
      <c r="CC107">
        <v>2008</v>
      </c>
      <c r="CD107" t="s">
        <v>110</v>
      </c>
      <c r="CE107" t="s">
        <v>111</v>
      </c>
      <c r="CF107" s="2">
        <v>250000</v>
      </c>
      <c r="CG107" s="4">
        <f t="shared" si="3"/>
        <v>125.50200803212851</v>
      </c>
    </row>
    <row r="108" spans="1:85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 t="str">
        <f t="shared" si="2"/>
        <v>Y</v>
      </c>
      <c r="S108">
        <v>4</v>
      </c>
      <c r="T108">
        <v>7</v>
      </c>
      <c r="U108">
        <v>1885</v>
      </c>
      <c r="V108" t="str">
        <f>IF(Table1[[#This Row],[YearBuilt]]&lt;1990, "N", IF(Table1[[#This Row],[Remodeled after 1990?]] = "Y", "N", "Y"))</f>
        <v>N</v>
      </c>
      <c r="W108">
        <v>1995</v>
      </c>
      <c r="X108" t="str" cm="1">
        <f t="array" ref="X108">IFERROR(IF(U108=W108, "N", IF(AND(U108&lt;W108, Table1[[#This Row],[YearRemodAdd]]&gt;1990), "Y", "N/A")), No value)</f>
        <v>Y</v>
      </c>
      <c r="Y108" t="s">
        <v>211</v>
      </c>
      <c r="Z108" t="s">
        <v>94</v>
      </c>
      <c r="AA108" t="s">
        <v>95</v>
      </c>
      <c r="AB108" t="s">
        <v>95</v>
      </c>
      <c r="AC108" t="s">
        <v>117</v>
      </c>
      <c r="AD108">
        <v>0</v>
      </c>
      <c r="AE108" t="s">
        <v>98</v>
      </c>
      <c r="AF108" t="s">
        <v>98</v>
      </c>
      <c r="AG108" t="s">
        <v>126</v>
      </c>
      <c r="AH108" t="s">
        <v>147</v>
      </c>
      <c r="AI108" t="s">
        <v>98</v>
      </c>
      <c r="AJ108" t="s">
        <v>100</v>
      </c>
      <c r="AK108" t="s">
        <v>102</v>
      </c>
      <c r="AL108">
        <v>0</v>
      </c>
      <c r="AM108" t="s">
        <v>102</v>
      </c>
      <c r="AN108">
        <v>0</v>
      </c>
      <c r="AO108">
        <v>641</v>
      </c>
      <c r="AP108">
        <v>641</v>
      </c>
      <c r="AQ108" t="s">
        <v>103</v>
      </c>
      <c r="AR108" t="s">
        <v>97</v>
      </c>
      <c r="AS108" t="s">
        <v>105</v>
      </c>
      <c r="AT108" t="s">
        <v>106</v>
      </c>
      <c r="AU108">
        <v>1047</v>
      </c>
      <c r="AV108">
        <v>0</v>
      </c>
      <c r="AW108">
        <v>0</v>
      </c>
      <c r="AX108">
        <v>1047</v>
      </c>
      <c r="AY108">
        <v>0</v>
      </c>
      <c r="AZ108">
        <v>0</v>
      </c>
      <c r="BA108">
        <v>1</v>
      </c>
      <c r="BB108">
        <v>0</v>
      </c>
      <c r="BC108">
        <v>2</v>
      </c>
      <c r="BD108">
        <v>1</v>
      </c>
      <c r="BE108" t="s">
        <v>98</v>
      </c>
      <c r="BF108">
        <v>6</v>
      </c>
      <c r="BG108" t="s">
        <v>107</v>
      </c>
      <c r="BH108">
        <v>0</v>
      </c>
      <c r="BI108" t="s">
        <v>83</v>
      </c>
      <c r="BJ108" t="s">
        <v>127</v>
      </c>
      <c r="BK108">
        <v>1954</v>
      </c>
      <c r="BL108" t="s">
        <v>102</v>
      </c>
      <c r="BM108">
        <v>1</v>
      </c>
      <c r="BN108">
        <v>273</v>
      </c>
      <c r="BO108" t="s">
        <v>147</v>
      </c>
      <c r="BP108" t="s">
        <v>147</v>
      </c>
      <c r="BQ108" t="s">
        <v>177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 t="s">
        <v>83</v>
      </c>
      <c r="BY108" t="s">
        <v>83</v>
      </c>
      <c r="BZ108" t="s">
        <v>135</v>
      </c>
      <c r="CA108" s="2">
        <v>450</v>
      </c>
      <c r="CB108">
        <v>8</v>
      </c>
      <c r="CC108">
        <v>2007</v>
      </c>
      <c r="CD108" t="s">
        <v>110</v>
      </c>
      <c r="CE108" t="s">
        <v>111</v>
      </c>
      <c r="CF108" s="2">
        <v>100000</v>
      </c>
      <c r="CG108" s="4">
        <f t="shared" si="3"/>
        <v>95.510983763132757</v>
      </c>
    </row>
    <row r="109" spans="1:85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 t="str">
        <f t="shared" si="2"/>
        <v>Y</v>
      </c>
      <c r="S109">
        <v>5</v>
      </c>
      <c r="T109">
        <v>5</v>
      </c>
      <c r="U109">
        <v>1948</v>
      </c>
      <c r="V109" t="str">
        <f>IF(Table1[[#This Row],[YearBuilt]]&lt;1990, "N", IF(Table1[[#This Row],[Remodeled after 1990?]] = "Y", "N", "Y"))</f>
        <v>N</v>
      </c>
      <c r="W109">
        <v>1950</v>
      </c>
      <c r="X109" t="str" cm="1">
        <f t="array" ref="X109">IFERROR(IF(U109=W109, "N", IF(AND(U109&lt;W109, Table1[[#This Row],[YearRemodAdd]]&gt;1990), "Y", "N/A")), No value)</f>
        <v>N/A</v>
      </c>
      <c r="Y109" t="s">
        <v>93</v>
      </c>
      <c r="Z109" t="s">
        <v>94</v>
      </c>
      <c r="AA109" t="s">
        <v>95</v>
      </c>
      <c r="AB109" t="s">
        <v>95</v>
      </c>
      <c r="AC109" t="s">
        <v>117</v>
      </c>
      <c r="AD109">
        <v>0</v>
      </c>
      <c r="AE109" t="s">
        <v>98</v>
      </c>
      <c r="AF109" t="s">
        <v>98</v>
      </c>
      <c r="AG109" t="s">
        <v>118</v>
      </c>
      <c r="AH109" t="s">
        <v>98</v>
      </c>
      <c r="AI109" t="s">
        <v>98</v>
      </c>
      <c r="AJ109" t="s">
        <v>100</v>
      </c>
      <c r="AK109" t="s">
        <v>119</v>
      </c>
      <c r="AL109">
        <v>104</v>
      </c>
      <c r="AM109" t="s">
        <v>141</v>
      </c>
      <c r="AN109">
        <v>169</v>
      </c>
      <c r="AO109">
        <v>516</v>
      </c>
      <c r="AP109">
        <v>789</v>
      </c>
      <c r="AQ109" t="s">
        <v>103</v>
      </c>
      <c r="AR109" t="s">
        <v>104</v>
      </c>
      <c r="AS109" t="s">
        <v>105</v>
      </c>
      <c r="AT109" t="s">
        <v>106</v>
      </c>
      <c r="AU109">
        <v>789</v>
      </c>
      <c r="AV109">
        <v>0</v>
      </c>
      <c r="AW109">
        <v>0</v>
      </c>
      <c r="AX109">
        <v>789</v>
      </c>
      <c r="AY109">
        <v>0</v>
      </c>
      <c r="AZ109">
        <v>0</v>
      </c>
      <c r="BA109">
        <v>1</v>
      </c>
      <c r="BB109">
        <v>0</v>
      </c>
      <c r="BC109">
        <v>2</v>
      </c>
      <c r="BD109">
        <v>1</v>
      </c>
      <c r="BE109" t="s">
        <v>98</v>
      </c>
      <c r="BF109">
        <v>5</v>
      </c>
      <c r="BG109" t="s">
        <v>107</v>
      </c>
      <c r="BH109">
        <v>0</v>
      </c>
      <c r="BI109" t="s">
        <v>83</v>
      </c>
      <c r="BJ109" t="s">
        <v>127</v>
      </c>
      <c r="BK109">
        <v>1948</v>
      </c>
      <c r="BL109" t="s">
        <v>102</v>
      </c>
      <c r="BM109">
        <v>1</v>
      </c>
      <c r="BN109">
        <v>250</v>
      </c>
      <c r="BO109" t="s">
        <v>98</v>
      </c>
      <c r="BP109" t="s">
        <v>98</v>
      </c>
      <c r="BQ109" t="s">
        <v>105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 t="s">
        <v>83</v>
      </c>
      <c r="BY109" t="s">
        <v>83</v>
      </c>
      <c r="BZ109" t="s">
        <v>83</v>
      </c>
      <c r="CA109" s="2">
        <v>0</v>
      </c>
      <c r="CB109">
        <v>4</v>
      </c>
      <c r="CC109">
        <v>2008</v>
      </c>
      <c r="CD109" t="s">
        <v>110</v>
      </c>
      <c r="CE109" t="s">
        <v>159</v>
      </c>
      <c r="CF109" s="2">
        <v>115000</v>
      </c>
      <c r="CG109" s="4">
        <f t="shared" si="3"/>
        <v>145.75411913814955</v>
      </c>
    </row>
    <row r="110" spans="1:85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 t="str">
        <f t="shared" si="2"/>
        <v>N/A</v>
      </c>
      <c r="S110">
        <v>5</v>
      </c>
      <c r="T110">
        <v>7</v>
      </c>
      <c r="U110">
        <v>1919</v>
      </c>
      <c r="V110" t="str">
        <f>IF(Table1[[#This Row],[YearBuilt]]&lt;1990, "N", IF(Table1[[#This Row],[Remodeled after 1990?]] = "Y", "N", "Y"))</f>
        <v>N</v>
      </c>
      <c r="W110">
        <v>2005</v>
      </c>
      <c r="X110" t="str" cm="1">
        <f t="array" ref="X110">IFERROR(IF(U110=W110, "N", IF(AND(U110&lt;W110, Table1[[#This Row],[YearRemodAdd]]&gt;1990), "Y", "N/A")), No value)</f>
        <v>Y</v>
      </c>
      <c r="Y110" t="s">
        <v>93</v>
      </c>
      <c r="Z110" t="s">
        <v>94</v>
      </c>
      <c r="AA110" t="s">
        <v>180</v>
      </c>
      <c r="AB110" t="s">
        <v>181</v>
      </c>
      <c r="AC110" t="s">
        <v>117</v>
      </c>
      <c r="AD110">
        <v>0</v>
      </c>
      <c r="AE110" t="s">
        <v>98</v>
      </c>
      <c r="AF110" t="s">
        <v>98</v>
      </c>
      <c r="AG110" t="s">
        <v>118</v>
      </c>
      <c r="AH110" t="s">
        <v>98</v>
      </c>
      <c r="AI110" t="s">
        <v>98</v>
      </c>
      <c r="AJ110" t="s">
        <v>100</v>
      </c>
      <c r="AK110" t="s">
        <v>102</v>
      </c>
      <c r="AL110">
        <v>0</v>
      </c>
      <c r="AM110" t="s">
        <v>102</v>
      </c>
      <c r="AN110">
        <v>0</v>
      </c>
      <c r="AO110">
        <v>793</v>
      </c>
      <c r="AP110">
        <v>793</v>
      </c>
      <c r="AQ110" t="s">
        <v>206</v>
      </c>
      <c r="AR110" t="s">
        <v>98</v>
      </c>
      <c r="AS110" t="s">
        <v>177</v>
      </c>
      <c r="AT110" t="s">
        <v>145</v>
      </c>
      <c r="AU110">
        <v>997</v>
      </c>
      <c r="AV110">
        <v>520</v>
      </c>
      <c r="AW110">
        <v>0</v>
      </c>
      <c r="AX110">
        <v>1517</v>
      </c>
      <c r="AY110">
        <v>0</v>
      </c>
      <c r="AZ110">
        <v>0</v>
      </c>
      <c r="BA110">
        <v>2</v>
      </c>
      <c r="BB110">
        <v>0</v>
      </c>
      <c r="BC110">
        <v>3</v>
      </c>
      <c r="BD110">
        <v>1</v>
      </c>
      <c r="BE110" t="s">
        <v>147</v>
      </c>
      <c r="BF110">
        <v>7</v>
      </c>
      <c r="BG110" t="s">
        <v>107</v>
      </c>
      <c r="BH110">
        <v>0</v>
      </c>
      <c r="BI110" t="s">
        <v>83</v>
      </c>
      <c r="BJ110" t="s">
        <v>83</v>
      </c>
      <c r="BK110" t="s">
        <v>83</v>
      </c>
      <c r="BL110" t="s">
        <v>83</v>
      </c>
      <c r="BM110">
        <v>0</v>
      </c>
      <c r="BN110">
        <v>0</v>
      </c>
      <c r="BO110" t="s">
        <v>83</v>
      </c>
      <c r="BP110" t="s">
        <v>83</v>
      </c>
      <c r="BQ110" t="s">
        <v>177</v>
      </c>
      <c r="BR110">
        <v>0</v>
      </c>
      <c r="BS110">
        <v>0</v>
      </c>
      <c r="BT110">
        <v>144</v>
      </c>
      <c r="BU110">
        <v>0</v>
      </c>
      <c r="BV110">
        <v>0</v>
      </c>
      <c r="BW110">
        <v>0</v>
      </c>
      <c r="BX110" t="s">
        <v>83</v>
      </c>
      <c r="BY110" t="s">
        <v>83</v>
      </c>
      <c r="BZ110" t="s">
        <v>83</v>
      </c>
      <c r="CA110" s="2">
        <v>0</v>
      </c>
      <c r="CB110">
        <v>8</v>
      </c>
      <c r="CC110">
        <v>2007</v>
      </c>
      <c r="CD110" t="s">
        <v>110</v>
      </c>
      <c r="CE110" t="s">
        <v>111</v>
      </c>
      <c r="CF110" s="2">
        <v>115000</v>
      </c>
      <c r="CG110" s="4">
        <f t="shared" si="3"/>
        <v>75.807514831905081</v>
      </c>
    </row>
    <row r="111" spans="1:85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 t="str">
        <f t="shared" si="2"/>
        <v>Y</v>
      </c>
      <c r="S111">
        <v>6</v>
      </c>
      <c r="T111">
        <v>6</v>
      </c>
      <c r="U111">
        <v>1977</v>
      </c>
      <c r="V111" t="str">
        <f>IF(Table1[[#This Row],[YearBuilt]]&lt;1990, "N", IF(Table1[[#This Row],[Remodeled after 1990?]] = "Y", "N", "Y"))</f>
        <v>N</v>
      </c>
      <c r="W111">
        <v>1977</v>
      </c>
      <c r="X111" t="str" cm="1">
        <f t="array" ref="X111">IFERROR(IF(U111=W111, "N", IF(AND(U111&lt;W111, Table1[[#This Row],[YearRemodAdd]]&gt;1990), "Y", "N/A")), No value)</f>
        <v>N</v>
      </c>
      <c r="Y111" t="s">
        <v>152</v>
      </c>
      <c r="Z111" t="s">
        <v>94</v>
      </c>
      <c r="AA111" t="s">
        <v>161</v>
      </c>
      <c r="AB111" t="s">
        <v>161</v>
      </c>
      <c r="AC111" t="s">
        <v>96</v>
      </c>
      <c r="AD111">
        <v>480</v>
      </c>
      <c r="AE111" t="s">
        <v>98</v>
      </c>
      <c r="AF111" t="s">
        <v>98</v>
      </c>
      <c r="AG111" t="s">
        <v>118</v>
      </c>
      <c r="AH111" t="s">
        <v>97</v>
      </c>
      <c r="AI111" t="s">
        <v>98</v>
      </c>
      <c r="AJ111" t="s">
        <v>100</v>
      </c>
      <c r="AK111" t="s">
        <v>141</v>
      </c>
      <c r="AL111">
        <v>705</v>
      </c>
      <c r="AM111" t="s">
        <v>102</v>
      </c>
      <c r="AN111">
        <v>0</v>
      </c>
      <c r="AO111">
        <v>1139</v>
      </c>
      <c r="AP111">
        <v>1844</v>
      </c>
      <c r="AQ111" t="s">
        <v>103</v>
      </c>
      <c r="AR111" t="s">
        <v>104</v>
      </c>
      <c r="AS111" t="s">
        <v>105</v>
      </c>
      <c r="AT111" t="s">
        <v>106</v>
      </c>
      <c r="AU111">
        <v>1844</v>
      </c>
      <c r="AV111">
        <v>0</v>
      </c>
      <c r="AW111">
        <v>0</v>
      </c>
      <c r="AX111">
        <v>1844</v>
      </c>
      <c r="AY111">
        <v>0</v>
      </c>
      <c r="AZ111">
        <v>0</v>
      </c>
      <c r="BA111">
        <v>2</v>
      </c>
      <c r="BB111">
        <v>0</v>
      </c>
      <c r="BC111">
        <v>3</v>
      </c>
      <c r="BD111">
        <v>1</v>
      </c>
      <c r="BE111" t="s">
        <v>98</v>
      </c>
      <c r="BF111">
        <v>7</v>
      </c>
      <c r="BG111" t="s">
        <v>107</v>
      </c>
      <c r="BH111">
        <v>1</v>
      </c>
      <c r="BI111" t="s">
        <v>98</v>
      </c>
      <c r="BJ111" t="s">
        <v>108</v>
      </c>
      <c r="BK111">
        <v>1977</v>
      </c>
      <c r="BL111" t="s">
        <v>109</v>
      </c>
      <c r="BM111">
        <v>2</v>
      </c>
      <c r="BN111">
        <v>546</v>
      </c>
      <c r="BO111" t="s">
        <v>98</v>
      </c>
      <c r="BP111" t="s">
        <v>98</v>
      </c>
      <c r="BQ111" t="s">
        <v>105</v>
      </c>
      <c r="BR111">
        <v>0</v>
      </c>
      <c r="BS111">
        <v>122</v>
      </c>
      <c r="BT111">
        <v>0</v>
      </c>
      <c r="BU111">
        <v>0</v>
      </c>
      <c r="BV111">
        <v>0</v>
      </c>
      <c r="BW111">
        <v>0</v>
      </c>
      <c r="BX111" t="s">
        <v>83</v>
      </c>
      <c r="BY111" t="s">
        <v>134</v>
      </c>
      <c r="BZ111" t="s">
        <v>83</v>
      </c>
      <c r="CA111" s="2">
        <v>0</v>
      </c>
      <c r="CB111">
        <v>1</v>
      </c>
      <c r="CC111">
        <v>2010</v>
      </c>
      <c r="CD111" t="s">
        <v>173</v>
      </c>
      <c r="CE111" t="s">
        <v>111</v>
      </c>
      <c r="CF111" s="2">
        <v>190000</v>
      </c>
      <c r="CG111" s="4">
        <f t="shared" si="3"/>
        <v>103.03687635574838</v>
      </c>
    </row>
    <row r="112" spans="1:85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 t="str">
        <f t="shared" si="2"/>
        <v>N/A</v>
      </c>
      <c r="S112">
        <v>6</v>
      </c>
      <c r="T112">
        <v>4</v>
      </c>
      <c r="U112">
        <v>1954</v>
      </c>
      <c r="V112" t="str">
        <f>IF(Table1[[#This Row],[YearBuilt]]&lt;1990, "N", IF(Table1[[#This Row],[Remodeled after 1990?]] = "Y", "N", "Y"))</f>
        <v>N</v>
      </c>
      <c r="W112">
        <v>1972</v>
      </c>
      <c r="X112" t="str" cm="1">
        <f t="array" ref="X112">IFERROR(IF(U112=W112, "N", IF(AND(U112&lt;W112, Table1[[#This Row],[YearRemodAdd]]&gt;1990), "Y", "N/A")), No value)</f>
        <v>N/A</v>
      </c>
      <c r="Y112" t="s">
        <v>93</v>
      </c>
      <c r="Z112" t="s">
        <v>94</v>
      </c>
      <c r="AA112" t="s">
        <v>124</v>
      </c>
      <c r="AB112" t="s">
        <v>124</v>
      </c>
      <c r="AC112" t="s">
        <v>117</v>
      </c>
      <c r="AD112">
        <v>0</v>
      </c>
      <c r="AE112" t="s">
        <v>98</v>
      </c>
      <c r="AF112" t="s">
        <v>98</v>
      </c>
      <c r="AG112" t="s">
        <v>118</v>
      </c>
      <c r="AH112" t="s">
        <v>98</v>
      </c>
      <c r="AI112" t="s">
        <v>147</v>
      </c>
      <c r="AJ112" t="s">
        <v>100</v>
      </c>
      <c r="AK112" t="s">
        <v>153</v>
      </c>
      <c r="AL112">
        <v>444</v>
      </c>
      <c r="AM112" t="s">
        <v>102</v>
      </c>
      <c r="AN112">
        <v>0</v>
      </c>
      <c r="AO112">
        <v>550</v>
      </c>
      <c r="AP112">
        <v>994</v>
      </c>
      <c r="AQ112" t="s">
        <v>103</v>
      </c>
      <c r="AR112" t="s">
        <v>97</v>
      </c>
      <c r="AS112" t="s">
        <v>105</v>
      </c>
      <c r="AT112" t="s">
        <v>106</v>
      </c>
      <c r="AU112">
        <v>1216</v>
      </c>
      <c r="AV112">
        <v>639</v>
      </c>
      <c r="AW112">
        <v>0</v>
      </c>
      <c r="AX112">
        <v>1855</v>
      </c>
      <c r="AY112">
        <v>0</v>
      </c>
      <c r="AZ112">
        <v>0</v>
      </c>
      <c r="BA112">
        <v>2</v>
      </c>
      <c r="BB112">
        <v>0</v>
      </c>
      <c r="BC112">
        <v>4</v>
      </c>
      <c r="BD112">
        <v>1</v>
      </c>
      <c r="BE112" t="s">
        <v>98</v>
      </c>
      <c r="BF112">
        <v>7</v>
      </c>
      <c r="BG112" t="s">
        <v>107</v>
      </c>
      <c r="BH112">
        <v>0</v>
      </c>
      <c r="BI112" t="s">
        <v>83</v>
      </c>
      <c r="BJ112" t="s">
        <v>108</v>
      </c>
      <c r="BK112">
        <v>1954</v>
      </c>
      <c r="BL112" t="s">
        <v>102</v>
      </c>
      <c r="BM112">
        <v>1</v>
      </c>
      <c r="BN112">
        <v>325</v>
      </c>
      <c r="BO112" t="s">
        <v>98</v>
      </c>
      <c r="BP112" t="s">
        <v>98</v>
      </c>
      <c r="BQ112" t="s">
        <v>105</v>
      </c>
      <c r="BR112">
        <v>182</v>
      </c>
      <c r="BS112">
        <v>0</v>
      </c>
      <c r="BT112">
        <v>0</v>
      </c>
      <c r="BU112">
        <v>0</v>
      </c>
      <c r="BV112">
        <v>0</v>
      </c>
      <c r="BW112">
        <v>0</v>
      </c>
      <c r="BX112" t="s">
        <v>83</v>
      </c>
      <c r="BY112" t="s">
        <v>83</v>
      </c>
      <c r="BZ112" t="s">
        <v>83</v>
      </c>
      <c r="CA112" s="2">
        <v>0</v>
      </c>
      <c r="CB112">
        <v>10</v>
      </c>
      <c r="CC112">
        <v>2006</v>
      </c>
      <c r="CD112" t="s">
        <v>110</v>
      </c>
      <c r="CE112" t="s">
        <v>111</v>
      </c>
      <c r="CF112" s="2">
        <v>136900</v>
      </c>
      <c r="CG112" s="4">
        <f t="shared" si="3"/>
        <v>73.80053908355795</v>
      </c>
    </row>
    <row r="113" spans="1:85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 t="str">
        <f t="shared" si="2"/>
        <v>N/A</v>
      </c>
      <c r="S113">
        <v>7</v>
      </c>
      <c r="T113">
        <v>5</v>
      </c>
      <c r="U113">
        <v>2000</v>
      </c>
      <c r="V113" t="str">
        <f>IF(Table1[[#This Row],[YearBuilt]]&lt;1990, "N", IF(Table1[[#This Row],[Remodeled after 1990?]] = "Y", "N", "Y"))</f>
        <v>Y</v>
      </c>
      <c r="W113">
        <v>2000</v>
      </c>
      <c r="X113" t="str" cm="1">
        <f t="array" ref="X113">IFERROR(IF(U113=W113, "N", IF(AND(U113&lt;W113, Table1[[#This Row],[YearRemodAdd]]&gt;1990), "Y", "N/A")), No value)</f>
        <v>N</v>
      </c>
      <c r="Y113" t="s">
        <v>93</v>
      </c>
      <c r="Z113" t="s">
        <v>94</v>
      </c>
      <c r="AA113" t="s">
        <v>95</v>
      </c>
      <c r="AB113" t="s">
        <v>95</v>
      </c>
      <c r="AC113" t="s">
        <v>117</v>
      </c>
      <c r="AD113">
        <v>0</v>
      </c>
      <c r="AE113" t="s">
        <v>98</v>
      </c>
      <c r="AF113" t="s">
        <v>98</v>
      </c>
      <c r="AG113" t="s">
        <v>99</v>
      </c>
      <c r="AH113" t="s">
        <v>97</v>
      </c>
      <c r="AI113" t="s">
        <v>98</v>
      </c>
      <c r="AJ113" t="s">
        <v>100</v>
      </c>
      <c r="AK113" t="s">
        <v>101</v>
      </c>
      <c r="AL113">
        <v>250</v>
      </c>
      <c r="AM113" t="s">
        <v>102</v>
      </c>
      <c r="AN113">
        <v>0</v>
      </c>
      <c r="AO113">
        <v>134</v>
      </c>
      <c r="AP113">
        <v>384</v>
      </c>
      <c r="AQ113" t="s">
        <v>103</v>
      </c>
      <c r="AR113" t="s">
        <v>104</v>
      </c>
      <c r="AS113" t="s">
        <v>105</v>
      </c>
      <c r="AT113" t="s">
        <v>106</v>
      </c>
      <c r="AU113">
        <v>774</v>
      </c>
      <c r="AV113">
        <v>656</v>
      </c>
      <c r="AW113">
        <v>0</v>
      </c>
      <c r="AX113">
        <v>1430</v>
      </c>
      <c r="AY113">
        <v>0</v>
      </c>
      <c r="AZ113">
        <v>0</v>
      </c>
      <c r="BA113">
        <v>2</v>
      </c>
      <c r="BB113">
        <v>1</v>
      </c>
      <c r="BC113">
        <v>3</v>
      </c>
      <c r="BD113">
        <v>1</v>
      </c>
      <c r="BE113" t="s">
        <v>98</v>
      </c>
      <c r="BF113">
        <v>7</v>
      </c>
      <c r="BG113" t="s">
        <v>107</v>
      </c>
      <c r="BH113">
        <v>1</v>
      </c>
      <c r="BI113" t="s">
        <v>98</v>
      </c>
      <c r="BJ113" t="s">
        <v>156</v>
      </c>
      <c r="BK113">
        <v>2000</v>
      </c>
      <c r="BL113" t="s">
        <v>157</v>
      </c>
      <c r="BM113">
        <v>2</v>
      </c>
      <c r="BN113">
        <v>400</v>
      </c>
      <c r="BO113" t="s">
        <v>98</v>
      </c>
      <c r="BP113" t="s">
        <v>98</v>
      </c>
      <c r="BQ113" t="s">
        <v>105</v>
      </c>
      <c r="BR113">
        <v>180</v>
      </c>
      <c r="BS113">
        <v>0</v>
      </c>
      <c r="BT113">
        <v>0</v>
      </c>
      <c r="BU113">
        <v>0</v>
      </c>
      <c r="BV113">
        <v>0</v>
      </c>
      <c r="BW113">
        <v>0</v>
      </c>
      <c r="BX113" t="s">
        <v>83</v>
      </c>
      <c r="BY113" t="s">
        <v>83</v>
      </c>
      <c r="BZ113" t="s">
        <v>83</v>
      </c>
      <c r="CA113" s="2">
        <v>0</v>
      </c>
      <c r="CB113">
        <v>4</v>
      </c>
      <c r="CC113">
        <v>2010</v>
      </c>
      <c r="CD113" t="s">
        <v>110</v>
      </c>
      <c r="CE113" t="s">
        <v>111</v>
      </c>
      <c r="CF113" s="2">
        <v>180000</v>
      </c>
      <c r="CG113" s="4">
        <f t="shared" si="3"/>
        <v>125.87412587412588</v>
      </c>
    </row>
    <row r="114" spans="1:85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 t="str">
        <f t="shared" si="2"/>
        <v>N</v>
      </c>
      <c r="S114">
        <v>7</v>
      </c>
      <c r="T114">
        <v>5</v>
      </c>
      <c r="U114">
        <v>2007</v>
      </c>
      <c r="V114" t="str">
        <f>IF(Table1[[#This Row],[YearBuilt]]&lt;1990, "N", IF(Table1[[#This Row],[Remodeled after 1990?]] = "Y", "N", "Y"))</f>
        <v>Y</v>
      </c>
      <c r="W114">
        <v>2007</v>
      </c>
      <c r="X114" t="str" cm="1">
        <f t="array" ref="X114">IFERROR(IF(U114=W114, "N", IF(AND(U114&lt;W114, Table1[[#This Row],[YearRemodAdd]]&gt;1990), "Y", "N/A")), No value)</f>
        <v>N</v>
      </c>
      <c r="Y114" t="s">
        <v>93</v>
      </c>
      <c r="Z114" t="s">
        <v>94</v>
      </c>
      <c r="AA114" t="s">
        <v>95</v>
      </c>
      <c r="AB114" t="s">
        <v>95</v>
      </c>
      <c r="AC114" t="s">
        <v>137</v>
      </c>
      <c r="AD114">
        <v>220</v>
      </c>
      <c r="AE114" t="s">
        <v>97</v>
      </c>
      <c r="AF114" t="s">
        <v>98</v>
      </c>
      <c r="AG114" t="s">
        <v>99</v>
      </c>
      <c r="AH114" t="s">
        <v>104</v>
      </c>
      <c r="AI114" t="s">
        <v>98</v>
      </c>
      <c r="AJ114" t="s">
        <v>130</v>
      </c>
      <c r="AK114" t="s">
        <v>101</v>
      </c>
      <c r="AL114">
        <v>984</v>
      </c>
      <c r="AM114" t="s">
        <v>102</v>
      </c>
      <c r="AN114">
        <v>0</v>
      </c>
      <c r="AO114">
        <v>280</v>
      </c>
      <c r="AP114">
        <v>1264</v>
      </c>
      <c r="AQ114" t="s">
        <v>103</v>
      </c>
      <c r="AR114" t="s">
        <v>104</v>
      </c>
      <c r="AS114" t="s">
        <v>105</v>
      </c>
      <c r="AT114" t="s">
        <v>106</v>
      </c>
      <c r="AU114">
        <v>1282</v>
      </c>
      <c r="AV114">
        <v>1414</v>
      </c>
      <c r="AW114">
        <v>0</v>
      </c>
      <c r="AX114">
        <v>2696</v>
      </c>
      <c r="AY114">
        <v>1</v>
      </c>
      <c r="AZ114">
        <v>0</v>
      </c>
      <c r="BA114">
        <v>2</v>
      </c>
      <c r="BB114">
        <v>1</v>
      </c>
      <c r="BC114">
        <v>4</v>
      </c>
      <c r="BD114">
        <v>1</v>
      </c>
      <c r="BE114" t="s">
        <v>104</v>
      </c>
      <c r="BF114">
        <v>10</v>
      </c>
      <c r="BG114" t="s">
        <v>107</v>
      </c>
      <c r="BH114">
        <v>1</v>
      </c>
      <c r="BI114" t="s">
        <v>97</v>
      </c>
      <c r="BJ114" t="s">
        <v>156</v>
      </c>
      <c r="BK114">
        <v>2007</v>
      </c>
      <c r="BL114" t="s">
        <v>157</v>
      </c>
      <c r="BM114">
        <v>3</v>
      </c>
      <c r="BN114">
        <v>792</v>
      </c>
      <c r="BO114" t="s">
        <v>98</v>
      </c>
      <c r="BP114" t="s">
        <v>98</v>
      </c>
      <c r="BQ114" t="s">
        <v>105</v>
      </c>
      <c r="BR114">
        <v>120</v>
      </c>
      <c r="BS114">
        <v>184</v>
      </c>
      <c r="BT114">
        <v>0</v>
      </c>
      <c r="BU114">
        <v>0</v>
      </c>
      <c r="BV114">
        <v>168</v>
      </c>
      <c r="BW114">
        <v>0</v>
      </c>
      <c r="BX114" t="s">
        <v>83</v>
      </c>
      <c r="BY114" t="s">
        <v>83</v>
      </c>
      <c r="BZ114" t="s">
        <v>83</v>
      </c>
      <c r="CA114" s="2">
        <v>0</v>
      </c>
      <c r="CB114">
        <v>10</v>
      </c>
      <c r="CC114">
        <v>2007</v>
      </c>
      <c r="CD114" t="s">
        <v>158</v>
      </c>
      <c r="CE114" t="s">
        <v>159</v>
      </c>
      <c r="CF114" s="2">
        <v>383970</v>
      </c>
      <c r="CG114" s="4">
        <f t="shared" si="3"/>
        <v>142.42210682492581</v>
      </c>
    </row>
    <row r="115" spans="1:85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 t="str">
        <f t="shared" si="2"/>
        <v>Y</v>
      </c>
      <c r="S115">
        <v>6</v>
      </c>
      <c r="T115">
        <v>5</v>
      </c>
      <c r="U115">
        <v>1953</v>
      </c>
      <c r="V115" t="str">
        <f>IF(Table1[[#This Row],[YearBuilt]]&lt;1990, "N", IF(Table1[[#This Row],[Remodeled after 1990?]] = "Y", "N", "Y"))</f>
        <v>N</v>
      </c>
      <c r="W115">
        <v>1953</v>
      </c>
      <c r="X115" t="str" cm="1">
        <f t="array" ref="X115">IFERROR(IF(U115=W115, "N", IF(AND(U115&lt;W115, Table1[[#This Row],[YearRemodAdd]]&gt;1990), "Y", "N/A")), No value)</f>
        <v>N</v>
      </c>
      <c r="Y115" t="s">
        <v>152</v>
      </c>
      <c r="Z115" t="s">
        <v>94</v>
      </c>
      <c r="AA115" t="s">
        <v>124</v>
      </c>
      <c r="AB115" t="s">
        <v>124</v>
      </c>
      <c r="AC115" t="s">
        <v>96</v>
      </c>
      <c r="AD115">
        <v>184</v>
      </c>
      <c r="AE115" t="s">
        <v>98</v>
      </c>
      <c r="AF115" t="s">
        <v>97</v>
      </c>
      <c r="AG115" t="s">
        <v>118</v>
      </c>
      <c r="AH115" t="s">
        <v>97</v>
      </c>
      <c r="AI115" t="s">
        <v>98</v>
      </c>
      <c r="AJ115" t="s">
        <v>121</v>
      </c>
      <c r="AK115" t="s">
        <v>119</v>
      </c>
      <c r="AL115">
        <v>35</v>
      </c>
      <c r="AM115" t="s">
        <v>153</v>
      </c>
      <c r="AN115">
        <v>869</v>
      </c>
      <c r="AO115">
        <v>905</v>
      </c>
      <c r="AP115">
        <v>1809</v>
      </c>
      <c r="AQ115" t="s">
        <v>103</v>
      </c>
      <c r="AR115" t="s">
        <v>98</v>
      </c>
      <c r="AS115" t="s">
        <v>105</v>
      </c>
      <c r="AT115" t="s">
        <v>106</v>
      </c>
      <c r="AU115">
        <v>2259</v>
      </c>
      <c r="AV115">
        <v>0</v>
      </c>
      <c r="AW115">
        <v>0</v>
      </c>
      <c r="AX115">
        <v>2259</v>
      </c>
      <c r="AY115">
        <v>1</v>
      </c>
      <c r="AZ115">
        <v>0</v>
      </c>
      <c r="BA115">
        <v>2</v>
      </c>
      <c r="BB115">
        <v>0</v>
      </c>
      <c r="BC115">
        <v>3</v>
      </c>
      <c r="BD115">
        <v>1</v>
      </c>
      <c r="BE115" t="s">
        <v>97</v>
      </c>
      <c r="BF115">
        <v>7</v>
      </c>
      <c r="BG115" t="s">
        <v>107</v>
      </c>
      <c r="BH115">
        <v>2</v>
      </c>
      <c r="BI115" t="s">
        <v>97</v>
      </c>
      <c r="BJ115" t="s">
        <v>209</v>
      </c>
      <c r="BK115">
        <v>1953</v>
      </c>
      <c r="BL115" t="s">
        <v>102</v>
      </c>
      <c r="BM115">
        <v>2</v>
      </c>
      <c r="BN115">
        <v>450</v>
      </c>
      <c r="BO115" t="s">
        <v>98</v>
      </c>
      <c r="BP115" t="s">
        <v>98</v>
      </c>
      <c r="BQ115" t="s">
        <v>105</v>
      </c>
      <c r="BR115">
        <v>166</v>
      </c>
      <c r="BS115">
        <v>120</v>
      </c>
      <c r="BT115">
        <v>192</v>
      </c>
      <c r="BU115">
        <v>0</v>
      </c>
      <c r="BV115">
        <v>0</v>
      </c>
      <c r="BW115">
        <v>0</v>
      </c>
      <c r="BX115" t="s">
        <v>83</v>
      </c>
      <c r="BY115" t="s">
        <v>134</v>
      </c>
      <c r="BZ115" t="s">
        <v>83</v>
      </c>
      <c r="CA115" s="2">
        <v>0</v>
      </c>
      <c r="CB115">
        <v>10</v>
      </c>
      <c r="CC115">
        <v>2007</v>
      </c>
      <c r="CD115" t="s">
        <v>173</v>
      </c>
      <c r="CE115" t="s">
        <v>128</v>
      </c>
      <c r="CF115" s="2">
        <v>217000</v>
      </c>
      <c r="CG115" s="4">
        <f t="shared" si="3"/>
        <v>96.060203629924743</v>
      </c>
    </row>
    <row r="116" spans="1:85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 t="str">
        <f t="shared" si="2"/>
        <v>N</v>
      </c>
      <c r="S116">
        <v>6</v>
      </c>
      <c r="T116">
        <v>8</v>
      </c>
      <c r="U116">
        <v>1945</v>
      </c>
      <c r="V116" t="str">
        <f>IF(Table1[[#This Row],[YearBuilt]]&lt;1990, "N", IF(Table1[[#This Row],[Remodeled after 1990?]] = "Y", "N", "Y"))</f>
        <v>N</v>
      </c>
      <c r="W116">
        <v>2002</v>
      </c>
      <c r="X116" t="str" cm="1">
        <f t="array" ref="X116">IFERROR(IF(U116=W116, "N", IF(AND(U116&lt;W116, Table1[[#This Row],[YearRemodAdd]]&gt;1990), "Y", "N/A")), No value)</f>
        <v>Y</v>
      </c>
      <c r="Y116" t="s">
        <v>184</v>
      </c>
      <c r="Z116" t="s">
        <v>94</v>
      </c>
      <c r="AA116" t="s">
        <v>124</v>
      </c>
      <c r="AB116" t="s">
        <v>124</v>
      </c>
      <c r="AC116" t="s">
        <v>117</v>
      </c>
      <c r="AD116">
        <v>0</v>
      </c>
      <c r="AE116" t="s">
        <v>98</v>
      </c>
      <c r="AF116" t="s">
        <v>98</v>
      </c>
      <c r="AG116" t="s">
        <v>118</v>
      </c>
      <c r="AH116" t="s">
        <v>98</v>
      </c>
      <c r="AI116" t="s">
        <v>98</v>
      </c>
      <c r="AJ116" t="s">
        <v>100</v>
      </c>
      <c r="AK116" t="s">
        <v>119</v>
      </c>
      <c r="AL116">
        <v>774</v>
      </c>
      <c r="AM116" t="s">
        <v>172</v>
      </c>
      <c r="AN116">
        <v>150</v>
      </c>
      <c r="AO116">
        <v>104</v>
      </c>
      <c r="AP116">
        <v>1028</v>
      </c>
      <c r="AQ116" t="s">
        <v>103</v>
      </c>
      <c r="AR116" t="s">
        <v>104</v>
      </c>
      <c r="AS116" t="s">
        <v>105</v>
      </c>
      <c r="AT116" t="s">
        <v>106</v>
      </c>
      <c r="AU116">
        <v>1436</v>
      </c>
      <c r="AV116">
        <v>884</v>
      </c>
      <c r="AW116">
        <v>0</v>
      </c>
      <c r="AX116">
        <v>2320</v>
      </c>
      <c r="AY116">
        <v>1</v>
      </c>
      <c r="AZ116">
        <v>0</v>
      </c>
      <c r="BA116">
        <v>2</v>
      </c>
      <c r="BB116">
        <v>1</v>
      </c>
      <c r="BC116">
        <v>3</v>
      </c>
      <c r="BD116">
        <v>1</v>
      </c>
      <c r="BE116" t="s">
        <v>97</v>
      </c>
      <c r="BF116">
        <v>9</v>
      </c>
      <c r="BG116" t="s">
        <v>107</v>
      </c>
      <c r="BH116">
        <v>1</v>
      </c>
      <c r="BI116" t="s">
        <v>98</v>
      </c>
      <c r="BJ116" t="s">
        <v>127</v>
      </c>
      <c r="BK116">
        <v>1945</v>
      </c>
      <c r="BL116" t="s">
        <v>102</v>
      </c>
      <c r="BM116">
        <v>1</v>
      </c>
      <c r="BN116">
        <v>180</v>
      </c>
      <c r="BO116" t="s">
        <v>98</v>
      </c>
      <c r="BP116" t="s">
        <v>98</v>
      </c>
      <c r="BQ116" t="s">
        <v>105</v>
      </c>
      <c r="BR116">
        <v>224</v>
      </c>
      <c r="BS116">
        <v>0</v>
      </c>
      <c r="BT116">
        <v>0</v>
      </c>
      <c r="BU116">
        <v>0</v>
      </c>
      <c r="BV116">
        <v>0</v>
      </c>
      <c r="BW116">
        <v>0</v>
      </c>
      <c r="BX116" t="s">
        <v>83</v>
      </c>
      <c r="BY116" t="s">
        <v>134</v>
      </c>
      <c r="BZ116" t="s">
        <v>83</v>
      </c>
      <c r="CA116" s="2">
        <v>0</v>
      </c>
      <c r="CB116">
        <v>7</v>
      </c>
      <c r="CC116">
        <v>2007</v>
      </c>
      <c r="CD116" t="s">
        <v>110</v>
      </c>
      <c r="CE116" t="s">
        <v>111</v>
      </c>
      <c r="CF116" s="2">
        <v>259500</v>
      </c>
      <c r="CG116" s="4">
        <f t="shared" si="3"/>
        <v>111.85344827586206</v>
      </c>
    </row>
    <row r="117" spans="1:85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 t="str">
        <f t="shared" si="2"/>
        <v>N</v>
      </c>
      <c r="S117">
        <v>6</v>
      </c>
      <c r="T117">
        <v>5</v>
      </c>
      <c r="U117">
        <v>1999</v>
      </c>
      <c r="V117" t="str">
        <f>IF(Table1[[#This Row],[YearBuilt]]&lt;1990, "N", IF(Table1[[#This Row],[Remodeled after 1990?]] = "Y", "N", "Y"))</f>
        <v>Y</v>
      </c>
      <c r="W117">
        <v>1999</v>
      </c>
      <c r="X117" t="str" cm="1">
        <f t="array" ref="X117">IFERROR(IF(U117=W117, "N", IF(AND(U117&lt;W117, Table1[[#This Row],[YearRemodAdd]]&gt;1990), "Y", "N/A")), No value)</f>
        <v>N</v>
      </c>
      <c r="Y117" t="s">
        <v>93</v>
      </c>
      <c r="Z117" t="s">
        <v>94</v>
      </c>
      <c r="AA117" t="s">
        <v>116</v>
      </c>
      <c r="AB117" t="s">
        <v>116</v>
      </c>
      <c r="AC117" t="s">
        <v>96</v>
      </c>
      <c r="AD117">
        <v>1129</v>
      </c>
      <c r="AE117" t="s">
        <v>98</v>
      </c>
      <c r="AF117" t="s">
        <v>98</v>
      </c>
      <c r="AG117" t="s">
        <v>99</v>
      </c>
      <c r="AH117" t="s">
        <v>97</v>
      </c>
      <c r="AI117" t="s">
        <v>98</v>
      </c>
      <c r="AJ117" t="s">
        <v>100</v>
      </c>
      <c r="AK117" t="s">
        <v>101</v>
      </c>
      <c r="AL117">
        <v>419</v>
      </c>
      <c r="AM117" t="s">
        <v>102</v>
      </c>
      <c r="AN117">
        <v>0</v>
      </c>
      <c r="AO117">
        <v>310</v>
      </c>
      <c r="AP117">
        <v>729</v>
      </c>
      <c r="AQ117" t="s">
        <v>103</v>
      </c>
      <c r="AR117" t="s">
        <v>97</v>
      </c>
      <c r="AS117" t="s">
        <v>105</v>
      </c>
      <c r="AT117" t="s">
        <v>106</v>
      </c>
      <c r="AU117">
        <v>729</v>
      </c>
      <c r="AV117">
        <v>729</v>
      </c>
      <c r="AW117">
        <v>0</v>
      </c>
      <c r="AX117">
        <v>1458</v>
      </c>
      <c r="AY117">
        <v>0</v>
      </c>
      <c r="AZ117">
        <v>0</v>
      </c>
      <c r="BA117">
        <v>2</v>
      </c>
      <c r="BB117">
        <v>1</v>
      </c>
      <c r="BC117">
        <v>2</v>
      </c>
      <c r="BD117">
        <v>1</v>
      </c>
      <c r="BE117" t="s">
        <v>98</v>
      </c>
      <c r="BF117">
        <v>5</v>
      </c>
      <c r="BG117" t="s">
        <v>107</v>
      </c>
      <c r="BH117">
        <v>1</v>
      </c>
      <c r="BI117" t="s">
        <v>147</v>
      </c>
      <c r="BJ117" t="s">
        <v>127</v>
      </c>
      <c r="BK117">
        <v>1999</v>
      </c>
      <c r="BL117" t="s">
        <v>102</v>
      </c>
      <c r="BM117">
        <v>2</v>
      </c>
      <c r="BN117">
        <v>440</v>
      </c>
      <c r="BO117" t="s">
        <v>98</v>
      </c>
      <c r="BP117" t="s">
        <v>98</v>
      </c>
      <c r="BQ117" t="s">
        <v>105</v>
      </c>
      <c r="BR117">
        <v>0</v>
      </c>
      <c r="BS117">
        <v>32</v>
      </c>
      <c r="BT117">
        <v>0</v>
      </c>
      <c r="BU117">
        <v>0</v>
      </c>
      <c r="BV117">
        <v>0</v>
      </c>
      <c r="BW117">
        <v>0</v>
      </c>
      <c r="BX117" t="s">
        <v>83</v>
      </c>
      <c r="BY117" t="s">
        <v>83</v>
      </c>
      <c r="BZ117" t="s">
        <v>83</v>
      </c>
      <c r="CA117" s="2">
        <v>0</v>
      </c>
      <c r="CB117">
        <v>6</v>
      </c>
      <c r="CC117">
        <v>2007</v>
      </c>
      <c r="CD117" t="s">
        <v>110</v>
      </c>
      <c r="CE117" t="s">
        <v>111</v>
      </c>
      <c r="CF117" s="2">
        <v>176000</v>
      </c>
      <c r="CG117" s="4">
        <f t="shared" si="3"/>
        <v>120.71330589849109</v>
      </c>
    </row>
    <row r="118" spans="1:85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 t="str">
        <f t="shared" si="2"/>
        <v>Y</v>
      </c>
      <c r="S118">
        <v>5</v>
      </c>
      <c r="T118">
        <v>5</v>
      </c>
      <c r="U118">
        <v>1962</v>
      </c>
      <c r="V118" t="str">
        <f>IF(Table1[[#This Row],[YearBuilt]]&lt;1990, "N", IF(Table1[[#This Row],[Remodeled after 1990?]] = "Y", "N", "Y"))</f>
        <v>N</v>
      </c>
      <c r="W118">
        <v>1962</v>
      </c>
      <c r="X118" t="str" cm="1">
        <f t="array" ref="X118">IFERROR(IF(U118=W118, "N", IF(AND(U118&lt;W118, Table1[[#This Row],[YearRemodAdd]]&gt;1990), "Y", "N/A")), No value)</f>
        <v>N</v>
      </c>
      <c r="Y118" t="s">
        <v>93</v>
      </c>
      <c r="Z118" t="s">
        <v>94</v>
      </c>
      <c r="AA118" t="s">
        <v>124</v>
      </c>
      <c r="AB118" t="s">
        <v>124</v>
      </c>
      <c r="AC118" t="s">
        <v>96</v>
      </c>
      <c r="AD118">
        <v>116</v>
      </c>
      <c r="AE118" t="s">
        <v>98</v>
      </c>
      <c r="AF118" t="s">
        <v>98</v>
      </c>
      <c r="AG118" t="s">
        <v>118</v>
      </c>
      <c r="AH118" t="s">
        <v>98</v>
      </c>
      <c r="AI118" t="s">
        <v>98</v>
      </c>
      <c r="AJ118" t="s">
        <v>100</v>
      </c>
      <c r="AK118" t="s">
        <v>172</v>
      </c>
      <c r="AL118">
        <v>170</v>
      </c>
      <c r="AM118" t="s">
        <v>141</v>
      </c>
      <c r="AN118">
        <v>670</v>
      </c>
      <c r="AO118">
        <v>252</v>
      </c>
      <c r="AP118">
        <v>1092</v>
      </c>
      <c r="AQ118" t="s">
        <v>103</v>
      </c>
      <c r="AR118" t="s">
        <v>98</v>
      </c>
      <c r="AS118" t="s">
        <v>105</v>
      </c>
      <c r="AT118" t="s">
        <v>106</v>
      </c>
      <c r="AU118">
        <v>1092</v>
      </c>
      <c r="AV118">
        <v>0</v>
      </c>
      <c r="AW118">
        <v>0</v>
      </c>
      <c r="AX118">
        <v>1092</v>
      </c>
      <c r="AY118">
        <v>0</v>
      </c>
      <c r="AZ118">
        <v>1</v>
      </c>
      <c r="BA118">
        <v>1</v>
      </c>
      <c r="BB118">
        <v>0</v>
      </c>
      <c r="BC118">
        <v>3</v>
      </c>
      <c r="BD118">
        <v>1</v>
      </c>
      <c r="BE118" t="s">
        <v>98</v>
      </c>
      <c r="BF118">
        <v>6</v>
      </c>
      <c r="BG118" t="s">
        <v>107</v>
      </c>
      <c r="BH118">
        <v>1</v>
      </c>
      <c r="BI118" t="s">
        <v>212</v>
      </c>
      <c r="BJ118" t="s">
        <v>108</v>
      </c>
      <c r="BK118">
        <v>1962</v>
      </c>
      <c r="BL118" t="s">
        <v>102</v>
      </c>
      <c r="BM118">
        <v>1</v>
      </c>
      <c r="BN118">
        <v>288</v>
      </c>
      <c r="BO118" t="s">
        <v>98</v>
      </c>
      <c r="BP118" t="s">
        <v>98</v>
      </c>
      <c r="BQ118" t="s">
        <v>105</v>
      </c>
      <c r="BR118">
        <v>0</v>
      </c>
      <c r="BS118">
        <v>20</v>
      </c>
      <c r="BT118">
        <v>144</v>
      </c>
      <c r="BU118">
        <v>0</v>
      </c>
      <c r="BV118">
        <v>0</v>
      </c>
      <c r="BW118">
        <v>0</v>
      </c>
      <c r="BX118" t="s">
        <v>83</v>
      </c>
      <c r="BY118" t="s">
        <v>83</v>
      </c>
      <c r="BZ118" t="s">
        <v>83</v>
      </c>
      <c r="CA118" s="2">
        <v>0</v>
      </c>
      <c r="CB118">
        <v>9</v>
      </c>
      <c r="CC118">
        <v>2009</v>
      </c>
      <c r="CD118" t="s">
        <v>110</v>
      </c>
      <c r="CE118" t="s">
        <v>111</v>
      </c>
      <c r="CF118" s="2">
        <v>139000</v>
      </c>
      <c r="CG118" s="4">
        <f t="shared" si="3"/>
        <v>127.28937728937728</v>
      </c>
    </row>
    <row r="119" spans="1:85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 t="str">
        <f t="shared" si="2"/>
        <v>Y</v>
      </c>
      <c r="S119">
        <v>5</v>
      </c>
      <c r="T119">
        <v>5</v>
      </c>
      <c r="U119">
        <v>2006</v>
      </c>
      <c r="V119" t="str">
        <f>IF(Table1[[#This Row],[YearBuilt]]&lt;1990, "N", IF(Table1[[#This Row],[Remodeled after 1990?]] = "Y", "N", "Y"))</f>
        <v>N</v>
      </c>
      <c r="W119">
        <v>2007</v>
      </c>
      <c r="X119" t="str" cm="1">
        <f t="array" ref="X119">IFERROR(IF(U119=W119, "N", IF(AND(U119&lt;W119, Table1[[#This Row],[YearRemodAdd]]&gt;1990), "Y", "N/A")), No value)</f>
        <v>Y</v>
      </c>
      <c r="Y119" t="s">
        <v>93</v>
      </c>
      <c r="Z119" t="s">
        <v>94</v>
      </c>
      <c r="AA119" t="s">
        <v>95</v>
      </c>
      <c r="AB119" t="s">
        <v>95</v>
      </c>
      <c r="AC119" t="s">
        <v>117</v>
      </c>
      <c r="AD119">
        <v>0</v>
      </c>
      <c r="AE119" t="s">
        <v>98</v>
      </c>
      <c r="AF119" t="s">
        <v>98</v>
      </c>
      <c r="AG119" t="s">
        <v>99</v>
      </c>
      <c r="AH119" t="s">
        <v>97</v>
      </c>
      <c r="AI119" t="s">
        <v>98</v>
      </c>
      <c r="AJ119" t="s">
        <v>100</v>
      </c>
      <c r="AK119" t="s">
        <v>102</v>
      </c>
      <c r="AL119">
        <v>0</v>
      </c>
      <c r="AM119" t="s">
        <v>102</v>
      </c>
      <c r="AN119">
        <v>0</v>
      </c>
      <c r="AO119">
        <v>1125</v>
      </c>
      <c r="AP119">
        <v>1125</v>
      </c>
      <c r="AQ119" t="s">
        <v>103</v>
      </c>
      <c r="AR119" t="s">
        <v>97</v>
      </c>
      <c r="AS119" t="s">
        <v>105</v>
      </c>
      <c r="AT119" t="s">
        <v>106</v>
      </c>
      <c r="AU119">
        <v>1125</v>
      </c>
      <c r="AV119">
        <v>0</v>
      </c>
      <c r="AW119">
        <v>0</v>
      </c>
      <c r="AX119">
        <v>1125</v>
      </c>
      <c r="AY119">
        <v>0</v>
      </c>
      <c r="AZ119">
        <v>0</v>
      </c>
      <c r="BA119">
        <v>1</v>
      </c>
      <c r="BB119">
        <v>1</v>
      </c>
      <c r="BC119">
        <v>2</v>
      </c>
      <c r="BD119">
        <v>1</v>
      </c>
      <c r="BE119" t="s">
        <v>98</v>
      </c>
      <c r="BF119">
        <v>5</v>
      </c>
      <c r="BG119" t="s">
        <v>107</v>
      </c>
      <c r="BH119">
        <v>0</v>
      </c>
      <c r="BI119" t="s">
        <v>83</v>
      </c>
      <c r="BJ119" t="s">
        <v>108</v>
      </c>
      <c r="BK119">
        <v>2007</v>
      </c>
      <c r="BL119" t="s">
        <v>102</v>
      </c>
      <c r="BM119">
        <v>2</v>
      </c>
      <c r="BN119">
        <v>430</v>
      </c>
      <c r="BO119" t="s">
        <v>98</v>
      </c>
      <c r="BP119" t="s">
        <v>98</v>
      </c>
      <c r="BQ119" t="s">
        <v>105</v>
      </c>
      <c r="BR119">
        <v>80</v>
      </c>
      <c r="BS119">
        <v>64</v>
      </c>
      <c r="BT119">
        <v>0</v>
      </c>
      <c r="BU119">
        <v>0</v>
      </c>
      <c r="BV119">
        <v>0</v>
      </c>
      <c r="BW119">
        <v>0</v>
      </c>
      <c r="BX119" t="s">
        <v>83</v>
      </c>
      <c r="BY119" t="s">
        <v>83</v>
      </c>
      <c r="BZ119" t="s">
        <v>83</v>
      </c>
      <c r="CA119" s="2">
        <v>0</v>
      </c>
      <c r="CB119">
        <v>4</v>
      </c>
      <c r="CC119">
        <v>2007</v>
      </c>
      <c r="CD119" t="s">
        <v>158</v>
      </c>
      <c r="CE119" t="s">
        <v>159</v>
      </c>
      <c r="CF119" s="2">
        <v>155000</v>
      </c>
      <c r="CG119" s="4">
        <f t="shared" si="3"/>
        <v>137.77777777777777</v>
      </c>
    </row>
    <row r="120" spans="1:85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 t="str">
        <f t="shared" si="2"/>
        <v>N</v>
      </c>
      <c r="S120">
        <v>7</v>
      </c>
      <c r="T120">
        <v>5</v>
      </c>
      <c r="U120">
        <v>1990</v>
      </c>
      <c r="V120" t="str">
        <f>IF(Table1[[#This Row],[YearBuilt]]&lt;1990, "N", IF(Table1[[#This Row],[Remodeled after 1990?]] = "Y", "N", "Y"))</f>
        <v>Y</v>
      </c>
      <c r="W120">
        <v>1990</v>
      </c>
      <c r="X120" t="str" cm="1">
        <f t="array" ref="X120">IFERROR(IF(U120=W120, "N", IF(AND(U120&lt;W120, Table1[[#This Row],[YearRemodAdd]]&gt;1990), "Y", "N/A")), No value)</f>
        <v>N</v>
      </c>
      <c r="Y120" t="s">
        <v>152</v>
      </c>
      <c r="Z120" t="s">
        <v>94</v>
      </c>
      <c r="AA120" t="s">
        <v>161</v>
      </c>
      <c r="AB120" t="s">
        <v>161</v>
      </c>
      <c r="AC120" t="s">
        <v>117</v>
      </c>
      <c r="AD120">
        <v>0</v>
      </c>
      <c r="AE120" t="s">
        <v>98</v>
      </c>
      <c r="AF120" t="s">
        <v>98</v>
      </c>
      <c r="AG120" t="s">
        <v>99</v>
      </c>
      <c r="AH120" t="s">
        <v>97</v>
      </c>
      <c r="AI120" t="s">
        <v>98</v>
      </c>
      <c r="AJ120" t="s">
        <v>121</v>
      </c>
      <c r="AK120" t="s">
        <v>101</v>
      </c>
      <c r="AL120">
        <v>1470</v>
      </c>
      <c r="AM120" t="s">
        <v>102</v>
      </c>
      <c r="AN120">
        <v>0</v>
      </c>
      <c r="AO120">
        <v>203</v>
      </c>
      <c r="AP120">
        <v>1673</v>
      </c>
      <c r="AQ120" t="s">
        <v>103</v>
      </c>
      <c r="AR120" t="s">
        <v>97</v>
      </c>
      <c r="AS120" t="s">
        <v>105</v>
      </c>
      <c r="AT120" t="s">
        <v>106</v>
      </c>
      <c r="AU120">
        <v>1699</v>
      </c>
      <c r="AV120">
        <v>1523</v>
      </c>
      <c r="AW120">
        <v>0</v>
      </c>
      <c r="AX120">
        <v>3222</v>
      </c>
      <c r="AY120">
        <v>1</v>
      </c>
      <c r="AZ120">
        <v>0</v>
      </c>
      <c r="BA120">
        <v>3</v>
      </c>
      <c r="BB120">
        <v>0</v>
      </c>
      <c r="BC120">
        <v>5</v>
      </c>
      <c r="BD120">
        <v>1</v>
      </c>
      <c r="BE120" t="s">
        <v>97</v>
      </c>
      <c r="BF120">
        <v>11</v>
      </c>
      <c r="BG120" t="s">
        <v>107</v>
      </c>
      <c r="BH120">
        <v>2</v>
      </c>
      <c r="BI120" t="s">
        <v>98</v>
      </c>
      <c r="BJ120" t="s">
        <v>108</v>
      </c>
      <c r="BK120">
        <v>1990</v>
      </c>
      <c r="BL120" t="s">
        <v>102</v>
      </c>
      <c r="BM120">
        <v>3</v>
      </c>
      <c r="BN120">
        <v>594</v>
      </c>
      <c r="BO120" t="s">
        <v>98</v>
      </c>
      <c r="BP120" t="s">
        <v>98</v>
      </c>
      <c r="BQ120" t="s">
        <v>105</v>
      </c>
      <c r="BR120">
        <v>367</v>
      </c>
      <c r="BS120">
        <v>0</v>
      </c>
      <c r="BT120">
        <v>0</v>
      </c>
      <c r="BU120">
        <v>0</v>
      </c>
      <c r="BV120">
        <v>0</v>
      </c>
      <c r="BW120">
        <v>0</v>
      </c>
      <c r="BX120" t="s">
        <v>83</v>
      </c>
      <c r="BY120" t="s">
        <v>83</v>
      </c>
      <c r="BZ120" t="s">
        <v>83</v>
      </c>
      <c r="CA120" s="2">
        <v>0</v>
      </c>
      <c r="CB120">
        <v>5</v>
      </c>
      <c r="CC120">
        <v>2010</v>
      </c>
      <c r="CD120" t="s">
        <v>110</v>
      </c>
      <c r="CE120" t="s">
        <v>111</v>
      </c>
      <c r="CF120" s="2">
        <v>320000</v>
      </c>
      <c r="CG120" s="4">
        <f t="shared" si="3"/>
        <v>99.317194289261323</v>
      </c>
    </row>
    <row r="121" spans="1:85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 t="str">
        <f t="shared" si="2"/>
        <v>N</v>
      </c>
      <c r="S121">
        <v>6</v>
      </c>
      <c r="T121">
        <v>5</v>
      </c>
      <c r="U121">
        <v>2005</v>
      </c>
      <c r="V121" t="str">
        <f>IF(Table1[[#This Row],[YearBuilt]]&lt;1990, "N", IF(Table1[[#This Row],[Remodeled after 1990?]] = "Y", "N", "Y"))</f>
        <v>N</v>
      </c>
      <c r="W121">
        <v>2006</v>
      </c>
      <c r="X121" t="str" cm="1">
        <f t="array" ref="X121">IFERROR(IF(U121=W121, "N", IF(AND(U121&lt;W121, Table1[[#This Row],[YearRemodAdd]]&gt;1990), "Y", "N/A")), No value)</f>
        <v>Y</v>
      </c>
      <c r="Y121" t="s">
        <v>93</v>
      </c>
      <c r="Z121" t="s">
        <v>94</v>
      </c>
      <c r="AA121" t="s">
        <v>95</v>
      </c>
      <c r="AB121" t="s">
        <v>95</v>
      </c>
      <c r="AC121" t="s">
        <v>117</v>
      </c>
      <c r="AD121">
        <v>0</v>
      </c>
      <c r="AE121" t="s">
        <v>97</v>
      </c>
      <c r="AF121" t="s">
        <v>98</v>
      </c>
      <c r="AG121" t="s">
        <v>99</v>
      </c>
      <c r="AH121" t="s">
        <v>97</v>
      </c>
      <c r="AI121" t="s">
        <v>98</v>
      </c>
      <c r="AJ121" t="s">
        <v>100</v>
      </c>
      <c r="AK121" t="s">
        <v>102</v>
      </c>
      <c r="AL121">
        <v>0</v>
      </c>
      <c r="AM121" t="s">
        <v>102</v>
      </c>
      <c r="AN121">
        <v>0</v>
      </c>
      <c r="AO121">
        <v>728</v>
      </c>
      <c r="AP121">
        <v>728</v>
      </c>
      <c r="AQ121" t="s">
        <v>103</v>
      </c>
      <c r="AR121" t="s">
        <v>104</v>
      </c>
      <c r="AS121" t="s">
        <v>105</v>
      </c>
      <c r="AT121" t="s">
        <v>106</v>
      </c>
      <c r="AU121">
        <v>728</v>
      </c>
      <c r="AV121">
        <v>728</v>
      </c>
      <c r="AW121">
        <v>0</v>
      </c>
      <c r="AX121">
        <v>1456</v>
      </c>
      <c r="AY121">
        <v>0</v>
      </c>
      <c r="AZ121">
        <v>0</v>
      </c>
      <c r="BA121">
        <v>2</v>
      </c>
      <c r="BB121">
        <v>1</v>
      </c>
      <c r="BC121">
        <v>3</v>
      </c>
      <c r="BD121">
        <v>1</v>
      </c>
      <c r="BE121" t="s">
        <v>97</v>
      </c>
      <c r="BF121">
        <v>8</v>
      </c>
      <c r="BG121" t="s">
        <v>107</v>
      </c>
      <c r="BH121">
        <v>1</v>
      </c>
      <c r="BI121" t="s">
        <v>97</v>
      </c>
      <c r="BJ121" t="s">
        <v>108</v>
      </c>
      <c r="BK121">
        <v>2005</v>
      </c>
      <c r="BL121" t="s">
        <v>157</v>
      </c>
      <c r="BM121">
        <v>2</v>
      </c>
      <c r="BN121">
        <v>390</v>
      </c>
      <c r="BO121" t="s">
        <v>98</v>
      </c>
      <c r="BP121" t="s">
        <v>98</v>
      </c>
      <c r="BQ121" t="s">
        <v>105</v>
      </c>
      <c r="BR121">
        <v>0</v>
      </c>
      <c r="BS121">
        <v>24</v>
      </c>
      <c r="BT121">
        <v>0</v>
      </c>
      <c r="BU121">
        <v>0</v>
      </c>
      <c r="BV121">
        <v>0</v>
      </c>
      <c r="BW121">
        <v>0</v>
      </c>
      <c r="BX121" t="s">
        <v>83</v>
      </c>
      <c r="BY121" t="s">
        <v>83</v>
      </c>
      <c r="BZ121" t="s">
        <v>83</v>
      </c>
      <c r="CA121" s="2">
        <v>0</v>
      </c>
      <c r="CB121">
        <v>7</v>
      </c>
      <c r="CC121">
        <v>2006</v>
      </c>
      <c r="CD121" t="s">
        <v>158</v>
      </c>
      <c r="CE121" t="s">
        <v>159</v>
      </c>
      <c r="CF121" s="2">
        <v>163990</v>
      </c>
      <c r="CG121" s="4">
        <f t="shared" si="3"/>
        <v>112.63049450549451</v>
      </c>
    </row>
    <row r="122" spans="1:85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 t="str">
        <f t="shared" si="2"/>
        <v>N/A</v>
      </c>
      <c r="S122">
        <v>6</v>
      </c>
      <c r="T122">
        <v>5</v>
      </c>
      <c r="U122">
        <v>1969</v>
      </c>
      <c r="V122" t="str">
        <f>IF(Table1[[#This Row],[YearBuilt]]&lt;1990, "N", IF(Table1[[#This Row],[Remodeled after 1990?]] = "Y", "N", "Y"))</f>
        <v>N</v>
      </c>
      <c r="W122">
        <v>1969</v>
      </c>
      <c r="X122" t="str" cm="1">
        <f t="array" ref="X122">IFERROR(IF(U122=W122, "N", IF(AND(U122&lt;W122, Table1[[#This Row],[YearRemodAdd]]&gt;1990), "Y", "N/A")), No value)</f>
        <v>N</v>
      </c>
      <c r="Y122" t="s">
        <v>214</v>
      </c>
      <c r="Z122" t="s">
        <v>215</v>
      </c>
      <c r="AA122" t="s">
        <v>161</v>
      </c>
      <c r="AB122" t="s">
        <v>161</v>
      </c>
      <c r="AC122" t="s">
        <v>117</v>
      </c>
      <c r="AD122">
        <v>0</v>
      </c>
      <c r="AE122" t="s">
        <v>98</v>
      </c>
      <c r="AF122" t="s">
        <v>98</v>
      </c>
      <c r="AG122" t="s">
        <v>118</v>
      </c>
      <c r="AH122" t="s">
        <v>98</v>
      </c>
      <c r="AI122" t="s">
        <v>98</v>
      </c>
      <c r="AJ122" t="s">
        <v>97</v>
      </c>
      <c r="AK122" t="s">
        <v>119</v>
      </c>
      <c r="AL122">
        <v>938</v>
      </c>
      <c r="AM122" t="s">
        <v>102</v>
      </c>
      <c r="AN122">
        <v>0</v>
      </c>
      <c r="AO122">
        <v>0</v>
      </c>
      <c r="AP122">
        <v>938</v>
      </c>
      <c r="AQ122" t="s">
        <v>103</v>
      </c>
      <c r="AR122" t="s">
        <v>104</v>
      </c>
      <c r="AS122" t="s">
        <v>105</v>
      </c>
      <c r="AT122" t="s">
        <v>106</v>
      </c>
      <c r="AU122">
        <v>988</v>
      </c>
      <c r="AV122">
        <v>0</v>
      </c>
      <c r="AW122">
        <v>0</v>
      </c>
      <c r="AX122">
        <v>988</v>
      </c>
      <c r="AY122">
        <v>1</v>
      </c>
      <c r="AZ122">
        <v>0</v>
      </c>
      <c r="BA122">
        <v>1</v>
      </c>
      <c r="BB122">
        <v>0</v>
      </c>
      <c r="BC122">
        <v>1</v>
      </c>
      <c r="BD122">
        <v>1</v>
      </c>
      <c r="BE122" t="s">
        <v>98</v>
      </c>
      <c r="BF122">
        <v>4</v>
      </c>
      <c r="BG122" t="s">
        <v>107</v>
      </c>
      <c r="BH122">
        <v>2</v>
      </c>
      <c r="BI122" t="s">
        <v>98</v>
      </c>
      <c r="BJ122" t="s">
        <v>108</v>
      </c>
      <c r="BK122">
        <v>1969</v>
      </c>
      <c r="BL122" t="s">
        <v>102</v>
      </c>
      <c r="BM122">
        <v>2</v>
      </c>
      <c r="BN122">
        <v>540</v>
      </c>
      <c r="BO122" t="s">
        <v>98</v>
      </c>
      <c r="BP122" t="s">
        <v>98</v>
      </c>
      <c r="BQ122" t="s">
        <v>105</v>
      </c>
      <c r="BR122">
        <v>0</v>
      </c>
      <c r="BS122">
        <v>130</v>
      </c>
      <c r="BT122">
        <v>0</v>
      </c>
      <c r="BU122">
        <v>130</v>
      </c>
      <c r="BV122">
        <v>0</v>
      </c>
      <c r="BW122">
        <v>0</v>
      </c>
      <c r="BX122" t="s">
        <v>83</v>
      </c>
      <c r="BY122" t="s">
        <v>83</v>
      </c>
      <c r="BZ122" t="s">
        <v>83</v>
      </c>
      <c r="CA122" s="2">
        <v>0</v>
      </c>
      <c r="CB122">
        <v>10</v>
      </c>
      <c r="CC122">
        <v>2006</v>
      </c>
      <c r="CD122" t="s">
        <v>110</v>
      </c>
      <c r="CE122" t="s">
        <v>111</v>
      </c>
      <c r="CF122" s="2">
        <v>180000</v>
      </c>
      <c r="CG122" s="4">
        <f t="shared" si="3"/>
        <v>182.18623481781376</v>
      </c>
    </row>
    <row r="123" spans="1:85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 t="str">
        <f t="shared" si="2"/>
        <v>N/A</v>
      </c>
      <c r="S123">
        <v>4</v>
      </c>
      <c r="T123">
        <v>5</v>
      </c>
      <c r="U123">
        <v>1939</v>
      </c>
      <c r="V123" t="str">
        <f>IF(Table1[[#This Row],[YearBuilt]]&lt;1990, "N", IF(Table1[[#This Row],[Remodeled after 1990?]] = "Y", "N", "Y"))</f>
        <v>N</v>
      </c>
      <c r="W123">
        <v>1950</v>
      </c>
      <c r="X123" t="str" cm="1">
        <f t="array" ref="X123">IFERROR(IF(U123=W123, "N", IF(AND(U123&lt;W123, Table1[[#This Row],[YearRemodAdd]]&gt;1990), "Y", "N/A")), No value)</f>
        <v>N/A</v>
      </c>
      <c r="Y123" t="s">
        <v>93</v>
      </c>
      <c r="Z123" t="s">
        <v>94</v>
      </c>
      <c r="AA123" t="s">
        <v>186</v>
      </c>
      <c r="AB123" t="s">
        <v>186</v>
      </c>
      <c r="AC123" t="s">
        <v>117</v>
      </c>
      <c r="AD123">
        <v>0</v>
      </c>
      <c r="AE123" t="s">
        <v>98</v>
      </c>
      <c r="AF123" t="s">
        <v>98</v>
      </c>
      <c r="AG123" t="s">
        <v>99</v>
      </c>
      <c r="AH123" t="s">
        <v>98</v>
      </c>
      <c r="AI123" t="s">
        <v>98</v>
      </c>
      <c r="AJ123" t="s">
        <v>100</v>
      </c>
      <c r="AK123" t="s">
        <v>102</v>
      </c>
      <c r="AL123">
        <v>0</v>
      </c>
      <c r="AM123" t="s">
        <v>102</v>
      </c>
      <c r="AN123">
        <v>0</v>
      </c>
      <c r="AO123">
        <v>732</v>
      </c>
      <c r="AP123">
        <v>732</v>
      </c>
      <c r="AQ123" t="s">
        <v>103</v>
      </c>
      <c r="AR123" t="s">
        <v>97</v>
      </c>
      <c r="AS123" t="s">
        <v>105</v>
      </c>
      <c r="AT123" t="s">
        <v>106</v>
      </c>
      <c r="AU123">
        <v>772</v>
      </c>
      <c r="AV123">
        <v>351</v>
      </c>
      <c r="AW123">
        <v>0</v>
      </c>
      <c r="AX123">
        <v>1123</v>
      </c>
      <c r="AY123">
        <v>0</v>
      </c>
      <c r="AZ123">
        <v>0</v>
      </c>
      <c r="BA123">
        <v>1</v>
      </c>
      <c r="BB123">
        <v>0</v>
      </c>
      <c r="BC123">
        <v>3</v>
      </c>
      <c r="BD123">
        <v>1</v>
      </c>
      <c r="BE123" t="s">
        <v>98</v>
      </c>
      <c r="BF123">
        <v>4</v>
      </c>
      <c r="BG123" t="s">
        <v>107</v>
      </c>
      <c r="BH123">
        <v>0</v>
      </c>
      <c r="BI123" t="s">
        <v>83</v>
      </c>
      <c r="BJ123" t="s">
        <v>127</v>
      </c>
      <c r="BK123">
        <v>1979</v>
      </c>
      <c r="BL123" t="s">
        <v>102</v>
      </c>
      <c r="BM123">
        <v>1</v>
      </c>
      <c r="BN123">
        <v>264</v>
      </c>
      <c r="BO123" t="s">
        <v>98</v>
      </c>
      <c r="BP123" t="s">
        <v>98</v>
      </c>
      <c r="BQ123" t="s">
        <v>190</v>
      </c>
      <c r="BR123">
        <v>0</v>
      </c>
      <c r="BS123">
        <v>0</v>
      </c>
      <c r="BT123">
        <v>140</v>
      </c>
      <c r="BU123">
        <v>0</v>
      </c>
      <c r="BV123">
        <v>0</v>
      </c>
      <c r="BW123">
        <v>0</v>
      </c>
      <c r="BX123" t="s">
        <v>83</v>
      </c>
      <c r="BY123" t="s">
        <v>134</v>
      </c>
      <c r="BZ123" t="s">
        <v>83</v>
      </c>
      <c r="CA123" s="2">
        <v>0</v>
      </c>
      <c r="CB123">
        <v>6</v>
      </c>
      <c r="CC123">
        <v>2007</v>
      </c>
      <c r="CD123" t="s">
        <v>110</v>
      </c>
      <c r="CE123" t="s">
        <v>111</v>
      </c>
      <c r="CF123" s="2">
        <v>100000</v>
      </c>
      <c r="CG123" s="4">
        <f t="shared" si="3"/>
        <v>89.047195013357083</v>
      </c>
    </row>
    <row r="124" spans="1:85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 t="str">
        <f t="shared" si="2"/>
        <v>Y</v>
      </c>
      <c r="S124">
        <v>6</v>
      </c>
      <c r="T124">
        <v>7</v>
      </c>
      <c r="U124">
        <v>1958</v>
      </c>
      <c r="V124" t="str">
        <f>IF(Table1[[#This Row],[YearBuilt]]&lt;1990, "N", IF(Table1[[#This Row],[Remodeled after 1990?]] = "Y", "N", "Y"))</f>
        <v>N</v>
      </c>
      <c r="W124">
        <v>1958</v>
      </c>
      <c r="X124" t="str" cm="1">
        <f t="array" ref="X124">IFERROR(IF(U124=W124, "N", IF(AND(U124&lt;W124, Table1[[#This Row],[YearRemodAdd]]&gt;1990), "Y", "N/A")), No value)</f>
        <v>N</v>
      </c>
      <c r="Y124" t="s">
        <v>152</v>
      </c>
      <c r="Z124" t="s">
        <v>94</v>
      </c>
      <c r="AA124" t="s">
        <v>116</v>
      </c>
      <c r="AB124" t="s">
        <v>116</v>
      </c>
      <c r="AC124" t="s">
        <v>96</v>
      </c>
      <c r="AD124">
        <v>135</v>
      </c>
      <c r="AE124" t="s">
        <v>98</v>
      </c>
      <c r="AF124" t="s">
        <v>97</v>
      </c>
      <c r="AG124" t="s">
        <v>118</v>
      </c>
      <c r="AH124" t="s">
        <v>98</v>
      </c>
      <c r="AI124" t="s">
        <v>98</v>
      </c>
      <c r="AJ124" t="s">
        <v>100</v>
      </c>
      <c r="AK124" t="s">
        <v>141</v>
      </c>
      <c r="AL124">
        <v>570</v>
      </c>
      <c r="AM124" t="s">
        <v>102</v>
      </c>
      <c r="AN124">
        <v>0</v>
      </c>
      <c r="AO124">
        <v>510</v>
      </c>
      <c r="AP124">
        <v>1080</v>
      </c>
      <c r="AQ124" t="s">
        <v>103</v>
      </c>
      <c r="AR124" t="s">
        <v>97</v>
      </c>
      <c r="AS124" t="s">
        <v>105</v>
      </c>
      <c r="AT124" t="s">
        <v>106</v>
      </c>
      <c r="AU124">
        <v>1080</v>
      </c>
      <c r="AV124">
        <v>0</v>
      </c>
      <c r="AW124">
        <v>0</v>
      </c>
      <c r="AX124">
        <v>1080</v>
      </c>
      <c r="AY124">
        <v>0</v>
      </c>
      <c r="AZ124">
        <v>0</v>
      </c>
      <c r="BA124">
        <v>1</v>
      </c>
      <c r="BB124">
        <v>0</v>
      </c>
      <c r="BC124">
        <v>3</v>
      </c>
      <c r="BD124">
        <v>1</v>
      </c>
      <c r="BE124" t="s">
        <v>98</v>
      </c>
      <c r="BF124">
        <v>5</v>
      </c>
      <c r="BG124" t="s">
        <v>107</v>
      </c>
      <c r="BH124">
        <v>0</v>
      </c>
      <c r="BI124" t="s">
        <v>83</v>
      </c>
      <c r="BJ124" t="s">
        <v>108</v>
      </c>
      <c r="BK124">
        <v>1958</v>
      </c>
      <c r="BL124" t="s">
        <v>102</v>
      </c>
      <c r="BM124">
        <v>1</v>
      </c>
      <c r="BN124">
        <v>288</v>
      </c>
      <c r="BO124" t="s">
        <v>98</v>
      </c>
      <c r="BP124" t="s">
        <v>98</v>
      </c>
      <c r="BQ124" t="s">
        <v>105</v>
      </c>
      <c r="BR124">
        <v>0</v>
      </c>
      <c r="BS124">
        <v>0</v>
      </c>
      <c r="BT124">
        <v>0</v>
      </c>
      <c r="BU124">
        <v>0</v>
      </c>
      <c r="BV124">
        <v>130</v>
      </c>
      <c r="BW124">
        <v>0</v>
      </c>
      <c r="BX124" t="s">
        <v>83</v>
      </c>
      <c r="BY124" t="s">
        <v>83</v>
      </c>
      <c r="BZ124" t="s">
        <v>83</v>
      </c>
      <c r="CA124" s="2">
        <v>0</v>
      </c>
      <c r="CB124">
        <v>6</v>
      </c>
      <c r="CC124">
        <v>2008</v>
      </c>
      <c r="CD124" t="s">
        <v>110</v>
      </c>
      <c r="CE124" t="s">
        <v>111</v>
      </c>
      <c r="CF124" s="2">
        <v>136000</v>
      </c>
      <c r="CG124" s="4">
        <f t="shared" si="3"/>
        <v>125.92592592592592</v>
      </c>
    </row>
    <row r="125" spans="1:85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 t="str">
        <f t="shared" si="2"/>
        <v>Y</v>
      </c>
      <c r="S125">
        <v>6</v>
      </c>
      <c r="T125">
        <v>5</v>
      </c>
      <c r="U125">
        <v>1993</v>
      </c>
      <c r="V125" t="str">
        <f>IF(Table1[[#This Row],[YearBuilt]]&lt;1990, "N", IF(Table1[[#This Row],[Remodeled after 1990?]] = "Y", "N", "Y"))</f>
        <v>Y</v>
      </c>
      <c r="W125">
        <v>1993</v>
      </c>
      <c r="X125" t="str" cm="1">
        <f t="array" ref="X125">IFERROR(IF(U125=W125, "N", IF(AND(U125&lt;W125, Table1[[#This Row],[YearRemodAdd]]&gt;1990), "Y", "N/A")), No value)</f>
        <v>N</v>
      </c>
      <c r="Y125" t="s">
        <v>93</v>
      </c>
      <c r="Z125" t="s">
        <v>94</v>
      </c>
      <c r="AA125" t="s">
        <v>161</v>
      </c>
      <c r="AB125" t="s">
        <v>161</v>
      </c>
      <c r="AC125" t="s">
        <v>117</v>
      </c>
      <c r="AD125">
        <v>0</v>
      </c>
      <c r="AE125" t="s">
        <v>97</v>
      </c>
      <c r="AF125" t="s">
        <v>98</v>
      </c>
      <c r="AG125" t="s">
        <v>99</v>
      </c>
      <c r="AH125" t="s">
        <v>97</v>
      </c>
      <c r="AI125" t="s">
        <v>98</v>
      </c>
      <c r="AJ125" t="s">
        <v>100</v>
      </c>
      <c r="AK125" t="s">
        <v>101</v>
      </c>
      <c r="AL125">
        <v>300</v>
      </c>
      <c r="AM125" t="s">
        <v>102</v>
      </c>
      <c r="AN125">
        <v>0</v>
      </c>
      <c r="AO125">
        <v>899</v>
      </c>
      <c r="AP125">
        <v>1199</v>
      </c>
      <c r="AQ125" t="s">
        <v>103</v>
      </c>
      <c r="AR125" t="s">
        <v>104</v>
      </c>
      <c r="AS125" t="s">
        <v>105</v>
      </c>
      <c r="AT125" t="s">
        <v>106</v>
      </c>
      <c r="AU125">
        <v>1199</v>
      </c>
      <c r="AV125">
        <v>0</v>
      </c>
      <c r="AW125">
        <v>0</v>
      </c>
      <c r="AX125">
        <v>1199</v>
      </c>
      <c r="AY125">
        <v>0</v>
      </c>
      <c r="AZ125">
        <v>0</v>
      </c>
      <c r="BA125">
        <v>2</v>
      </c>
      <c r="BB125">
        <v>0</v>
      </c>
      <c r="BC125">
        <v>2</v>
      </c>
      <c r="BD125">
        <v>1</v>
      </c>
      <c r="BE125" t="s">
        <v>97</v>
      </c>
      <c r="BF125">
        <v>5</v>
      </c>
      <c r="BG125" t="s">
        <v>107</v>
      </c>
      <c r="BH125">
        <v>0</v>
      </c>
      <c r="BI125" t="s">
        <v>83</v>
      </c>
      <c r="BJ125" t="s">
        <v>108</v>
      </c>
      <c r="BK125">
        <v>1993</v>
      </c>
      <c r="BL125" t="s">
        <v>109</v>
      </c>
      <c r="BM125">
        <v>2</v>
      </c>
      <c r="BN125">
        <v>530</v>
      </c>
      <c r="BO125" t="s">
        <v>98</v>
      </c>
      <c r="BP125" t="s">
        <v>98</v>
      </c>
      <c r="BQ125" t="s">
        <v>105</v>
      </c>
      <c r="BR125">
        <v>0</v>
      </c>
      <c r="BS125">
        <v>63</v>
      </c>
      <c r="BT125">
        <v>0</v>
      </c>
      <c r="BU125">
        <v>0</v>
      </c>
      <c r="BV125">
        <v>0</v>
      </c>
      <c r="BW125">
        <v>0</v>
      </c>
      <c r="BX125" t="s">
        <v>83</v>
      </c>
      <c r="BY125" t="s">
        <v>83</v>
      </c>
      <c r="BZ125" t="s">
        <v>83</v>
      </c>
      <c r="CA125" s="2">
        <v>0</v>
      </c>
      <c r="CB125">
        <v>3</v>
      </c>
      <c r="CC125">
        <v>2008</v>
      </c>
      <c r="CD125" t="s">
        <v>110</v>
      </c>
      <c r="CE125" t="s">
        <v>111</v>
      </c>
      <c r="CF125" s="2">
        <v>153900</v>
      </c>
      <c r="CG125" s="4">
        <f t="shared" si="3"/>
        <v>128.35696413678065</v>
      </c>
    </row>
    <row r="126" spans="1:85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 t="str">
        <f t="shared" si="2"/>
        <v>Y</v>
      </c>
      <c r="S126">
        <v>6</v>
      </c>
      <c r="T126">
        <v>5</v>
      </c>
      <c r="U126">
        <v>1979</v>
      </c>
      <c r="V126" t="str">
        <f>IF(Table1[[#This Row],[YearBuilt]]&lt;1990, "N", IF(Table1[[#This Row],[Remodeled after 1990?]] = "Y", "N", "Y"))</f>
        <v>N</v>
      </c>
      <c r="W126">
        <v>1998</v>
      </c>
      <c r="X126" t="str" cm="1">
        <f t="array" ref="X126">IFERROR(IF(U126=W126, "N", IF(AND(U126&lt;W126, Table1[[#This Row],[YearRemodAdd]]&gt;1990), "Y", "N/A")), No value)</f>
        <v>Y</v>
      </c>
      <c r="Y126" t="s">
        <v>93</v>
      </c>
      <c r="Z126" t="s">
        <v>94</v>
      </c>
      <c r="AA126" t="s">
        <v>140</v>
      </c>
      <c r="AB126" t="s">
        <v>140</v>
      </c>
      <c r="AC126" t="s">
        <v>117</v>
      </c>
      <c r="AD126">
        <v>0</v>
      </c>
      <c r="AE126" t="s">
        <v>98</v>
      </c>
      <c r="AF126" t="s">
        <v>97</v>
      </c>
      <c r="AG126" t="s">
        <v>118</v>
      </c>
      <c r="AH126" t="s">
        <v>97</v>
      </c>
      <c r="AI126" t="s">
        <v>147</v>
      </c>
      <c r="AJ126" t="s">
        <v>100</v>
      </c>
      <c r="AK126" t="s">
        <v>102</v>
      </c>
      <c r="AL126">
        <v>0</v>
      </c>
      <c r="AM126" t="s">
        <v>102</v>
      </c>
      <c r="AN126">
        <v>0</v>
      </c>
      <c r="AO126">
        <v>1362</v>
      </c>
      <c r="AP126">
        <v>1362</v>
      </c>
      <c r="AQ126" t="s">
        <v>103</v>
      </c>
      <c r="AR126" t="s">
        <v>98</v>
      </c>
      <c r="AS126" t="s">
        <v>105</v>
      </c>
      <c r="AT126" t="s">
        <v>106</v>
      </c>
      <c r="AU126">
        <v>1586</v>
      </c>
      <c r="AV126">
        <v>0</v>
      </c>
      <c r="AW126">
        <v>0</v>
      </c>
      <c r="AX126">
        <v>1586</v>
      </c>
      <c r="AY126">
        <v>0</v>
      </c>
      <c r="AZ126">
        <v>0</v>
      </c>
      <c r="BA126">
        <v>2</v>
      </c>
      <c r="BB126">
        <v>0</v>
      </c>
      <c r="BC126">
        <v>3</v>
      </c>
      <c r="BD126">
        <v>1</v>
      </c>
      <c r="BE126" t="s">
        <v>98</v>
      </c>
      <c r="BF126">
        <v>7</v>
      </c>
      <c r="BG126" t="s">
        <v>107</v>
      </c>
      <c r="BH126">
        <v>1</v>
      </c>
      <c r="BI126" t="s">
        <v>98</v>
      </c>
      <c r="BJ126" t="s">
        <v>108</v>
      </c>
      <c r="BK126">
        <v>1979</v>
      </c>
      <c r="BL126" t="s">
        <v>102</v>
      </c>
      <c r="BM126">
        <v>2</v>
      </c>
      <c r="BN126">
        <v>435</v>
      </c>
      <c r="BO126" t="s">
        <v>98</v>
      </c>
      <c r="BP126" t="s">
        <v>98</v>
      </c>
      <c r="BQ126" t="s">
        <v>105</v>
      </c>
      <c r="BR126">
        <v>192</v>
      </c>
      <c r="BS126">
        <v>0</v>
      </c>
      <c r="BT126">
        <v>0</v>
      </c>
      <c r="BU126">
        <v>0</v>
      </c>
      <c r="BV126">
        <v>0</v>
      </c>
      <c r="BW126">
        <v>0</v>
      </c>
      <c r="BX126" t="s">
        <v>83</v>
      </c>
      <c r="BY126" t="s">
        <v>83</v>
      </c>
      <c r="BZ126" t="s">
        <v>83</v>
      </c>
      <c r="CA126" s="2">
        <v>0</v>
      </c>
      <c r="CB126">
        <v>1</v>
      </c>
      <c r="CC126">
        <v>2009</v>
      </c>
      <c r="CD126" t="s">
        <v>110</v>
      </c>
      <c r="CE126" t="s">
        <v>111</v>
      </c>
      <c r="CF126" s="2">
        <v>181000</v>
      </c>
      <c r="CG126" s="4">
        <f t="shared" si="3"/>
        <v>114.12358133669609</v>
      </c>
    </row>
    <row r="127" spans="1:85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 t="str">
        <f t="shared" si="2"/>
        <v>N/A</v>
      </c>
      <c r="S127">
        <v>6</v>
      </c>
      <c r="T127">
        <v>8</v>
      </c>
      <c r="U127">
        <v>1935</v>
      </c>
      <c r="V127" t="str">
        <f>IF(Table1[[#This Row],[YearBuilt]]&lt;1990, "N", IF(Table1[[#This Row],[Remodeled after 1990?]] = "Y", "N", "Y"))</f>
        <v>N</v>
      </c>
      <c r="W127">
        <v>1982</v>
      </c>
      <c r="X127" t="str" cm="1">
        <f t="array" ref="X127">IFERROR(IF(U127=W127, "N", IF(AND(U127&lt;W127, Table1[[#This Row],[YearRemodAdd]]&gt;1990), "Y", "N/A")), No value)</f>
        <v>N/A</v>
      </c>
      <c r="Y127" t="s">
        <v>93</v>
      </c>
      <c r="Z127" t="s">
        <v>94</v>
      </c>
      <c r="AA127" t="s">
        <v>124</v>
      </c>
      <c r="AB127" t="s">
        <v>124</v>
      </c>
      <c r="AC127" t="s">
        <v>117</v>
      </c>
      <c r="AD127">
        <v>0</v>
      </c>
      <c r="AE127" t="s">
        <v>98</v>
      </c>
      <c r="AF127" t="s">
        <v>147</v>
      </c>
      <c r="AG127" t="s">
        <v>118</v>
      </c>
      <c r="AH127" t="s">
        <v>98</v>
      </c>
      <c r="AI127" t="s">
        <v>98</v>
      </c>
      <c r="AJ127" t="s">
        <v>130</v>
      </c>
      <c r="AK127" t="s">
        <v>101</v>
      </c>
      <c r="AL127">
        <v>490</v>
      </c>
      <c r="AM127" t="s">
        <v>102</v>
      </c>
      <c r="AN127">
        <v>0</v>
      </c>
      <c r="AO127">
        <v>30</v>
      </c>
      <c r="AP127">
        <v>520</v>
      </c>
      <c r="AQ127" t="s">
        <v>103</v>
      </c>
      <c r="AR127" t="s">
        <v>97</v>
      </c>
      <c r="AS127" t="s">
        <v>177</v>
      </c>
      <c r="AT127" t="s">
        <v>106</v>
      </c>
      <c r="AU127">
        <v>520</v>
      </c>
      <c r="AV127">
        <v>0</v>
      </c>
      <c r="AW127">
        <v>234</v>
      </c>
      <c r="AX127">
        <v>754</v>
      </c>
      <c r="AY127">
        <v>1</v>
      </c>
      <c r="AZ127">
        <v>0</v>
      </c>
      <c r="BA127">
        <v>1</v>
      </c>
      <c r="BB127">
        <v>0</v>
      </c>
      <c r="BC127">
        <v>2</v>
      </c>
      <c r="BD127">
        <v>1</v>
      </c>
      <c r="BE127" t="s">
        <v>98</v>
      </c>
      <c r="BF127">
        <v>5</v>
      </c>
      <c r="BG127" t="s">
        <v>107</v>
      </c>
      <c r="BH127">
        <v>0</v>
      </c>
      <c r="BI127" t="s">
        <v>83</v>
      </c>
      <c r="BJ127" t="s">
        <v>83</v>
      </c>
      <c r="BK127" t="s">
        <v>83</v>
      </c>
      <c r="BL127" t="s">
        <v>83</v>
      </c>
      <c r="BM127">
        <v>0</v>
      </c>
      <c r="BN127">
        <v>0</v>
      </c>
      <c r="BO127" t="s">
        <v>83</v>
      </c>
      <c r="BP127" t="s">
        <v>83</v>
      </c>
      <c r="BQ127" t="s">
        <v>177</v>
      </c>
      <c r="BR127">
        <v>53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83</v>
      </c>
      <c r="BY127" t="s">
        <v>83</v>
      </c>
      <c r="BZ127" t="s">
        <v>83</v>
      </c>
      <c r="CA127" s="2">
        <v>0</v>
      </c>
      <c r="CB127">
        <v>6</v>
      </c>
      <c r="CC127">
        <v>2006</v>
      </c>
      <c r="CD127" t="s">
        <v>110</v>
      </c>
      <c r="CE127" t="s">
        <v>111</v>
      </c>
      <c r="CF127" s="2">
        <v>84500</v>
      </c>
      <c r="CG127" s="4">
        <f t="shared" si="3"/>
        <v>112.06896551724138</v>
      </c>
    </row>
    <row r="128" spans="1:85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 t="str">
        <f t="shared" si="2"/>
        <v>Y</v>
      </c>
      <c r="S128">
        <v>6</v>
      </c>
      <c r="T128">
        <v>5</v>
      </c>
      <c r="U128">
        <v>1976</v>
      </c>
      <c r="V128" t="str">
        <f>IF(Table1[[#This Row],[YearBuilt]]&lt;1990, "N", IF(Table1[[#This Row],[Remodeled after 1990?]] = "Y", "N", "Y"))</f>
        <v>N</v>
      </c>
      <c r="W128">
        <v>1976</v>
      </c>
      <c r="X128" t="str" cm="1">
        <f t="array" ref="X128">IFERROR(IF(U128=W128, "N", IF(AND(U128&lt;W128, Table1[[#This Row],[YearRemodAdd]]&gt;1990), "Y", "N/A")), No value)</f>
        <v>N</v>
      </c>
      <c r="Y128" t="s">
        <v>93</v>
      </c>
      <c r="Z128" t="s">
        <v>94</v>
      </c>
      <c r="AA128" t="s">
        <v>161</v>
      </c>
      <c r="AB128" t="s">
        <v>161</v>
      </c>
      <c r="AC128" t="s">
        <v>117</v>
      </c>
      <c r="AD128">
        <v>0</v>
      </c>
      <c r="AE128" t="s">
        <v>98</v>
      </c>
      <c r="AF128" t="s">
        <v>98</v>
      </c>
      <c r="AG128" t="s">
        <v>118</v>
      </c>
      <c r="AH128" t="s">
        <v>97</v>
      </c>
      <c r="AI128" t="s">
        <v>98</v>
      </c>
      <c r="AJ128" t="s">
        <v>100</v>
      </c>
      <c r="AK128" t="s">
        <v>119</v>
      </c>
      <c r="AL128">
        <v>120</v>
      </c>
      <c r="AM128" t="s">
        <v>102</v>
      </c>
      <c r="AN128">
        <v>0</v>
      </c>
      <c r="AO128">
        <v>958</v>
      </c>
      <c r="AP128">
        <v>1078</v>
      </c>
      <c r="AQ128" t="s">
        <v>103</v>
      </c>
      <c r="AR128" t="s">
        <v>98</v>
      </c>
      <c r="AS128" t="s">
        <v>105</v>
      </c>
      <c r="AT128" t="s">
        <v>106</v>
      </c>
      <c r="AU128">
        <v>958</v>
      </c>
      <c r="AV128">
        <v>0</v>
      </c>
      <c r="AW128">
        <v>0</v>
      </c>
      <c r="AX128">
        <v>958</v>
      </c>
      <c r="AY128">
        <v>0</v>
      </c>
      <c r="AZ128">
        <v>0</v>
      </c>
      <c r="BA128">
        <v>2</v>
      </c>
      <c r="BB128">
        <v>0</v>
      </c>
      <c r="BC128">
        <v>2</v>
      </c>
      <c r="BD128">
        <v>1</v>
      </c>
      <c r="BE128" t="s">
        <v>98</v>
      </c>
      <c r="BF128">
        <v>5</v>
      </c>
      <c r="BG128" t="s">
        <v>107</v>
      </c>
      <c r="BH128">
        <v>1</v>
      </c>
      <c r="BI128" t="s">
        <v>98</v>
      </c>
      <c r="BJ128" t="s">
        <v>108</v>
      </c>
      <c r="BK128">
        <v>1977</v>
      </c>
      <c r="BL128" t="s">
        <v>109</v>
      </c>
      <c r="BM128">
        <v>2</v>
      </c>
      <c r="BN128">
        <v>440</v>
      </c>
      <c r="BO128" t="s">
        <v>98</v>
      </c>
      <c r="BP128" t="s">
        <v>98</v>
      </c>
      <c r="BQ128" t="s">
        <v>105</v>
      </c>
      <c r="BR128">
        <v>0</v>
      </c>
      <c r="BS128">
        <v>205</v>
      </c>
      <c r="BT128">
        <v>0</v>
      </c>
      <c r="BU128">
        <v>0</v>
      </c>
      <c r="BV128">
        <v>0</v>
      </c>
      <c r="BW128">
        <v>0</v>
      </c>
      <c r="BX128" t="s">
        <v>83</v>
      </c>
      <c r="BY128" t="s">
        <v>83</v>
      </c>
      <c r="BZ128" t="s">
        <v>83</v>
      </c>
      <c r="CA128" s="2">
        <v>0</v>
      </c>
      <c r="CB128">
        <v>2</v>
      </c>
      <c r="CC128">
        <v>2007</v>
      </c>
      <c r="CD128" t="s">
        <v>110</v>
      </c>
      <c r="CE128" t="s">
        <v>111</v>
      </c>
      <c r="CF128" s="2">
        <v>128000</v>
      </c>
      <c r="CG128" s="4">
        <f t="shared" si="3"/>
        <v>133.61169102296452</v>
      </c>
    </row>
    <row r="129" spans="1:85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 t="str">
        <f t="shared" si="2"/>
        <v>N/A</v>
      </c>
      <c r="S129">
        <v>5</v>
      </c>
      <c r="T129">
        <v>7</v>
      </c>
      <c r="U129">
        <v>1930</v>
      </c>
      <c r="V129" t="str">
        <f>IF(Table1[[#This Row],[YearBuilt]]&lt;1990, "N", IF(Table1[[#This Row],[Remodeled after 1990?]] = "Y", "N", "Y"))</f>
        <v>N</v>
      </c>
      <c r="W129">
        <v>1950</v>
      </c>
      <c r="X129" t="str" cm="1">
        <f t="array" ref="X129">IFERROR(IF(U129=W129, "N", IF(AND(U129&lt;W129, Table1[[#This Row],[YearRemodAdd]]&gt;1990), "Y", "N/A")), No value)</f>
        <v>N/A</v>
      </c>
      <c r="Y129" t="s">
        <v>93</v>
      </c>
      <c r="Z129" t="s">
        <v>94</v>
      </c>
      <c r="AA129" t="s">
        <v>155</v>
      </c>
      <c r="AB129" t="s">
        <v>124</v>
      </c>
      <c r="AC129" t="s">
        <v>117</v>
      </c>
      <c r="AD129">
        <v>0</v>
      </c>
      <c r="AE129" t="s">
        <v>98</v>
      </c>
      <c r="AF129" t="s">
        <v>97</v>
      </c>
      <c r="AG129" t="s">
        <v>126</v>
      </c>
      <c r="AH129" t="s">
        <v>98</v>
      </c>
      <c r="AI129" t="s">
        <v>98</v>
      </c>
      <c r="AJ129" t="s">
        <v>100</v>
      </c>
      <c r="AK129" t="s">
        <v>172</v>
      </c>
      <c r="AL129">
        <v>116</v>
      </c>
      <c r="AM129" t="s">
        <v>102</v>
      </c>
      <c r="AN129">
        <v>0</v>
      </c>
      <c r="AO129">
        <v>556</v>
      </c>
      <c r="AP129">
        <v>672</v>
      </c>
      <c r="AQ129" t="s">
        <v>103</v>
      </c>
      <c r="AR129" t="s">
        <v>104</v>
      </c>
      <c r="AS129" t="s">
        <v>105</v>
      </c>
      <c r="AT129" t="s">
        <v>106</v>
      </c>
      <c r="AU129">
        <v>840</v>
      </c>
      <c r="AV129">
        <v>0</v>
      </c>
      <c r="AW129">
        <v>0</v>
      </c>
      <c r="AX129">
        <v>840</v>
      </c>
      <c r="AY129">
        <v>0</v>
      </c>
      <c r="AZ129">
        <v>0</v>
      </c>
      <c r="BA129">
        <v>1</v>
      </c>
      <c r="BB129">
        <v>0</v>
      </c>
      <c r="BC129">
        <v>3</v>
      </c>
      <c r="BD129">
        <v>1</v>
      </c>
      <c r="BE129" t="s">
        <v>98</v>
      </c>
      <c r="BF129">
        <v>5</v>
      </c>
      <c r="BG129" t="s">
        <v>107</v>
      </c>
      <c r="BH129">
        <v>1</v>
      </c>
      <c r="BI129" t="s">
        <v>98</v>
      </c>
      <c r="BJ129" t="s">
        <v>83</v>
      </c>
      <c r="BK129" t="s">
        <v>83</v>
      </c>
      <c r="BL129" t="s">
        <v>83</v>
      </c>
      <c r="BM129">
        <v>0</v>
      </c>
      <c r="BN129">
        <v>0</v>
      </c>
      <c r="BO129" t="s">
        <v>83</v>
      </c>
      <c r="BP129" t="s">
        <v>83</v>
      </c>
      <c r="BQ129" t="s">
        <v>177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t="s">
        <v>83</v>
      </c>
      <c r="BY129" t="s">
        <v>83</v>
      </c>
      <c r="BZ129" t="s">
        <v>83</v>
      </c>
      <c r="CA129" s="2">
        <v>0</v>
      </c>
      <c r="CB129">
        <v>6</v>
      </c>
      <c r="CC129">
        <v>2007</v>
      </c>
      <c r="CD129" t="s">
        <v>110</v>
      </c>
      <c r="CE129" t="s">
        <v>111</v>
      </c>
      <c r="CF129" s="2">
        <v>87000</v>
      </c>
      <c r="CG129" s="4">
        <f t="shared" si="3"/>
        <v>103.57142857142857</v>
      </c>
    </row>
    <row r="130" spans="1:85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 t="str">
        <f t="shared" si="2"/>
        <v>N</v>
      </c>
      <c r="S130">
        <v>6</v>
      </c>
      <c r="T130">
        <v>5</v>
      </c>
      <c r="U130">
        <v>1966</v>
      </c>
      <c r="V130" t="str">
        <f>IF(Table1[[#This Row],[YearBuilt]]&lt;1990, "N", IF(Table1[[#This Row],[Remodeled after 1990?]] = "Y", "N", "Y"))</f>
        <v>N</v>
      </c>
      <c r="W130">
        <v>1966</v>
      </c>
      <c r="X130" t="str" cm="1">
        <f t="array" ref="X130">IFERROR(IF(U130=W130, "N", IF(AND(U130&lt;W130, Table1[[#This Row],[YearRemodAdd]]&gt;1990), "Y", "N/A")), No value)</f>
        <v>N</v>
      </c>
      <c r="Y130" t="s">
        <v>93</v>
      </c>
      <c r="Z130" t="s">
        <v>94</v>
      </c>
      <c r="AA130" t="s">
        <v>95</v>
      </c>
      <c r="AB130" t="s">
        <v>95</v>
      </c>
      <c r="AC130" t="s">
        <v>96</v>
      </c>
      <c r="AD130">
        <v>266</v>
      </c>
      <c r="AE130" t="s">
        <v>98</v>
      </c>
      <c r="AF130" t="s">
        <v>98</v>
      </c>
      <c r="AG130" t="s">
        <v>118</v>
      </c>
      <c r="AH130" t="s">
        <v>98</v>
      </c>
      <c r="AI130" t="s">
        <v>98</v>
      </c>
      <c r="AJ130" t="s">
        <v>100</v>
      </c>
      <c r="AK130" t="s">
        <v>141</v>
      </c>
      <c r="AL130">
        <v>512</v>
      </c>
      <c r="AM130" t="s">
        <v>102</v>
      </c>
      <c r="AN130">
        <v>0</v>
      </c>
      <c r="AO130">
        <v>148</v>
      </c>
      <c r="AP130">
        <v>660</v>
      </c>
      <c r="AQ130" t="s">
        <v>103</v>
      </c>
      <c r="AR130" t="s">
        <v>98</v>
      </c>
      <c r="AS130" t="s">
        <v>105</v>
      </c>
      <c r="AT130" t="s">
        <v>106</v>
      </c>
      <c r="AU130">
        <v>660</v>
      </c>
      <c r="AV130">
        <v>688</v>
      </c>
      <c r="AW130">
        <v>0</v>
      </c>
      <c r="AX130">
        <v>1348</v>
      </c>
      <c r="AY130">
        <v>0</v>
      </c>
      <c r="AZ130">
        <v>0</v>
      </c>
      <c r="BA130">
        <v>1</v>
      </c>
      <c r="BB130">
        <v>1</v>
      </c>
      <c r="BC130">
        <v>3</v>
      </c>
      <c r="BD130">
        <v>1</v>
      </c>
      <c r="BE130" t="s">
        <v>98</v>
      </c>
      <c r="BF130">
        <v>6</v>
      </c>
      <c r="BG130" t="s">
        <v>107</v>
      </c>
      <c r="BH130">
        <v>1</v>
      </c>
      <c r="BI130" t="s">
        <v>147</v>
      </c>
      <c r="BJ130" t="s">
        <v>108</v>
      </c>
      <c r="BK130">
        <v>1966</v>
      </c>
      <c r="BL130" t="s">
        <v>109</v>
      </c>
      <c r="BM130">
        <v>2</v>
      </c>
      <c r="BN130">
        <v>453</v>
      </c>
      <c r="BO130" t="s">
        <v>98</v>
      </c>
      <c r="BP130" t="s">
        <v>98</v>
      </c>
      <c r="BQ130" t="s">
        <v>105</v>
      </c>
      <c r="BR130">
        <v>188</v>
      </c>
      <c r="BS130">
        <v>108</v>
      </c>
      <c r="BT130">
        <v>0</v>
      </c>
      <c r="BU130">
        <v>0</v>
      </c>
      <c r="BV130">
        <v>0</v>
      </c>
      <c r="BW130">
        <v>0</v>
      </c>
      <c r="BX130" t="s">
        <v>83</v>
      </c>
      <c r="BY130" t="s">
        <v>83</v>
      </c>
      <c r="BZ130" t="s">
        <v>83</v>
      </c>
      <c r="CA130" s="2">
        <v>0</v>
      </c>
      <c r="CB130">
        <v>7</v>
      </c>
      <c r="CC130">
        <v>2006</v>
      </c>
      <c r="CD130" t="s">
        <v>110</v>
      </c>
      <c r="CE130" t="s">
        <v>111</v>
      </c>
      <c r="CF130" s="2">
        <v>155000</v>
      </c>
      <c r="CG130" s="4">
        <f t="shared" si="3"/>
        <v>114.98516320474778</v>
      </c>
    </row>
    <row r="131" spans="1:85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 t="str">
        <f t="shared" ref="R131:R194" si="4">IFERROR(IF(Q131 = "1Story", "Y",IF(Q131 = "2Story", "N", "N/A")), "No value")</f>
        <v>Y</v>
      </c>
      <c r="S131">
        <v>5</v>
      </c>
      <c r="T131">
        <v>7</v>
      </c>
      <c r="U131">
        <v>1958</v>
      </c>
      <c r="V131" t="str">
        <f>IF(Table1[[#This Row],[YearBuilt]]&lt;1990, "N", IF(Table1[[#This Row],[Remodeled after 1990?]] = "Y", "N", "Y"))</f>
        <v>N</v>
      </c>
      <c r="W131">
        <v>1991</v>
      </c>
      <c r="X131" t="str" cm="1">
        <f t="array" ref="X131">IFERROR(IF(U131=W131, "N", IF(AND(U131&lt;W131, Table1[[#This Row],[YearRemodAdd]]&gt;1990), "Y", "N/A")), No value)</f>
        <v>Y</v>
      </c>
      <c r="Y131" t="s">
        <v>93</v>
      </c>
      <c r="Z131" t="s">
        <v>94</v>
      </c>
      <c r="AA131" t="s">
        <v>161</v>
      </c>
      <c r="AB131" t="s">
        <v>161</v>
      </c>
      <c r="AC131" t="s">
        <v>96</v>
      </c>
      <c r="AD131">
        <v>85</v>
      </c>
      <c r="AE131" t="s">
        <v>98</v>
      </c>
      <c r="AF131" t="s">
        <v>98</v>
      </c>
      <c r="AG131" t="s">
        <v>118</v>
      </c>
      <c r="AH131" t="s">
        <v>98</v>
      </c>
      <c r="AI131" t="s">
        <v>98</v>
      </c>
      <c r="AJ131" t="s">
        <v>100</v>
      </c>
      <c r="AK131" t="s">
        <v>153</v>
      </c>
      <c r="AL131">
        <v>567</v>
      </c>
      <c r="AM131" t="s">
        <v>141</v>
      </c>
      <c r="AN131">
        <v>28</v>
      </c>
      <c r="AO131">
        <v>413</v>
      </c>
      <c r="AP131">
        <v>1008</v>
      </c>
      <c r="AQ131" t="s">
        <v>103</v>
      </c>
      <c r="AR131" t="s">
        <v>98</v>
      </c>
      <c r="AS131" t="s">
        <v>105</v>
      </c>
      <c r="AT131" t="s">
        <v>164</v>
      </c>
      <c r="AU131">
        <v>1053</v>
      </c>
      <c r="AV131">
        <v>0</v>
      </c>
      <c r="AW131">
        <v>0</v>
      </c>
      <c r="AX131">
        <v>1053</v>
      </c>
      <c r="AY131">
        <v>0</v>
      </c>
      <c r="AZ131">
        <v>1</v>
      </c>
      <c r="BA131">
        <v>1</v>
      </c>
      <c r="BB131">
        <v>1</v>
      </c>
      <c r="BC131">
        <v>3</v>
      </c>
      <c r="BD131">
        <v>1</v>
      </c>
      <c r="BE131" t="s">
        <v>104</v>
      </c>
      <c r="BF131">
        <v>6</v>
      </c>
      <c r="BG131" t="s">
        <v>107</v>
      </c>
      <c r="BH131">
        <v>0</v>
      </c>
      <c r="BI131" t="s">
        <v>83</v>
      </c>
      <c r="BJ131" t="s">
        <v>217</v>
      </c>
      <c r="BK131">
        <v>1998</v>
      </c>
      <c r="BL131" t="s">
        <v>109</v>
      </c>
      <c r="BM131">
        <v>2</v>
      </c>
      <c r="BN131">
        <v>750</v>
      </c>
      <c r="BO131" t="s">
        <v>98</v>
      </c>
      <c r="BP131" t="s">
        <v>98</v>
      </c>
      <c r="BQ131" t="s">
        <v>105</v>
      </c>
      <c r="BR131">
        <v>0</v>
      </c>
      <c r="BS131">
        <v>80</v>
      </c>
      <c r="BT131">
        <v>0</v>
      </c>
      <c r="BU131">
        <v>180</v>
      </c>
      <c r="BV131">
        <v>0</v>
      </c>
      <c r="BW131">
        <v>0</v>
      </c>
      <c r="BX131" t="s">
        <v>83</v>
      </c>
      <c r="BY131" t="s">
        <v>218</v>
      </c>
      <c r="BZ131" t="s">
        <v>83</v>
      </c>
      <c r="CA131" s="2">
        <v>0</v>
      </c>
      <c r="CB131">
        <v>7</v>
      </c>
      <c r="CC131">
        <v>2006</v>
      </c>
      <c r="CD131" t="s">
        <v>110</v>
      </c>
      <c r="CE131" t="s">
        <v>128</v>
      </c>
      <c r="CF131" s="2">
        <v>150000</v>
      </c>
      <c r="CG131" s="4">
        <f t="shared" ref="CG131:CG194" si="5">CF131/AX131</f>
        <v>142.45014245014244</v>
      </c>
    </row>
    <row r="132" spans="1:85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 t="str">
        <f t="shared" si="4"/>
        <v>N</v>
      </c>
      <c r="S132">
        <v>7</v>
      </c>
      <c r="T132">
        <v>6</v>
      </c>
      <c r="U132">
        <v>1966</v>
      </c>
      <c r="V132" t="str">
        <f>IF(Table1[[#This Row],[YearBuilt]]&lt;1990, "N", IF(Table1[[#This Row],[Remodeled after 1990?]] = "Y", "N", "Y"))</f>
        <v>N</v>
      </c>
      <c r="W132">
        <v>1966</v>
      </c>
      <c r="X132" t="str" cm="1">
        <f t="array" ref="X132">IFERROR(IF(U132=W132, "N", IF(AND(U132&lt;W132, Table1[[#This Row],[YearRemodAdd]]&gt;1990), "Y", "N/A")), No value)</f>
        <v>N</v>
      </c>
      <c r="Y132" t="s">
        <v>93</v>
      </c>
      <c r="Z132" t="s">
        <v>94</v>
      </c>
      <c r="AA132" t="s">
        <v>116</v>
      </c>
      <c r="AB132" t="s">
        <v>116</v>
      </c>
      <c r="AC132" t="s">
        <v>96</v>
      </c>
      <c r="AD132">
        <v>309</v>
      </c>
      <c r="AE132" t="s">
        <v>98</v>
      </c>
      <c r="AF132" t="s">
        <v>98</v>
      </c>
      <c r="AG132" t="s">
        <v>118</v>
      </c>
      <c r="AH132" t="s">
        <v>98</v>
      </c>
      <c r="AI132" t="s">
        <v>98</v>
      </c>
      <c r="AJ132" t="s">
        <v>100</v>
      </c>
      <c r="AK132" t="s">
        <v>153</v>
      </c>
      <c r="AL132">
        <v>445</v>
      </c>
      <c r="AM132" t="s">
        <v>102</v>
      </c>
      <c r="AN132">
        <v>0</v>
      </c>
      <c r="AO132">
        <v>479</v>
      </c>
      <c r="AP132">
        <v>924</v>
      </c>
      <c r="AQ132" t="s">
        <v>103</v>
      </c>
      <c r="AR132" t="s">
        <v>104</v>
      </c>
      <c r="AS132" t="s">
        <v>105</v>
      </c>
      <c r="AT132" t="s">
        <v>106</v>
      </c>
      <c r="AU132">
        <v>1216</v>
      </c>
      <c r="AV132">
        <v>941</v>
      </c>
      <c r="AW132">
        <v>0</v>
      </c>
      <c r="AX132">
        <v>2157</v>
      </c>
      <c r="AY132">
        <v>0</v>
      </c>
      <c r="AZ132">
        <v>0</v>
      </c>
      <c r="BA132">
        <v>2</v>
      </c>
      <c r="BB132">
        <v>1</v>
      </c>
      <c r="BC132">
        <v>4</v>
      </c>
      <c r="BD132">
        <v>1</v>
      </c>
      <c r="BE132" t="s">
        <v>97</v>
      </c>
      <c r="BF132">
        <v>8</v>
      </c>
      <c r="BG132" t="s">
        <v>107</v>
      </c>
      <c r="BH132">
        <v>2</v>
      </c>
      <c r="BI132" t="s">
        <v>97</v>
      </c>
      <c r="BJ132" t="s">
        <v>108</v>
      </c>
      <c r="BK132">
        <v>1966</v>
      </c>
      <c r="BL132" t="s">
        <v>157</v>
      </c>
      <c r="BM132">
        <v>2</v>
      </c>
      <c r="BN132">
        <v>487</v>
      </c>
      <c r="BO132" t="s">
        <v>98</v>
      </c>
      <c r="BP132" t="s">
        <v>98</v>
      </c>
      <c r="BQ132" t="s">
        <v>105</v>
      </c>
      <c r="BR132">
        <v>105</v>
      </c>
      <c r="BS132">
        <v>66</v>
      </c>
      <c r="BT132">
        <v>0</v>
      </c>
      <c r="BU132">
        <v>0</v>
      </c>
      <c r="BV132">
        <v>0</v>
      </c>
      <c r="BW132">
        <v>0</v>
      </c>
      <c r="BX132" t="s">
        <v>83</v>
      </c>
      <c r="BY132" t="s">
        <v>165</v>
      </c>
      <c r="BZ132" t="s">
        <v>83</v>
      </c>
      <c r="CA132" s="2">
        <v>0</v>
      </c>
      <c r="CB132">
        <v>5</v>
      </c>
      <c r="CC132">
        <v>2006</v>
      </c>
      <c r="CD132" t="s">
        <v>110</v>
      </c>
      <c r="CE132" t="s">
        <v>111</v>
      </c>
      <c r="CF132" s="2">
        <v>226000</v>
      </c>
      <c r="CG132" s="4">
        <f t="shared" si="5"/>
        <v>104.77515067222996</v>
      </c>
    </row>
    <row r="133" spans="1:85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 t="str">
        <f t="shared" si="4"/>
        <v>N</v>
      </c>
      <c r="S133">
        <v>6</v>
      </c>
      <c r="T133">
        <v>5</v>
      </c>
      <c r="U133">
        <v>2000</v>
      </c>
      <c r="V133" t="str">
        <f>IF(Table1[[#This Row],[YearBuilt]]&lt;1990, "N", IF(Table1[[#This Row],[Remodeled after 1990?]] = "Y", "N", "Y"))</f>
        <v>Y</v>
      </c>
      <c r="W133">
        <v>2000</v>
      </c>
      <c r="X133" t="str" cm="1">
        <f t="array" ref="X133">IFERROR(IF(U133=W133, "N", IF(AND(U133&lt;W133, Table1[[#This Row],[YearRemodAdd]]&gt;1990), "Y", "N/A")), No value)</f>
        <v>N</v>
      </c>
      <c r="Y133" t="s">
        <v>93</v>
      </c>
      <c r="Z133" t="s">
        <v>94</v>
      </c>
      <c r="AA133" t="s">
        <v>95</v>
      </c>
      <c r="AB133" t="s">
        <v>95</v>
      </c>
      <c r="AC133" t="s">
        <v>96</v>
      </c>
      <c r="AD133">
        <v>40</v>
      </c>
      <c r="AE133" t="s">
        <v>97</v>
      </c>
      <c r="AF133" t="s">
        <v>98</v>
      </c>
      <c r="AG133" t="s">
        <v>99</v>
      </c>
      <c r="AH133" t="s">
        <v>97</v>
      </c>
      <c r="AI133" t="s">
        <v>98</v>
      </c>
      <c r="AJ133" t="s">
        <v>100</v>
      </c>
      <c r="AK133" t="s">
        <v>101</v>
      </c>
      <c r="AL133">
        <v>695</v>
      </c>
      <c r="AM133" t="s">
        <v>102</v>
      </c>
      <c r="AN133">
        <v>0</v>
      </c>
      <c r="AO133">
        <v>297</v>
      </c>
      <c r="AP133">
        <v>992</v>
      </c>
      <c r="AQ133" t="s">
        <v>103</v>
      </c>
      <c r="AR133" t="s">
        <v>104</v>
      </c>
      <c r="AS133" t="s">
        <v>105</v>
      </c>
      <c r="AT133" t="s">
        <v>106</v>
      </c>
      <c r="AU133">
        <v>1022</v>
      </c>
      <c r="AV133">
        <v>1032</v>
      </c>
      <c r="AW133">
        <v>0</v>
      </c>
      <c r="AX133">
        <v>2054</v>
      </c>
      <c r="AY133">
        <v>1</v>
      </c>
      <c r="AZ133">
        <v>0</v>
      </c>
      <c r="BA133">
        <v>2</v>
      </c>
      <c r="BB133">
        <v>1</v>
      </c>
      <c r="BC133">
        <v>3</v>
      </c>
      <c r="BD133">
        <v>1</v>
      </c>
      <c r="BE133" t="s">
        <v>97</v>
      </c>
      <c r="BF133">
        <v>7</v>
      </c>
      <c r="BG133" t="s">
        <v>107</v>
      </c>
      <c r="BH133">
        <v>1</v>
      </c>
      <c r="BI133" t="s">
        <v>98</v>
      </c>
      <c r="BJ133" t="s">
        <v>156</v>
      </c>
      <c r="BK133">
        <v>2000</v>
      </c>
      <c r="BL133" t="s">
        <v>109</v>
      </c>
      <c r="BM133">
        <v>2</v>
      </c>
      <c r="BN133">
        <v>390</v>
      </c>
      <c r="BO133" t="s">
        <v>98</v>
      </c>
      <c r="BP133" t="s">
        <v>98</v>
      </c>
      <c r="BQ133" t="s">
        <v>105</v>
      </c>
      <c r="BR133">
        <v>24</v>
      </c>
      <c r="BS133">
        <v>48</v>
      </c>
      <c r="BT133">
        <v>0</v>
      </c>
      <c r="BU133">
        <v>0</v>
      </c>
      <c r="BV133">
        <v>0</v>
      </c>
      <c r="BW133">
        <v>0</v>
      </c>
      <c r="BX133" t="s">
        <v>83</v>
      </c>
      <c r="BY133" t="s">
        <v>83</v>
      </c>
      <c r="BZ133" t="s">
        <v>83</v>
      </c>
      <c r="CA133" s="2">
        <v>0</v>
      </c>
      <c r="CB133">
        <v>7</v>
      </c>
      <c r="CC133">
        <v>2009</v>
      </c>
      <c r="CD133" t="s">
        <v>110</v>
      </c>
      <c r="CE133" t="s">
        <v>111</v>
      </c>
      <c r="CF133" s="2">
        <v>244000</v>
      </c>
      <c r="CG133" s="4">
        <f t="shared" si="5"/>
        <v>118.79259980525804</v>
      </c>
    </row>
    <row r="134" spans="1:85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 t="str">
        <f t="shared" si="4"/>
        <v>Y</v>
      </c>
      <c r="S134">
        <v>5</v>
      </c>
      <c r="T134">
        <v>6</v>
      </c>
      <c r="U134">
        <v>1959</v>
      </c>
      <c r="V134" t="str">
        <f>IF(Table1[[#This Row],[YearBuilt]]&lt;1990, "N", IF(Table1[[#This Row],[Remodeled after 1990?]] = "Y", "N", "Y"))</f>
        <v>N</v>
      </c>
      <c r="W134">
        <v>2002</v>
      </c>
      <c r="X134" t="str" cm="1">
        <f t="array" ref="X134">IFERROR(IF(U134=W134, "N", IF(AND(U134&lt;W134, Table1[[#This Row],[YearRemodAdd]]&gt;1990), "Y", "N/A")), No value)</f>
        <v>Y</v>
      </c>
      <c r="Y134" t="s">
        <v>93</v>
      </c>
      <c r="Z134" t="s">
        <v>94</v>
      </c>
      <c r="AA134" t="s">
        <v>116</v>
      </c>
      <c r="AB134" t="s">
        <v>116</v>
      </c>
      <c r="AC134" t="s">
        <v>117</v>
      </c>
      <c r="AD134">
        <v>0</v>
      </c>
      <c r="AE134" t="s">
        <v>98</v>
      </c>
      <c r="AF134" t="s">
        <v>98</v>
      </c>
      <c r="AG134" t="s">
        <v>118</v>
      </c>
      <c r="AH134" t="s">
        <v>98</v>
      </c>
      <c r="AI134" t="s">
        <v>98</v>
      </c>
      <c r="AJ134" t="s">
        <v>100</v>
      </c>
      <c r="AK134" t="s">
        <v>153</v>
      </c>
      <c r="AL134">
        <v>405</v>
      </c>
      <c r="AM134" t="s">
        <v>102</v>
      </c>
      <c r="AN134">
        <v>0</v>
      </c>
      <c r="AO134">
        <v>658</v>
      </c>
      <c r="AP134">
        <v>1063</v>
      </c>
      <c r="AQ134" t="s">
        <v>103</v>
      </c>
      <c r="AR134" t="s">
        <v>97</v>
      </c>
      <c r="AS134" t="s">
        <v>105</v>
      </c>
      <c r="AT134" t="s">
        <v>106</v>
      </c>
      <c r="AU134">
        <v>1327</v>
      </c>
      <c r="AV134">
        <v>0</v>
      </c>
      <c r="AW134">
        <v>0</v>
      </c>
      <c r="AX134">
        <v>1327</v>
      </c>
      <c r="AY134">
        <v>1</v>
      </c>
      <c r="AZ134">
        <v>0</v>
      </c>
      <c r="BA134">
        <v>1</v>
      </c>
      <c r="BB134">
        <v>0</v>
      </c>
      <c r="BC134">
        <v>3</v>
      </c>
      <c r="BD134">
        <v>1</v>
      </c>
      <c r="BE134" t="s">
        <v>97</v>
      </c>
      <c r="BF134">
        <v>7</v>
      </c>
      <c r="BG134" t="s">
        <v>107</v>
      </c>
      <c r="BH134">
        <v>0</v>
      </c>
      <c r="BI134" t="s">
        <v>83</v>
      </c>
      <c r="BJ134" t="s">
        <v>127</v>
      </c>
      <c r="BK134">
        <v>1974</v>
      </c>
      <c r="BL134" t="s">
        <v>102</v>
      </c>
      <c r="BM134">
        <v>2</v>
      </c>
      <c r="BN134">
        <v>624</v>
      </c>
      <c r="BO134" t="s">
        <v>98</v>
      </c>
      <c r="BP134" t="s">
        <v>98</v>
      </c>
      <c r="BQ134" t="s">
        <v>105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 t="s">
        <v>83</v>
      </c>
      <c r="BY134" t="s">
        <v>83</v>
      </c>
      <c r="BZ134" t="s">
        <v>83</v>
      </c>
      <c r="CA134" s="2">
        <v>0</v>
      </c>
      <c r="CB134">
        <v>7</v>
      </c>
      <c r="CC134">
        <v>2007</v>
      </c>
      <c r="CD134" t="s">
        <v>110</v>
      </c>
      <c r="CE134" t="s">
        <v>111</v>
      </c>
      <c r="CF134" s="2">
        <v>150750</v>
      </c>
      <c r="CG134" s="4">
        <f t="shared" si="5"/>
        <v>113.60211002260739</v>
      </c>
    </row>
    <row r="135" spans="1:85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 t="str">
        <f t="shared" si="4"/>
        <v>Y</v>
      </c>
      <c r="S135">
        <v>8</v>
      </c>
      <c r="T135">
        <v>5</v>
      </c>
      <c r="U135">
        <v>2001</v>
      </c>
      <c r="V135" t="str">
        <f>IF(Table1[[#This Row],[YearBuilt]]&lt;1990, "N", IF(Table1[[#This Row],[Remodeled after 1990?]] = "Y", "N", "Y"))</f>
        <v>N</v>
      </c>
      <c r="W135">
        <v>2002</v>
      </c>
      <c r="X135" t="str" cm="1">
        <f t="array" ref="X135">IFERROR(IF(U135=W135, "N", IF(AND(U135&lt;W135, Table1[[#This Row],[YearRemodAdd]]&gt;1990), "Y", "N/A")), No value)</f>
        <v>Y</v>
      </c>
      <c r="Y135" t="s">
        <v>93</v>
      </c>
      <c r="Z135" t="s">
        <v>94</v>
      </c>
      <c r="AA135" t="s">
        <v>95</v>
      </c>
      <c r="AB135" t="s">
        <v>95</v>
      </c>
      <c r="AC135" t="s">
        <v>96</v>
      </c>
      <c r="AD135">
        <v>136</v>
      </c>
      <c r="AE135" t="s">
        <v>97</v>
      </c>
      <c r="AF135" t="s">
        <v>98</v>
      </c>
      <c r="AG135" t="s">
        <v>99</v>
      </c>
      <c r="AH135" t="s">
        <v>104</v>
      </c>
      <c r="AI135" t="s">
        <v>98</v>
      </c>
      <c r="AJ135" t="s">
        <v>100</v>
      </c>
      <c r="AK135" t="s">
        <v>101</v>
      </c>
      <c r="AL135">
        <v>1005</v>
      </c>
      <c r="AM135" t="s">
        <v>102</v>
      </c>
      <c r="AN135">
        <v>0</v>
      </c>
      <c r="AO135">
        <v>262</v>
      </c>
      <c r="AP135">
        <v>1267</v>
      </c>
      <c r="AQ135" t="s">
        <v>103</v>
      </c>
      <c r="AR135" t="s">
        <v>104</v>
      </c>
      <c r="AS135" t="s">
        <v>105</v>
      </c>
      <c r="AT135" t="s">
        <v>106</v>
      </c>
      <c r="AU135">
        <v>1296</v>
      </c>
      <c r="AV135">
        <v>0</v>
      </c>
      <c r="AW135">
        <v>0</v>
      </c>
      <c r="AX135">
        <v>1296</v>
      </c>
      <c r="AY135">
        <v>1</v>
      </c>
      <c r="AZ135">
        <v>0</v>
      </c>
      <c r="BA135">
        <v>2</v>
      </c>
      <c r="BB135">
        <v>0</v>
      </c>
      <c r="BC135">
        <v>2</v>
      </c>
      <c r="BD135">
        <v>1</v>
      </c>
      <c r="BE135" t="s">
        <v>97</v>
      </c>
      <c r="BF135">
        <v>6</v>
      </c>
      <c r="BG135" t="s">
        <v>107</v>
      </c>
      <c r="BH135">
        <v>0</v>
      </c>
      <c r="BI135" t="s">
        <v>83</v>
      </c>
      <c r="BJ135" t="s">
        <v>108</v>
      </c>
      <c r="BK135">
        <v>2001</v>
      </c>
      <c r="BL135" t="s">
        <v>157</v>
      </c>
      <c r="BM135">
        <v>2</v>
      </c>
      <c r="BN135">
        <v>471</v>
      </c>
      <c r="BO135" t="s">
        <v>98</v>
      </c>
      <c r="BP135" t="s">
        <v>98</v>
      </c>
      <c r="BQ135" t="s">
        <v>105</v>
      </c>
      <c r="BR135">
        <v>192</v>
      </c>
      <c r="BS135">
        <v>25</v>
      </c>
      <c r="BT135">
        <v>0</v>
      </c>
      <c r="BU135">
        <v>0</v>
      </c>
      <c r="BV135">
        <v>0</v>
      </c>
      <c r="BW135">
        <v>0</v>
      </c>
      <c r="BX135" t="s">
        <v>83</v>
      </c>
      <c r="BY135" t="s">
        <v>83</v>
      </c>
      <c r="BZ135" t="s">
        <v>83</v>
      </c>
      <c r="CA135" s="2">
        <v>0</v>
      </c>
      <c r="CB135">
        <v>6</v>
      </c>
      <c r="CC135">
        <v>2009</v>
      </c>
      <c r="CD135" t="s">
        <v>110</v>
      </c>
      <c r="CE135" t="s">
        <v>111</v>
      </c>
      <c r="CF135" s="2">
        <v>220000</v>
      </c>
      <c r="CG135" s="4">
        <f t="shared" si="5"/>
        <v>169.75308641975309</v>
      </c>
    </row>
    <row r="136" spans="1:85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 t="str">
        <f t="shared" si="4"/>
        <v>Y</v>
      </c>
      <c r="S136">
        <v>5</v>
      </c>
      <c r="T136">
        <v>6</v>
      </c>
      <c r="U136">
        <v>1968</v>
      </c>
      <c r="V136" t="str">
        <f>IF(Table1[[#This Row],[YearBuilt]]&lt;1990, "N", IF(Table1[[#This Row],[Remodeled after 1990?]] = "Y", "N", "Y"))</f>
        <v>N</v>
      </c>
      <c r="W136">
        <v>1993</v>
      </c>
      <c r="X136" t="str" cm="1">
        <f t="array" ref="X136">IFERROR(IF(U136=W136, "N", IF(AND(U136&lt;W136, Table1[[#This Row],[YearRemodAdd]]&gt;1990), "Y", "N/A")), No value)</f>
        <v>Y</v>
      </c>
      <c r="Y136" t="s">
        <v>93</v>
      </c>
      <c r="Z136" t="s">
        <v>94</v>
      </c>
      <c r="AA136" t="s">
        <v>161</v>
      </c>
      <c r="AB136" t="s">
        <v>161</v>
      </c>
      <c r="AC136" t="s">
        <v>117</v>
      </c>
      <c r="AD136">
        <v>0</v>
      </c>
      <c r="AE136" t="s">
        <v>98</v>
      </c>
      <c r="AF136" t="s">
        <v>98</v>
      </c>
      <c r="AG136" t="s">
        <v>118</v>
      </c>
      <c r="AH136" t="s">
        <v>98</v>
      </c>
      <c r="AI136" t="s">
        <v>98</v>
      </c>
      <c r="AJ136" t="s">
        <v>100</v>
      </c>
      <c r="AK136" t="s">
        <v>153</v>
      </c>
      <c r="AL136">
        <v>570</v>
      </c>
      <c r="AM136" t="s">
        <v>102</v>
      </c>
      <c r="AN136">
        <v>0</v>
      </c>
      <c r="AO136">
        <v>891</v>
      </c>
      <c r="AP136">
        <v>1461</v>
      </c>
      <c r="AQ136" t="s">
        <v>103</v>
      </c>
      <c r="AR136" t="s">
        <v>97</v>
      </c>
      <c r="AS136" t="s">
        <v>105</v>
      </c>
      <c r="AT136" t="s">
        <v>106</v>
      </c>
      <c r="AU136">
        <v>1721</v>
      </c>
      <c r="AV136">
        <v>0</v>
      </c>
      <c r="AW136">
        <v>0</v>
      </c>
      <c r="AX136">
        <v>1721</v>
      </c>
      <c r="AY136">
        <v>0</v>
      </c>
      <c r="AZ136">
        <v>0</v>
      </c>
      <c r="BA136">
        <v>2</v>
      </c>
      <c r="BB136">
        <v>1</v>
      </c>
      <c r="BC136">
        <v>3</v>
      </c>
      <c r="BD136">
        <v>1</v>
      </c>
      <c r="BE136" t="s">
        <v>98</v>
      </c>
      <c r="BF136">
        <v>7</v>
      </c>
      <c r="BG136" t="s">
        <v>146</v>
      </c>
      <c r="BH136">
        <v>1</v>
      </c>
      <c r="BI136" t="s">
        <v>98</v>
      </c>
      <c r="BJ136" t="s">
        <v>108</v>
      </c>
      <c r="BK136">
        <v>1968</v>
      </c>
      <c r="BL136" t="s">
        <v>109</v>
      </c>
      <c r="BM136">
        <v>2</v>
      </c>
      <c r="BN136">
        <v>440</v>
      </c>
      <c r="BO136" t="s">
        <v>98</v>
      </c>
      <c r="BP136" t="s">
        <v>98</v>
      </c>
      <c r="BQ136" t="s">
        <v>105</v>
      </c>
      <c r="BR136">
        <v>0</v>
      </c>
      <c r="BS136">
        <v>96</v>
      </c>
      <c r="BT136">
        <v>180</v>
      </c>
      <c r="BU136">
        <v>0</v>
      </c>
      <c r="BV136">
        <v>0</v>
      </c>
      <c r="BW136">
        <v>0</v>
      </c>
      <c r="BX136" t="s">
        <v>83</v>
      </c>
      <c r="BY136" t="s">
        <v>134</v>
      </c>
      <c r="BZ136" t="s">
        <v>83</v>
      </c>
      <c r="CA136" s="2">
        <v>0</v>
      </c>
      <c r="CB136">
        <v>7</v>
      </c>
      <c r="CC136">
        <v>2006</v>
      </c>
      <c r="CD136" t="s">
        <v>110</v>
      </c>
      <c r="CE136" t="s">
        <v>111</v>
      </c>
      <c r="CF136" s="2">
        <v>180000</v>
      </c>
      <c r="CG136" s="4">
        <f t="shared" si="5"/>
        <v>104.59035444509006</v>
      </c>
    </row>
    <row r="137" spans="1:85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 t="str">
        <f t="shared" si="4"/>
        <v>Y</v>
      </c>
      <c r="S137">
        <v>7</v>
      </c>
      <c r="T137">
        <v>6</v>
      </c>
      <c r="U137">
        <v>1970</v>
      </c>
      <c r="V137" t="str">
        <f>IF(Table1[[#This Row],[YearBuilt]]&lt;1990, "N", IF(Table1[[#This Row],[Remodeled after 1990?]] = "Y", "N", "Y"))</f>
        <v>N</v>
      </c>
      <c r="W137">
        <v>1970</v>
      </c>
      <c r="X137" t="str" cm="1">
        <f t="array" ref="X137">IFERROR(IF(U137=W137, "N", IF(AND(U137&lt;W137, Table1[[#This Row],[YearRemodAdd]]&gt;1990), "Y", "N/A")), No value)</f>
        <v>N</v>
      </c>
      <c r="Y137" t="s">
        <v>152</v>
      </c>
      <c r="Z137" t="s">
        <v>94</v>
      </c>
      <c r="AA137" t="s">
        <v>161</v>
      </c>
      <c r="AB137" t="s">
        <v>161</v>
      </c>
      <c r="AC137" t="s">
        <v>96</v>
      </c>
      <c r="AD137">
        <v>288</v>
      </c>
      <c r="AE137" t="s">
        <v>98</v>
      </c>
      <c r="AF137" t="s">
        <v>98</v>
      </c>
      <c r="AG137" t="s">
        <v>99</v>
      </c>
      <c r="AH137" t="s">
        <v>98</v>
      </c>
      <c r="AI137" t="s">
        <v>98</v>
      </c>
      <c r="AJ137" t="s">
        <v>100</v>
      </c>
      <c r="AK137" t="s">
        <v>102</v>
      </c>
      <c r="AL137">
        <v>0</v>
      </c>
      <c r="AM137" t="s">
        <v>102</v>
      </c>
      <c r="AN137">
        <v>0</v>
      </c>
      <c r="AO137">
        <v>1304</v>
      </c>
      <c r="AP137">
        <v>1304</v>
      </c>
      <c r="AQ137" t="s">
        <v>103</v>
      </c>
      <c r="AR137" t="s">
        <v>97</v>
      </c>
      <c r="AS137" t="s">
        <v>105</v>
      </c>
      <c r="AT137" t="s">
        <v>106</v>
      </c>
      <c r="AU137">
        <v>1682</v>
      </c>
      <c r="AV137">
        <v>0</v>
      </c>
      <c r="AW137">
        <v>0</v>
      </c>
      <c r="AX137">
        <v>1682</v>
      </c>
      <c r="AY137">
        <v>0</v>
      </c>
      <c r="AZ137">
        <v>0</v>
      </c>
      <c r="BA137">
        <v>2</v>
      </c>
      <c r="BB137">
        <v>0</v>
      </c>
      <c r="BC137">
        <v>3</v>
      </c>
      <c r="BD137">
        <v>1</v>
      </c>
      <c r="BE137" t="s">
        <v>98</v>
      </c>
      <c r="BF137">
        <v>7</v>
      </c>
      <c r="BG137" t="s">
        <v>107</v>
      </c>
      <c r="BH137">
        <v>1</v>
      </c>
      <c r="BI137" t="s">
        <v>97</v>
      </c>
      <c r="BJ137" t="s">
        <v>108</v>
      </c>
      <c r="BK137">
        <v>1970</v>
      </c>
      <c r="BL137" t="s">
        <v>102</v>
      </c>
      <c r="BM137">
        <v>2</v>
      </c>
      <c r="BN137">
        <v>530</v>
      </c>
      <c r="BO137" t="s">
        <v>98</v>
      </c>
      <c r="BP137" t="s">
        <v>98</v>
      </c>
      <c r="BQ137" t="s">
        <v>105</v>
      </c>
      <c r="BR137">
        <v>98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83</v>
      </c>
      <c r="BY137" t="s">
        <v>134</v>
      </c>
      <c r="BZ137" t="s">
        <v>83</v>
      </c>
      <c r="CA137" s="2">
        <v>0</v>
      </c>
      <c r="CB137">
        <v>5</v>
      </c>
      <c r="CC137">
        <v>2008</v>
      </c>
      <c r="CD137" t="s">
        <v>110</v>
      </c>
      <c r="CE137" t="s">
        <v>111</v>
      </c>
      <c r="CF137" s="2">
        <v>174000</v>
      </c>
      <c r="CG137" s="4">
        <f t="shared" si="5"/>
        <v>103.44827586206897</v>
      </c>
    </row>
    <row r="138" spans="1:85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 t="str">
        <f t="shared" si="4"/>
        <v>Y</v>
      </c>
      <c r="S138">
        <v>5</v>
      </c>
      <c r="T138">
        <v>5</v>
      </c>
      <c r="U138">
        <v>1967</v>
      </c>
      <c r="V138" t="str">
        <f>IF(Table1[[#This Row],[YearBuilt]]&lt;1990, "N", IF(Table1[[#This Row],[Remodeled after 1990?]] = "Y", "N", "Y"))</f>
        <v>N</v>
      </c>
      <c r="W138">
        <v>1967</v>
      </c>
      <c r="X138" t="str" cm="1">
        <f t="array" ref="X138">IFERROR(IF(U138=W138, "N", IF(AND(U138&lt;W138, Table1[[#This Row],[YearRemodAdd]]&gt;1990), "Y", "N/A")), No value)</f>
        <v>N</v>
      </c>
      <c r="Y138" t="s">
        <v>93</v>
      </c>
      <c r="Z138" t="s">
        <v>94</v>
      </c>
      <c r="AA138" t="s">
        <v>116</v>
      </c>
      <c r="AB138" t="s">
        <v>116</v>
      </c>
      <c r="AC138" t="s">
        <v>96</v>
      </c>
      <c r="AD138">
        <v>196</v>
      </c>
      <c r="AE138" t="s">
        <v>98</v>
      </c>
      <c r="AF138" t="s">
        <v>98</v>
      </c>
      <c r="AG138" t="s">
        <v>118</v>
      </c>
      <c r="AH138" t="s">
        <v>98</v>
      </c>
      <c r="AI138" t="s">
        <v>98</v>
      </c>
      <c r="AJ138" t="s">
        <v>100</v>
      </c>
      <c r="AK138" t="s">
        <v>141</v>
      </c>
      <c r="AL138">
        <v>695</v>
      </c>
      <c r="AM138" t="s">
        <v>102</v>
      </c>
      <c r="AN138">
        <v>0</v>
      </c>
      <c r="AO138">
        <v>519</v>
      </c>
      <c r="AP138">
        <v>1214</v>
      </c>
      <c r="AQ138" t="s">
        <v>103</v>
      </c>
      <c r="AR138" t="s">
        <v>98</v>
      </c>
      <c r="AS138" t="s">
        <v>105</v>
      </c>
      <c r="AT138" t="s">
        <v>106</v>
      </c>
      <c r="AU138">
        <v>1214</v>
      </c>
      <c r="AV138">
        <v>0</v>
      </c>
      <c r="AW138">
        <v>0</v>
      </c>
      <c r="AX138">
        <v>1214</v>
      </c>
      <c r="AY138">
        <v>0</v>
      </c>
      <c r="AZ138">
        <v>0</v>
      </c>
      <c r="BA138">
        <v>2</v>
      </c>
      <c r="BB138">
        <v>0</v>
      </c>
      <c r="BC138">
        <v>3</v>
      </c>
      <c r="BD138">
        <v>1</v>
      </c>
      <c r="BE138" t="s">
        <v>98</v>
      </c>
      <c r="BF138">
        <v>5</v>
      </c>
      <c r="BG138" t="s">
        <v>107</v>
      </c>
      <c r="BH138">
        <v>1</v>
      </c>
      <c r="BI138" t="s">
        <v>147</v>
      </c>
      <c r="BJ138" t="s">
        <v>108</v>
      </c>
      <c r="BK138">
        <v>1967</v>
      </c>
      <c r="BL138" t="s">
        <v>109</v>
      </c>
      <c r="BM138">
        <v>1</v>
      </c>
      <c r="BN138">
        <v>318</v>
      </c>
      <c r="BO138" t="s">
        <v>98</v>
      </c>
      <c r="BP138" t="s">
        <v>98</v>
      </c>
      <c r="BQ138" t="s">
        <v>105</v>
      </c>
      <c r="BR138">
        <v>0</v>
      </c>
      <c r="BS138">
        <v>111</v>
      </c>
      <c r="BT138">
        <v>0</v>
      </c>
      <c r="BU138">
        <v>0</v>
      </c>
      <c r="BV138">
        <v>0</v>
      </c>
      <c r="BW138">
        <v>0</v>
      </c>
      <c r="BX138" t="s">
        <v>83</v>
      </c>
      <c r="BY138" t="s">
        <v>83</v>
      </c>
      <c r="BZ138" t="s">
        <v>83</v>
      </c>
      <c r="CA138" s="2">
        <v>0</v>
      </c>
      <c r="CB138">
        <v>7</v>
      </c>
      <c r="CC138">
        <v>2007</v>
      </c>
      <c r="CD138" t="s">
        <v>110</v>
      </c>
      <c r="CE138" t="s">
        <v>111</v>
      </c>
      <c r="CF138" s="2">
        <v>143000</v>
      </c>
      <c r="CG138" s="4">
        <f t="shared" si="5"/>
        <v>117.79242174629324</v>
      </c>
    </row>
    <row r="139" spans="1:85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 t="str">
        <f t="shared" si="4"/>
        <v>Y</v>
      </c>
      <c r="S139">
        <v>7</v>
      </c>
      <c r="T139">
        <v>5</v>
      </c>
      <c r="U139">
        <v>1988</v>
      </c>
      <c r="V139" t="str">
        <f>IF(Table1[[#This Row],[YearBuilt]]&lt;1990, "N", IF(Table1[[#This Row],[Remodeled after 1990?]] = "Y", "N", "Y"))</f>
        <v>N</v>
      </c>
      <c r="W139">
        <v>1989</v>
      </c>
      <c r="X139" t="str" cm="1">
        <f t="array" ref="X139">IFERROR(IF(U139=W139, "N", IF(AND(U139&lt;W139, Table1[[#This Row],[YearRemodAdd]]&gt;1990), "Y", "N/A")), No value)</f>
        <v>N/A</v>
      </c>
      <c r="Y139" t="s">
        <v>93</v>
      </c>
      <c r="Z139" t="s">
        <v>94</v>
      </c>
      <c r="AA139" t="s">
        <v>95</v>
      </c>
      <c r="AB139" t="s">
        <v>95</v>
      </c>
      <c r="AC139" t="s">
        <v>96</v>
      </c>
      <c r="AD139">
        <v>70</v>
      </c>
      <c r="AE139" t="s">
        <v>98</v>
      </c>
      <c r="AF139" t="s">
        <v>98</v>
      </c>
      <c r="AG139" t="s">
        <v>118</v>
      </c>
      <c r="AH139" t="s">
        <v>98</v>
      </c>
      <c r="AI139" t="s">
        <v>98</v>
      </c>
      <c r="AJ139" t="s">
        <v>100</v>
      </c>
      <c r="AK139" t="s">
        <v>102</v>
      </c>
      <c r="AL139">
        <v>0</v>
      </c>
      <c r="AM139" t="s">
        <v>102</v>
      </c>
      <c r="AN139">
        <v>0</v>
      </c>
      <c r="AO139">
        <v>1907</v>
      </c>
      <c r="AP139">
        <v>1907</v>
      </c>
      <c r="AQ139" t="s">
        <v>103</v>
      </c>
      <c r="AR139" t="s">
        <v>97</v>
      </c>
      <c r="AS139" t="s">
        <v>105</v>
      </c>
      <c r="AT139" t="s">
        <v>106</v>
      </c>
      <c r="AU139">
        <v>1959</v>
      </c>
      <c r="AV139">
        <v>0</v>
      </c>
      <c r="AW139">
        <v>0</v>
      </c>
      <c r="AX139">
        <v>1959</v>
      </c>
      <c r="AY139">
        <v>0</v>
      </c>
      <c r="AZ139">
        <v>0</v>
      </c>
      <c r="BA139">
        <v>3</v>
      </c>
      <c r="BB139">
        <v>0</v>
      </c>
      <c r="BC139">
        <v>5</v>
      </c>
      <c r="BD139">
        <v>2</v>
      </c>
      <c r="BE139" t="s">
        <v>98</v>
      </c>
      <c r="BF139">
        <v>9</v>
      </c>
      <c r="BG139" t="s">
        <v>107</v>
      </c>
      <c r="BH139">
        <v>0</v>
      </c>
      <c r="BI139" t="s">
        <v>83</v>
      </c>
      <c r="BJ139" t="s">
        <v>217</v>
      </c>
      <c r="BK139">
        <v>1989</v>
      </c>
      <c r="BL139" t="s">
        <v>102</v>
      </c>
      <c r="BM139">
        <v>3</v>
      </c>
      <c r="BN139">
        <v>766</v>
      </c>
      <c r="BO139" t="s">
        <v>98</v>
      </c>
      <c r="BP139" t="s">
        <v>98</v>
      </c>
      <c r="BQ139" t="s">
        <v>105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t="s">
        <v>83</v>
      </c>
      <c r="BY139" t="s">
        <v>83</v>
      </c>
      <c r="BZ139" t="s">
        <v>83</v>
      </c>
      <c r="CA139" s="2">
        <v>0</v>
      </c>
      <c r="CB139">
        <v>7</v>
      </c>
      <c r="CC139">
        <v>2006</v>
      </c>
      <c r="CD139" t="s">
        <v>110</v>
      </c>
      <c r="CE139" t="s">
        <v>219</v>
      </c>
      <c r="CF139" s="2">
        <v>171000</v>
      </c>
      <c r="CG139" s="4">
        <f t="shared" si="5"/>
        <v>87.289433384379791</v>
      </c>
    </row>
    <row r="140" spans="1:85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 t="str">
        <f t="shared" si="4"/>
        <v>N</v>
      </c>
      <c r="S140">
        <v>8</v>
      </c>
      <c r="T140">
        <v>5</v>
      </c>
      <c r="U140">
        <v>1999</v>
      </c>
      <c r="V140" t="str">
        <f>IF(Table1[[#This Row],[YearBuilt]]&lt;1990, "N", IF(Table1[[#This Row],[Remodeled after 1990?]] = "Y", "N", "Y"))</f>
        <v>N</v>
      </c>
      <c r="W140">
        <v>2000</v>
      </c>
      <c r="X140" t="str" cm="1">
        <f t="array" ref="X140">IFERROR(IF(U140=W140, "N", IF(AND(U140&lt;W140, Table1[[#This Row],[YearRemodAdd]]&gt;1990), "Y", "N/A")), No value)</f>
        <v>Y</v>
      </c>
      <c r="Y140" t="s">
        <v>93</v>
      </c>
      <c r="Z140" t="s">
        <v>94</v>
      </c>
      <c r="AA140" t="s">
        <v>95</v>
      </c>
      <c r="AB140" t="s">
        <v>95</v>
      </c>
      <c r="AC140" t="s">
        <v>96</v>
      </c>
      <c r="AD140">
        <v>320</v>
      </c>
      <c r="AE140" t="s">
        <v>97</v>
      </c>
      <c r="AF140" t="s">
        <v>98</v>
      </c>
      <c r="AG140" t="s">
        <v>99</v>
      </c>
      <c r="AH140" t="s">
        <v>97</v>
      </c>
      <c r="AI140" t="s">
        <v>98</v>
      </c>
      <c r="AJ140" t="s">
        <v>121</v>
      </c>
      <c r="AK140" t="s">
        <v>101</v>
      </c>
      <c r="AL140">
        <v>668</v>
      </c>
      <c r="AM140" t="s">
        <v>102</v>
      </c>
      <c r="AN140">
        <v>0</v>
      </c>
      <c r="AO140">
        <v>336</v>
      </c>
      <c r="AP140">
        <v>1004</v>
      </c>
      <c r="AQ140" t="s">
        <v>103</v>
      </c>
      <c r="AR140" t="s">
        <v>104</v>
      </c>
      <c r="AS140" t="s">
        <v>105</v>
      </c>
      <c r="AT140" t="s">
        <v>106</v>
      </c>
      <c r="AU140">
        <v>1004</v>
      </c>
      <c r="AV140">
        <v>848</v>
      </c>
      <c r="AW140">
        <v>0</v>
      </c>
      <c r="AX140">
        <v>1852</v>
      </c>
      <c r="AY140">
        <v>0</v>
      </c>
      <c r="AZ140">
        <v>0</v>
      </c>
      <c r="BA140">
        <v>2</v>
      </c>
      <c r="BB140">
        <v>1</v>
      </c>
      <c r="BC140">
        <v>3</v>
      </c>
      <c r="BD140">
        <v>1</v>
      </c>
      <c r="BE140" t="s">
        <v>97</v>
      </c>
      <c r="BF140">
        <v>7</v>
      </c>
      <c r="BG140" t="s">
        <v>107</v>
      </c>
      <c r="BH140">
        <v>2</v>
      </c>
      <c r="BI140" t="s">
        <v>98</v>
      </c>
      <c r="BJ140" t="s">
        <v>108</v>
      </c>
      <c r="BK140">
        <v>1999</v>
      </c>
      <c r="BL140" t="s">
        <v>157</v>
      </c>
      <c r="BM140">
        <v>3</v>
      </c>
      <c r="BN140">
        <v>660</v>
      </c>
      <c r="BO140" t="s">
        <v>98</v>
      </c>
      <c r="BP140" t="s">
        <v>98</v>
      </c>
      <c r="BQ140" t="s">
        <v>105</v>
      </c>
      <c r="BR140">
        <v>224</v>
      </c>
      <c r="BS140">
        <v>106</v>
      </c>
      <c r="BT140">
        <v>0</v>
      </c>
      <c r="BU140">
        <v>0</v>
      </c>
      <c r="BV140">
        <v>0</v>
      </c>
      <c r="BW140">
        <v>0</v>
      </c>
      <c r="BX140" t="s">
        <v>83</v>
      </c>
      <c r="BY140" t="s">
        <v>165</v>
      </c>
      <c r="BZ140" t="s">
        <v>83</v>
      </c>
      <c r="CA140" s="2">
        <v>0</v>
      </c>
      <c r="CB140">
        <v>12</v>
      </c>
      <c r="CC140">
        <v>2008</v>
      </c>
      <c r="CD140" t="s">
        <v>110</v>
      </c>
      <c r="CE140" t="s">
        <v>111</v>
      </c>
      <c r="CF140" s="2">
        <v>230000</v>
      </c>
      <c r="CG140" s="4">
        <f t="shared" si="5"/>
        <v>124.19006479481641</v>
      </c>
    </row>
    <row r="141" spans="1:85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 t="str">
        <f t="shared" si="4"/>
        <v>N</v>
      </c>
      <c r="S141">
        <v>6</v>
      </c>
      <c r="T141">
        <v>5</v>
      </c>
      <c r="U141">
        <v>1997</v>
      </c>
      <c r="V141" t="str">
        <f>IF(Table1[[#This Row],[YearBuilt]]&lt;1990, "N", IF(Table1[[#This Row],[Remodeled after 1990?]] = "Y", "N", "Y"))</f>
        <v>Y</v>
      </c>
      <c r="W141">
        <v>1997</v>
      </c>
      <c r="X141" t="str" cm="1">
        <f t="array" ref="X141">IFERROR(IF(U141=W141, "N", IF(AND(U141&lt;W141, Table1[[#This Row],[YearRemodAdd]]&gt;1990), "Y", "N/A")), No value)</f>
        <v>N</v>
      </c>
      <c r="Y141" t="s">
        <v>93</v>
      </c>
      <c r="Z141" t="s">
        <v>94</v>
      </c>
      <c r="AA141" t="s">
        <v>95</v>
      </c>
      <c r="AB141" t="s">
        <v>95</v>
      </c>
      <c r="AC141" t="s">
        <v>117</v>
      </c>
      <c r="AD141">
        <v>0</v>
      </c>
      <c r="AE141" t="s">
        <v>98</v>
      </c>
      <c r="AF141" t="s">
        <v>98</v>
      </c>
      <c r="AG141" t="s">
        <v>99</v>
      </c>
      <c r="AH141" t="s">
        <v>97</v>
      </c>
      <c r="AI141" t="s">
        <v>98</v>
      </c>
      <c r="AJ141" t="s">
        <v>100</v>
      </c>
      <c r="AK141" t="s">
        <v>101</v>
      </c>
      <c r="AL141">
        <v>821</v>
      </c>
      <c r="AM141" t="s">
        <v>102</v>
      </c>
      <c r="AN141">
        <v>0</v>
      </c>
      <c r="AO141">
        <v>107</v>
      </c>
      <c r="AP141">
        <v>928</v>
      </c>
      <c r="AQ141" t="s">
        <v>103</v>
      </c>
      <c r="AR141" t="s">
        <v>104</v>
      </c>
      <c r="AS141" t="s">
        <v>105</v>
      </c>
      <c r="AT141" t="s">
        <v>106</v>
      </c>
      <c r="AU141">
        <v>928</v>
      </c>
      <c r="AV141">
        <v>836</v>
      </c>
      <c r="AW141">
        <v>0</v>
      </c>
      <c r="AX141">
        <v>1764</v>
      </c>
      <c r="AY141">
        <v>1</v>
      </c>
      <c r="AZ141">
        <v>0</v>
      </c>
      <c r="BA141">
        <v>2</v>
      </c>
      <c r="BB141">
        <v>1</v>
      </c>
      <c r="BC141">
        <v>3</v>
      </c>
      <c r="BD141">
        <v>1</v>
      </c>
      <c r="BE141" t="s">
        <v>97</v>
      </c>
      <c r="BF141">
        <v>7</v>
      </c>
      <c r="BG141" t="s">
        <v>107</v>
      </c>
      <c r="BH141">
        <v>0</v>
      </c>
      <c r="BI141" t="s">
        <v>83</v>
      </c>
      <c r="BJ141" t="s">
        <v>108</v>
      </c>
      <c r="BK141">
        <v>1997</v>
      </c>
      <c r="BL141" t="s">
        <v>109</v>
      </c>
      <c r="BM141">
        <v>2</v>
      </c>
      <c r="BN141">
        <v>470</v>
      </c>
      <c r="BO141" t="s">
        <v>98</v>
      </c>
      <c r="BP141" t="s">
        <v>98</v>
      </c>
      <c r="BQ141" t="s">
        <v>105</v>
      </c>
      <c r="BR141">
        <v>276</v>
      </c>
      <c r="BS141">
        <v>99</v>
      </c>
      <c r="BT141">
        <v>0</v>
      </c>
      <c r="BU141">
        <v>0</v>
      </c>
      <c r="BV141">
        <v>0</v>
      </c>
      <c r="BW141">
        <v>0</v>
      </c>
      <c r="BX141" t="s">
        <v>83</v>
      </c>
      <c r="BY141" t="s">
        <v>134</v>
      </c>
      <c r="BZ141" t="s">
        <v>83</v>
      </c>
      <c r="CA141" s="2">
        <v>0</v>
      </c>
      <c r="CB141">
        <v>8</v>
      </c>
      <c r="CC141">
        <v>2009</v>
      </c>
      <c r="CD141" t="s">
        <v>110</v>
      </c>
      <c r="CE141" t="s">
        <v>111</v>
      </c>
      <c r="CF141" s="2">
        <v>231500</v>
      </c>
      <c r="CG141" s="4">
        <f t="shared" si="5"/>
        <v>131.2358276643991</v>
      </c>
    </row>
    <row r="142" spans="1:85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 t="str">
        <f t="shared" si="4"/>
        <v>Y</v>
      </c>
      <c r="S142">
        <v>4</v>
      </c>
      <c r="T142">
        <v>5</v>
      </c>
      <c r="U142">
        <v>1971</v>
      </c>
      <c r="V142" t="str">
        <f>IF(Table1[[#This Row],[YearBuilt]]&lt;1990, "N", IF(Table1[[#This Row],[Remodeled after 1990?]] = "Y", "N", "Y"))</f>
        <v>N</v>
      </c>
      <c r="W142">
        <v>1971</v>
      </c>
      <c r="X142" t="str" cm="1">
        <f t="array" ref="X142">IFERROR(IF(U142=W142, "N", IF(AND(U142&lt;W142, Table1[[#This Row],[YearRemodAdd]]&gt;1990), "Y", "N/A")), No value)</f>
        <v>N</v>
      </c>
      <c r="Y142" t="s">
        <v>93</v>
      </c>
      <c r="Z142" t="s">
        <v>94</v>
      </c>
      <c r="AA142" t="s">
        <v>140</v>
      </c>
      <c r="AB142" t="s">
        <v>140</v>
      </c>
      <c r="AC142" t="s">
        <v>117</v>
      </c>
      <c r="AD142">
        <v>0</v>
      </c>
      <c r="AE142" t="s">
        <v>98</v>
      </c>
      <c r="AF142" t="s">
        <v>98</v>
      </c>
      <c r="AG142" t="s">
        <v>118</v>
      </c>
      <c r="AH142" t="s">
        <v>98</v>
      </c>
      <c r="AI142" t="s">
        <v>98</v>
      </c>
      <c r="AJ142" t="s">
        <v>100</v>
      </c>
      <c r="AK142" t="s">
        <v>119</v>
      </c>
      <c r="AL142">
        <v>432</v>
      </c>
      <c r="AM142" t="s">
        <v>102</v>
      </c>
      <c r="AN142">
        <v>0</v>
      </c>
      <c r="AO142">
        <v>432</v>
      </c>
      <c r="AP142">
        <v>864</v>
      </c>
      <c r="AQ142" t="s">
        <v>103</v>
      </c>
      <c r="AR142" t="s">
        <v>98</v>
      </c>
      <c r="AS142" t="s">
        <v>105</v>
      </c>
      <c r="AT142" t="s">
        <v>106</v>
      </c>
      <c r="AU142">
        <v>864</v>
      </c>
      <c r="AV142">
        <v>0</v>
      </c>
      <c r="AW142">
        <v>0</v>
      </c>
      <c r="AX142">
        <v>864</v>
      </c>
      <c r="AY142">
        <v>0</v>
      </c>
      <c r="AZ142">
        <v>0</v>
      </c>
      <c r="BA142">
        <v>1</v>
      </c>
      <c r="BB142">
        <v>0</v>
      </c>
      <c r="BC142">
        <v>3</v>
      </c>
      <c r="BD142">
        <v>1</v>
      </c>
      <c r="BE142" t="s">
        <v>98</v>
      </c>
      <c r="BF142">
        <v>5</v>
      </c>
      <c r="BG142" t="s">
        <v>107</v>
      </c>
      <c r="BH142">
        <v>1</v>
      </c>
      <c r="BI142" t="s">
        <v>212</v>
      </c>
      <c r="BJ142" t="s">
        <v>83</v>
      </c>
      <c r="BK142" t="s">
        <v>83</v>
      </c>
      <c r="BL142" t="s">
        <v>83</v>
      </c>
      <c r="BM142">
        <v>0</v>
      </c>
      <c r="BN142">
        <v>0</v>
      </c>
      <c r="BO142" t="s">
        <v>83</v>
      </c>
      <c r="BP142" t="s">
        <v>83</v>
      </c>
      <c r="BQ142" t="s">
        <v>105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83</v>
      </c>
      <c r="BY142" t="s">
        <v>83</v>
      </c>
      <c r="BZ142" t="s">
        <v>83</v>
      </c>
      <c r="CA142" s="2">
        <v>0</v>
      </c>
      <c r="CB142">
        <v>4</v>
      </c>
      <c r="CC142">
        <v>2010</v>
      </c>
      <c r="CD142" t="s">
        <v>220</v>
      </c>
      <c r="CE142" t="s">
        <v>111</v>
      </c>
      <c r="CF142" s="2">
        <v>115000</v>
      </c>
      <c r="CG142" s="4">
        <f t="shared" si="5"/>
        <v>133.10185185185185</v>
      </c>
    </row>
    <row r="143" spans="1:85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 t="str">
        <f t="shared" si="4"/>
        <v>Y</v>
      </c>
      <c r="S143">
        <v>7</v>
      </c>
      <c r="T143">
        <v>5</v>
      </c>
      <c r="U143">
        <v>2005</v>
      </c>
      <c r="V143" t="str">
        <f>IF(Table1[[#This Row],[YearBuilt]]&lt;1990, "N", IF(Table1[[#This Row],[Remodeled after 1990?]] = "Y", "N", "Y"))</f>
        <v>Y</v>
      </c>
      <c r="W143">
        <v>2005</v>
      </c>
      <c r="X143" t="str" cm="1">
        <f t="array" ref="X143">IFERROR(IF(U143=W143, "N", IF(AND(U143&lt;W143, Table1[[#This Row],[YearRemodAdd]]&gt;1990), "Y", "N/A")), No value)</f>
        <v>N</v>
      </c>
      <c r="Y143" t="s">
        <v>93</v>
      </c>
      <c r="Z143" t="s">
        <v>94</v>
      </c>
      <c r="AA143" t="s">
        <v>95</v>
      </c>
      <c r="AB143" t="s">
        <v>95</v>
      </c>
      <c r="AC143" t="s">
        <v>117</v>
      </c>
      <c r="AD143">
        <v>0</v>
      </c>
      <c r="AE143" t="s">
        <v>97</v>
      </c>
      <c r="AF143" t="s">
        <v>98</v>
      </c>
      <c r="AG143" t="s">
        <v>99</v>
      </c>
      <c r="AH143" t="s">
        <v>97</v>
      </c>
      <c r="AI143" t="s">
        <v>98</v>
      </c>
      <c r="AJ143" t="s">
        <v>130</v>
      </c>
      <c r="AK143" t="s">
        <v>101</v>
      </c>
      <c r="AL143">
        <v>1300</v>
      </c>
      <c r="AM143" t="s">
        <v>102</v>
      </c>
      <c r="AN143">
        <v>0</v>
      </c>
      <c r="AO143">
        <v>434</v>
      </c>
      <c r="AP143">
        <v>1734</v>
      </c>
      <c r="AQ143" t="s">
        <v>103</v>
      </c>
      <c r="AR143" t="s">
        <v>104</v>
      </c>
      <c r="AS143" t="s">
        <v>105</v>
      </c>
      <c r="AT143" t="s">
        <v>106</v>
      </c>
      <c r="AU143">
        <v>1734</v>
      </c>
      <c r="AV143">
        <v>0</v>
      </c>
      <c r="AW143">
        <v>0</v>
      </c>
      <c r="AX143">
        <v>1734</v>
      </c>
      <c r="AY143">
        <v>1</v>
      </c>
      <c r="AZ143">
        <v>0</v>
      </c>
      <c r="BA143">
        <v>2</v>
      </c>
      <c r="BB143">
        <v>0</v>
      </c>
      <c r="BC143">
        <v>3</v>
      </c>
      <c r="BD143">
        <v>1</v>
      </c>
      <c r="BE143" t="s">
        <v>97</v>
      </c>
      <c r="BF143">
        <v>7</v>
      </c>
      <c r="BG143" t="s">
        <v>107</v>
      </c>
      <c r="BH143">
        <v>0</v>
      </c>
      <c r="BI143" t="s">
        <v>83</v>
      </c>
      <c r="BJ143" t="s">
        <v>108</v>
      </c>
      <c r="BK143">
        <v>2005</v>
      </c>
      <c r="BL143" t="s">
        <v>157</v>
      </c>
      <c r="BM143">
        <v>2</v>
      </c>
      <c r="BN143">
        <v>660</v>
      </c>
      <c r="BO143" t="s">
        <v>98</v>
      </c>
      <c r="BP143" t="s">
        <v>98</v>
      </c>
      <c r="BQ143" t="s">
        <v>105</v>
      </c>
      <c r="BR143">
        <v>160</v>
      </c>
      <c r="BS143">
        <v>24</v>
      </c>
      <c r="BT143">
        <v>0</v>
      </c>
      <c r="BU143">
        <v>0</v>
      </c>
      <c r="BV143">
        <v>0</v>
      </c>
      <c r="BW143">
        <v>0</v>
      </c>
      <c r="BX143" t="s">
        <v>83</v>
      </c>
      <c r="BY143" t="s">
        <v>83</v>
      </c>
      <c r="BZ143" t="s">
        <v>83</v>
      </c>
      <c r="CA143" s="2">
        <v>0</v>
      </c>
      <c r="CB143">
        <v>1</v>
      </c>
      <c r="CC143">
        <v>2006</v>
      </c>
      <c r="CD143" t="s">
        <v>110</v>
      </c>
      <c r="CE143" t="s">
        <v>111</v>
      </c>
      <c r="CF143" s="2">
        <v>260000</v>
      </c>
      <c r="CG143" s="4">
        <f t="shared" si="5"/>
        <v>149.94232987312571</v>
      </c>
    </row>
    <row r="144" spans="1:85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 t="str">
        <f t="shared" si="4"/>
        <v>N/A</v>
      </c>
      <c r="S144">
        <v>5</v>
      </c>
      <c r="T144">
        <v>4</v>
      </c>
      <c r="U144">
        <v>1952</v>
      </c>
      <c r="V144" t="str">
        <f>IF(Table1[[#This Row],[YearBuilt]]&lt;1990, "N", IF(Table1[[#This Row],[Remodeled after 1990?]] = "Y", "N", "Y"))</f>
        <v>N</v>
      </c>
      <c r="W144">
        <v>1952</v>
      </c>
      <c r="X144" t="str" cm="1">
        <f t="array" ref="X144">IFERROR(IF(U144=W144, "N", IF(AND(U144&lt;W144, Table1[[#This Row],[YearRemodAdd]]&gt;1990), "Y", "N/A")), No value)</f>
        <v>N</v>
      </c>
      <c r="Y144" t="s">
        <v>93</v>
      </c>
      <c r="Z144" t="s">
        <v>94</v>
      </c>
      <c r="AA144" t="s">
        <v>96</v>
      </c>
      <c r="AB144" t="s">
        <v>124</v>
      </c>
      <c r="AC144" t="s">
        <v>117</v>
      </c>
      <c r="AD144">
        <v>0</v>
      </c>
      <c r="AE144" t="s">
        <v>98</v>
      </c>
      <c r="AF144" t="s">
        <v>147</v>
      </c>
      <c r="AG144" t="s">
        <v>118</v>
      </c>
      <c r="AH144" t="s">
        <v>98</v>
      </c>
      <c r="AI144" t="s">
        <v>98</v>
      </c>
      <c r="AJ144" t="s">
        <v>100</v>
      </c>
      <c r="AK144" t="s">
        <v>153</v>
      </c>
      <c r="AL144">
        <v>507</v>
      </c>
      <c r="AM144" t="s">
        <v>102</v>
      </c>
      <c r="AN144">
        <v>0</v>
      </c>
      <c r="AO144">
        <v>403</v>
      </c>
      <c r="AP144">
        <v>910</v>
      </c>
      <c r="AQ144" t="s">
        <v>103</v>
      </c>
      <c r="AR144" t="s">
        <v>147</v>
      </c>
      <c r="AS144" t="s">
        <v>105</v>
      </c>
      <c r="AT144" t="s">
        <v>106</v>
      </c>
      <c r="AU144">
        <v>910</v>
      </c>
      <c r="AV144">
        <v>475</v>
      </c>
      <c r="AW144">
        <v>0</v>
      </c>
      <c r="AX144">
        <v>1385</v>
      </c>
      <c r="AY144">
        <v>0</v>
      </c>
      <c r="AZ144">
        <v>0</v>
      </c>
      <c r="BA144">
        <v>2</v>
      </c>
      <c r="BB144">
        <v>0</v>
      </c>
      <c r="BC144">
        <v>4</v>
      </c>
      <c r="BD144">
        <v>1</v>
      </c>
      <c r="BE144" t="s">
        <v>98</v>
      </c>
      <c r="BF144">
        <v>6</v>
      </c>
      <c r="BG144" t="s">
        <v>107</v>
      </c>
      <c r="BH144">
        <v>0</v>
      </c>
      <c r="BI144" t="s">
        <v>83</v>
      </c>
      <c r="BJ144" t="s">
        <v>127</v>
      </c>
      <c r="BK144">
        <v>2000</v>
      </c>
      <c r="BL144" t="s">
        <v>102</v>
      </c>
      <c r="BM144">
        <v>2</v>
      </c>
      <c r="BN144">
        <v>720</v>
      </c>
      <c r="BO144" t="s">
        <v>98</v>
      </c>
      <c r="BP144" t="s">
        <v>98</v>
      </c>
      <c r="BQ144" t="s">
        <v>105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83</v>
      </c>
      <c r="BY144" t="s">
        <v>134</v>
      </c>
      <c r="BZ144" t="s">
        <v>83</v>
      </c>
      <c r="CA144" s="2">
        <v>0</v>
      </c>
      <c r="CB144">
        <v>6</v>
      </c>
      <c r="CC144">
        <v>2010</v>
      </c>
      <c r="CD144" t="s">
        <v>110</v>
      </c>
      <c r="CE144" t="s">
        <v>111</v>
      </c>
      <c r="CF144" s="2">
        <v>166000</v>
      </c>
      <c r="CG144" s="4">
        <f t="shared" si="5"/>
        <v>119.85559566787003</v>
      </c>
    </row>
    <row r="145" spans="1:85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 t="str">
        <f t="shared" si="4"/>
        <v>Y</v>
      </c>
      <c r="S145">
        <v>7</v>
      </c>
      <c r="T145">
        <v>5</v>
      </c>
      <c r="U145">
        <v>1999</v>
      </c>
      <c r="V145" t="str">
        <f>IF(Table1[[#This Row],[YearBuilt]]&lt;1990, "N", IF(Table1[[#This Row],[Remodeled after 1990?]] = "Y", "N", "Y"))</f>
        <v>Y</v>
      </c>
      <c r="W145">
        <v>1999</v>
      </c>
      <c r="X145" t="str" cm="1">
        <f t="array" ref="X145">IFERROR(IF(U145=W145, "N", IF(AND(U145&lt;W145, Table1[[#This Row],[YearRemodAdd]]&gt;1990), "Y", "N/A")), No value)</f>
        <v>N</v>
      </c>
      <c r="Y145" t="s">
        <v>93</v>
      </c>
      <c r="Z145" t="s">
        <v>94</v>
      </c>
      <c r="AA145" t="s">
        <v>95</v>
      </c>
      <c r="AB145" t="s">
        <v>95</v>
      </c>
      <c r="AC145" t="s">
        <v>96</v>
      </c>
      <c r="AD145">
        <v>183</v>
      </c>
      <c r="AE145" t="s">
        <v>97</v>
      </c>
      <c r="AF145" t="s">
        <v>98</v>
      </c>
      <c r="AG145" t="s">
        <v>99</v>
      </c>
      <c r="AH145" t="s">
        <v>97</v>
      </c>
      <c r="AI145" t="s">
        <v>98</v>
      </c>
      <c r="AJ145" t="s">
        <v>97</v>
      </c>
      <c r="AK145" t="s">
        <v>101</v>
      </c>
      <c r="AL145">
        <v>679</v>
      </c>
      <c r="AM145" t="s">
        <v>102</v>
      </c>
      <c r="AN145">
        <v>0</v>
      </c>
      <c r="AO145">
        <v>811</v>
      </c>
      <c r="AP145">
        <v>1490</v>
      </c>
      <c r="AQ145" t="s">
        <v>103</v>
      </c>
      <c r="AR145" t="s">
        <v>104</v>
      </c>
      <c r="AS145" t="s">
        <v>105</v>
      </c>
      <c r="AT145" t="s">
        <v>106</v>
      </c>
      <c r="AU145">
        <v>1501</v>
      </c>
      <c r="AV145">
        <v>0</v>
      </c>
      <c r="AW145">
        <v>0</v>
      </c>
      <c r="AX145">
        <v>1501</v>
      </c>
      <c r="AY145">
        <v>1</v>
      </c>
      <c r="AZ145">
        <v>0</v>
      </c>
      <c r="BA145">
        <v>2</v>
      </c>
      <c r="BB145">
        <v>0</v>
      </c>
      <c r="BC145">
        <v>3</v>
      </c>
      <c r="BD145">
        <v>1</v>
      </c>
      <c r="BE145" t="s">
        <v>97</v>
      </c>
      <c r="BF145">
        <v>6</v>
      </c>
      <c r="BG145" t="s">
        <v>107</v>
      </c>
      <c r="BH145">
        <v>0</v>
      </c>
      <c r="BI145" t="s">
        <v>83</v>
      </c>
      <c r="BJ145" t="s">
        <v>108</v>
      </c>
      <c r="BK145">
        <v>1999</v>
      </c>
      <c r="BL145" t="s">
        <v>109</v>
      </c>
      <c r="BM145">
        <v>2</v>
      </c>
      <c r="BN145">
        <v>577</v>
      </c>
      <c r="BO145" t="s">
        <v>98</v>
      </c>
      <c r="BP145" t="s">
        <v>98</v>
      </c>
      <c r="BQ145" t="s">
        <v>105</v>
      </c>
      <c r="BR145">
        <v>144</v>
      </c>
      <c r="BS145">
        <v>29</v>
      </c>
      <c r="BT145">
        <v>0</v>
      </c>
      <c r="BU145">
        <v>0</v>
      </c>
      <c r="BV145">
        <v>0</v>
      </c>
      <c r="BW145">
        <v>0</v>
      </c>
      <c r="BX145" t="s">
        <v>83</v>
      </c>
      <c r="BY145" t="s">
        <v>83</v>
      </c>
      <c r="BZ145" t="s">
        <v>83</v>
      </c>
      <c r="CA145" s="2">
        <v>0</v>
      </c>
      <c r="CB145">
        <v>6</v>
      </c>
      <c r="CC145">
        <v>2009</v>
      </c>
      <c r="CD145" t="s">
        <v>110</v>
      </c>
      <c r="CE145" t="s">
        <v>111</v>
      </c>
      <c r="CF145" s="2">
        <v>204000</v>
      </c>
      <c r="CG145" s="4">
        <f t="shared" si="5"/>
        <v>135.90939373750834</v>
      </c>
    </row>
    <row r="146" spans="1:85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 t="str">
        <f t="shared" si="4"/>
        <v>Y</v>
      </c>
      <c r="S146">
        <v>5</v>
      </c>
      <c r="T146">
        <v>5</v>
      </c>
      <c r="U146">
        <v>1963</v>
      </c>
      <c r="V146" t="str">
        <f>IF(Table1[[#This Row],[YearBuilt]]&lt;1990, "N", IF(Table1[[#This Row],[Remodeled after 1990?]] = "Y", "N", "Y"))</f>
        <v>N</v>
      </c>
      <c r="W146">
        <v>1963</v>
      </c>
      <c r="X146" t="str" cm="1">
        <f t="array" ref="X146">IFERROR(IF(U146=W146, "N", IF(AND(U146&lt;W146, Table1[[#This Row],[YearRemodAdd]]&gt;1990), "Y", "N/A")), No value)</f>
        <v>N</v>
      </c>
      <c r="Y146" t="s">
        <v>93</v>
      </c>
      <c r="Z146" t="s">
        <v>94</v>
      </c>
      <c r="AA146" t="s">
        <v>140</v>
      </c>
      <c r="AB146" t="s">
        <v>140</v>
      </c>
      <c r="AC146" t="s">
        <v>96</v>
      </c>
      <c r="AD146">
        <v>336</v>
      </c>
      <c r="AE146" t="s">
        <v>98</v>
      </c>
      <c r="AF146" t="s">
        <v>98</v>
      </c>
      <c r="AG146" t="s">
        <v>118</v>
      </c>
      <c r="AH146" t="s">
        <v>98</v>
      </c>
      <c r="AI146" t="s">
        <v>98</v>
      </c>
      <c r="AJ146" t="s">
        <v>100</v>
      </c>
      <c r="AK146" t="s">
        <v>153</v>
      </c>
      <c r="AL146">
        <v>1332</v>
      </c>
      <c r="AM146" t="s">
        <v>102</v>
      </c>
      <c r="AN146">
        <v>0</v>
      </c>
      <c r="AO146">
        <v>396</v>
      </c>
      <c r="AP146">
        <v>1728</v>
      </c>
      <c r="AQ146" t="s">
        <v>103</v>
      </c>
      <c r="AR146" t="s">
        <v>98</v>
      </c>
      <c r="AS146" t="s">
        <v>105</v>
      </c>
      <c r="AT146" t="s">
        <v>106</v>
      </c>
      <c r="AU146">
        <v>1728</v>
      </c>
      <c r="AV146">
        <v>0</v>
      </c>
      <c r="AW146">
        <v>0</v>
      </c>
      <c r="AX146">
        <v>1728</v>
      </c>
      <c r="AY146">
        <v>1</v>
      </c>
      <c r="AZ146">
        <v>0</v>
      </c>
      <c r="BA146">
        <v>2</v>
      </c>
      <c r="BB146">
        <v>0</v>
      </c>
      <c r="BC146">
        <v>6</v>
      </c>
      <c r="BD146">
        <v>2</v>
      </c>
      <c r="BE146" t="s">
        <v>98</v>
      </c>
      <c r="BF146">
        <v>10</v>
      </c>
      <c r="BG146" t="s">
        <v>107</v>
      </c>
      <c r="BH146">
        <v>0</v>
      </c>
      <c r="BI146" t="s">
        <v>83</v>
      </c>
      <c r="BJ146" t="s">
        <v>127</v>
      </c>
      <c r="BK146">
        <v>1963</v>
      </c>
      <c r="BL146" t="s">
        <v>102</v>
      </c>
      <c r="BM146">
        <v>2</v>
      </c>
      <c r="BN146">
        <v>504</v>
      </c>
      <c r="BO146" t="s">
        <v>98</v>
      </c>
      <c r="BP146" t="s">
        <v>98</v>
      </c>
      <c r="BQ146" t="s">
        <v>105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t="s">
        <v>83</v>
      </c>
      <c r="BY146" t="s">
        <v>83</v>
      </c>
      <c r="BZ146" t="s">
        <v>83</v>
      </c>
      <c r="CA146" s="2">
        <v>0</v>
      </c>
      <c r="CB146">
        <v>11</v>
      </c>
      <c r="CC146">
        <v>2006</v>
      </c>
      <c r="CD146" t="s">
        <v>220</v>
      </c>
      <c r="CE146" t="s">
        <v>128</v>
      </c>
      <c r="CF146" s="2">
        <v>125000</v>
      </c>
      <c r="CG146" s="4">
        <f t="shared" si="5"/>
        <v>72.337962962962962</v>
      </c>
    </row>
    <row r="147" spans="1:85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 t="str">
        <f t="shared" si="4"/>
        <v>N</v>
      </c>
      <c r="S147">
        <v>6</v>
      </c>
      <c r="T147">
        <v>5</v>
      </c>
      <c r="U147">
        <v>2004</v>
      </c>
      <c r="V147" t="str">
        <f>IF(Table1[[#This Row],[YearBuilt]]&lt;1990, "N", IF(Table1[[#This Row],[Remodeled after 1990?]] = "Y", "N", "Y"))</f>
        <v>N</v>
      </c>
      <c r="W147">
        <v>2006</v>
      </c>
      <c r="X147" t="str" cm="1">
        <f t="array" ref="X147">IFERROR(IF(U147=W147, "N", IF(AND(U147&lt;W147, Table1[[#This Row],[YearRemodAdd]]&gt;1990), "Y", "N/A")), No value)</f>
        <v>Y</v>
      </c>
      <c r="Y147" t="s">
        <v>93</v>
      </c>
      <c r="Z147" t="s">
        <v>94</v>
      </c>
      <c r="AA147" t="s">
        <v>95</v>
      </c>
      <c r="AB147" t="s">
        <v>95</v>
      </c>
      <c r="AC147" t="s">
        <v>137</v>
      </c>
      <c r="AD147">
        <v>50</v>
      </c>
      <c r="AE147" t="s">
        <v>97</v>
      </c>
      <c r="AF147" t="s">
        <v>98</v>
      </c>
      <c r="AG147" t="s">
        <v>99</v>
      </c>
      <c r="AH147" t="s">
        <v>97</v>
      </c>
      <c r="AI147" t="s">
        <v>98</v>
      </c>
      <c r="AJ147" t="s">
        <v>100</v>
      </c>
      <c r="AK147" t="s">
        <v>102</v>
      </c>
      <c r="AL147">
        <v>0</v>
      </c>
      <c r="AM147" t="s">
        <v>102</v>
      </c>
      <c r="AN147">
        <v>0</v>
      </c>
      <c r="AO147">
        <v>970</v>
      </c>
      <c r="AP147">
        <v>970</v>
      </c>
      <c r="AQ147" t="s">
        <v>103</v>
      </c>
      <c r="AR147" t="s">
        <v>104</v>
      </c>
      <c r="AS147" t="s">
        <v>105</v>
      </c>
      <c r="AT147" t="s">
        <v>106</v>
      </c>
      <c r="AU147">
        <v>970</v>
      </c>
      <c r="AV147">
        <v>739</v>
      </c>
      <c r="AW147">
        <v>0</v>
      </c>
      <c r="AX147">
        <v>1709</v>
      </c>
      <c r="AY147">
        <v>0</v>
      </c>
      <c r="AZ147">
        <v>0</v>
      </c>
      <c r="BA147">
        <v>2</v>
      </c>
      <c r="BB147">
        <v>0</v>
      </c>
      <c r="BC147">
        <v>3</v>
      </c>
      <c r="BD147">
        <v>1</v>
      </c>
      <c r="BE147" t="s">
        <v>97</v>
      </c>
      <c r="BF147">
        <v>7</v>
      </c>
      <c r="BG147" t="s">
        <v>221</v>
      </c>
      <c r="BH147">
        <v>0</v>
      </c>
      <c r="BI147" t="s">
        <v>83</v>
      </c>
      <c r="BJ147" t="s">
        <v>127</v>
      </c>
      <c r="BK147">
        <v>2004</v>
      </c>
      <c r="BL147" t="s">
        <v>102</v>
      </c>
      <c r="BM147">
        <v>2</v>
      </c>
      <c r="BN147">
        <v>380</v>
      </c>
      <c r="BO147" t="s">
        <v>98</v>
      </c>
      <c r="BP147" t="s">
        <v>98</v>
      </c>
      <c r="BQ147" t="s">
        <v>105</v>
      </c>
      <c r="BR147">
        <v>0</v>
      </c>
      <c r="BS147">
        <v>40</v>
      </c>
      <c r="BT147">
        <v>0</v>
      </c>
      <c r="BU147">
        <v>0</v>
      </c>
      <c r="BV147">
        <v>0</v>
      </c>
      <c r="BW147">
        <v>0</v>
      </c>
      <c r="BX147" t="s">
        <v>83</v>
      </c>
      <c r="BY147" t="s">
        <v>83</v>
      </c>
      <c r="BZ147" t="s">
        <v>83</v>
      </c>
      <c r="CA147" s="2">
        <v>0</v>
      </c>
      <c r="CB147">
        <v>4</v>
      </c>
      <c r="CC147">
        <v>2006</v>
      </c>
      <c r="CD147" t="s">
        <v>110</v>
      </c>
      <c r="CE147" t="s">
        <v>111</v>
      </c>
      <c r="CF147" s="2">
        <v>130000</v>
      </c>
      <c r="CG147" s="4">
        <f t="shared" si="5"/>
        <v>76.067875950848446</v>
      </c>
    </row>
    <row r="148" spans="1:85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 t="str">
        <f t="shared" si="4"/>
        <v>Y</v>
      </c>
      <c r="S148">
        <v>5</v>
      </c>
      <c r="T148">
        <v>7</v>
      </c>
      <c r="U148">
        <v>1931</v>
      </c>
      <c r="V148" t="str">
        <f>IF(Table1[[#This Row],[YearBuilt]]&lt;1990, "N", IF(Table1[[#This Row],[Remodeled after 1990?]] = "Y", "N", "Y"))</f>
        <v>N</v>
      </c>
      <c r="W148">
        <v>1993</v>
      </c>
      <c r="X148" t="str" cm="1">
        <f t="array" ref="X148">IFERROR(IF(U148=W148, "N", IF(AND(U148&lt;W148, Table1[[#This Row],[YearRemodAdd]]&gt;1990), "Y", "N/A")), No value)</f>
        <v>Y</v>
      </c>
      <c r="Y148" t="s">
        <v>93</v>
      </c>
      <c r="Z148" t="s">
        <v>94</v>
      </c>
      <c r="AA148" t="s">
        <v>124</v>
      </c>
      <c r="AB148" t="s">
        <v>124</v>
      </c>
      <c r="AC148" t="s">
        <v>117</v>
      </c>
      <c r="AD148">
        <v>0</v>
      </c>
      <c r="AE148" t="s">
        <v>98</v>
      </c>
      <c r="AF148" t="s">
        <v>98</v>
      </c>
      <c r="AG148" t="s">
        <v>126</v>
      </c>
      <c r="AH148" t="s">
        <v>98</v>
      </c>
      <c r="AI148" t="s">
        <v>98</v>
      </c>
      <c r="AJ148" t="s">
        <v>100</v>
      </c>
      <c r="AK148" t="s">
        <v>141</v>
      </c>
      <c r="AL148">
        <v>209</v>
      </c>
      <c r="AM148" t="s">
        <v>102</v>
      </c>
      <c r="AN148">
        <v>0</v>
      </c>
      <c r="AO148">
        <v>506</v>
      </c>
      <c r="AP148">
        <v>715</v>
      </c>
      <c r="AQ148" t="s">
        <v>103</v>
      </c>
      <c r="AR148" t="s">
        <v>98</v>
      </c>
      <c r="AS148" t="s">
        <v>105</v>
      </c>
      <c r="AT148" t="s">
        <v>164</v>
      </c>
      <c r="AU148">
        <v>875</v>
      </c>
      <c r="AV148">
        <v>0</v>
      </c>
      <c r="AW148">
        <v>0</v>
      </c>
      <c r="AX148">
        <v>875</v>
      </c>
      <c r="AY148">
        <v>1</v>
      </c>
      <c r="AZ148">
        <v>0</v>
      </c>
      <c r="BA148">
        <v>1</v>
      </c>
      <c r="BB148">
        <v>0</v>
      </c>
      <c r="BC148">
        <v>2</v>
      </c>
      <c r="BD148">
        <v>1</v>
      </c>
      <c r="BE148" t="s">
        <v>98</v>
      </c>
      <c r="BF148">
        <v>5</v>
      </c>
      <c r="BG148" t="s">
        <v>107</v>
      </c>
      <c r="BH148">
        <v>0</v>
      </c>
      <c r="BI148" t="s">
        <v>83</v>
      </c>
      <c r="BJ148" t="s">
        <v>127</v>
      </c>
      <c r="BK148">
        <v>1931</v>
      </c>
      <c r="BL148" t="s">
        <v>102</v>
      </c>
      <c r="BM148">
        <v>1</v>
      </c>
      <c r="BN148">
        <v>180</v>
      </c>
      <c r="BO148" t="s">
        <v>147</v>
      </c>
      <c r="BP148" t="s">
        <v>98</v>
      </c>
      <c r="BQ148" t="s">
        <v>105</v>
      </c>
      <c r="BR148">
        <v>48</v>
      </c>
      <c r="BS148">
        <v>0</v>
      </c>
      <c r="BT148">
        <v>0</v>
      </c>
      <c r="BU148">
        <v>0</v>
      </c>
      <c r="BV148">
        <v>0</v>
      </c>
      <c r="BW148">
        <v>0</v>
      </c>
      <c r="BX148" t="s">
        <v>83</v>
      </c>
      <c r="BY148" t="s">
        <v>83</v>
      </c>
      <c r="BZ148" t="s">
        <v>83</v>
      </c>
      <c r="CA148" s="2">
        <v>0</v>
      </c>
      <c r="CB148">
        <v>11</v>
      </c>
      <c r="CC148">
        <v>2009</v>
      </c>
      <c r="CD148" t="s">
        <v>110</v>
      </c>
      <c r="CE148" t="s">
        <v>111</v>
      </c>
      <c r="CF148" s="2">
        <v>105000</v>
      </c>
      <c r="CG148" s="4">
        <f t="shared" si="5"/>
        <v>120</v>
      </c>
    </row>
    <row r="149" spans="1:85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 t="str">
        <f t="shared" si="4"/>
        <v>N</v>
      </c>
      <c r="S149">
        <v>7</v>
      </c>
      <c r="T149">
        <v>5</v>
      </c>
      <c r="U149">
        <v>2001</v>
      </c>
      <c r="V149" t="str">
        <f>IF(Table1[[#This Row],[YearBuilt]]&lt;1990, "N", IF(Table1[[#This Row],[Remodeled after 1990?]] = "Y", "N", "Y"))</f>
        <v>Y</v>
      </c>
      <c r="W149">
        <v>2001</v>
      </c>
      <c r="X149" t="str" cm="1">
        <f t="array" ref="X149">IFERROR(IF(U149=W149, "N", IF(AND(U149&lt;W149, Table1[[#This Row],[YearRemodAdd]]&gt;1990), "Y", "N/A")), No value)</f>
        <v>N</v>
      </c>
      <c r="Y149" t="s">
        <v>93</v>
      </c>
      <c r="Z149" t="s">
        <v>94</v>
      </c>
      <c r="AA149" t="s">
        <v>95</v>
      </c>
      <c r="AB149" t="s">
        <v>95</v>
      </c>
      <c r="AC149" t="s">
        <v>96</v>
      </c>
      <c r="AD149">
        <v>180</v>
      </c>
      <c r="AE149" t="s">
        <v>97</v>
      </c>
      <c r="AF149" t="s">
        <v>98</v>
      </c>
      <c r="AG149" t="s">
        <v>99</v>
      </c>
      <c r="AH149" t="s">
        <v>97</v>
      </c>
      <c r="AI149" t="s">
        <v>98</v>
      </c>
      <c r="AJ149" t="s">
        <v>100</v>
      </c>
      <c r="AK149" t="s">
        <v>102</v>
      </c>
      <c r="AL149">
        <v>0</v>
      </c>
      <c r="AM149" t="s">
        <v>102</v>
      </c>
      <c r="AN149">
        <v>0</v>
      </c>
      <c r="AO149">
        <v>884</v>
      </c>
      <c r="AP149">
        <v>884</v>
      </c>
      <c r="AQ149" t="s">
        <v>103</v>
      </c>
      <c r="AR149" t="s">
        <v>104</v>
      </c>
      <c r="AS149" t="s">
        <v>105</v>
      </c>
      <c r="AT149" t="s">
        <v>106</v>
      </c>
      <c r="AU149">
        <v>884</v>
      </c>
      <c r="AV149">
        <v>1151</v>
      </c>
      <c r="AW149">
        <v>0</v>
      </c>
      <c r="AX149">
        <v>2035</v>
      </c>
      <c r="AY149">
        <v>0</v>
      </c>
      <c r="AZ149">
        <v>0</v>
      </c>
      <c r="BA149">
        <v>2</v>
      </c>
      <c r="BB149">
        <v>1</v>
      </c>
      <c r="BC149">
        <v>3</v>
      </c>
      <c r="BD149">
        <v>1</v>
      </c>
      <c r="BE149" t="s">
        <v>97</v>
      </c>
      <c r="BF149">
        <v>8</v>
      </c>
      <c r="BG149" t="s">
        <v>107</v>
      </c>
      <c r="BH149">
        <v>1</v>
      </c>
      <c r="BI149" t="s">
        <v>97</v>
      </c>
      <c r="BJ149" t="s">
        <v>156</v>
      </c>
      <c r="BK149">
        <v>2001</v>
      </c>
      <c r="BL149" t="s">
        <v>157</v>
      </c>
      <c r="BM149">
        <v>2</v>
      </c>
      <c r="BN149">
        <v>434</v>
      </c>
      <c r="BO149" t="s">
        <v>98</v>
      </c>
      <c r="BP149" t="s">
        <v>98</v>
      </c>
      <c r="BQ149" t="s">
        <v>105</v>
      </c>
      <c r="BR149">
        <v>144</v>
      </c>
      <c r="BS149">
        <v>48</v>
      </c>
      <c r="BT149">
        <v>0</v>
      </c>
      <c r="BU149">
        <v>0</v>
      </c>
      <c r="BV149">
        <v>0</v>
      </c>
      <c r="BW149">
        <v>0</v>
      </c>
      <c r="BX149" t="s">
        <v>83</v>
      </c>
      <c r="BY149" t="s">
        <v>83</v>
      </c>
      <c r="BZ149" t="s">
        <v>83</v>
      </c>
      <c r="CA149" s="2">
        <v>0</v>
      </c>
      <c r="CB149">
        <v>5</v>
      </c>
      <c r="CC149">
        <v>2010</v>
      </c>
      <c r="CD149" t="s">
        <v>110</v>
      </c>
      <c r="CE149" t="s">
        <v>111</v>
      </c>
      <c r="CF149" s="2">
        <v>222500</v>
      </c>
      <c r="CG149" s="4">
        <f t="shared" si="5"/>
        <v>109.33660933660934</v>
      </c>
    </row>
    <row r="150" spans="1:85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 t="str">
        <f t="shared" si="4"/>
        <v>Y</v>
      </c>
      <c r="S150">
        <v>7</v>
      </c>
      <c r="T150">
        <v>5</v>
      </c>
      <c r="U150">
        <v>2004</v>
      </c>
      <c r="V150" t="str">
        <f>IF(Table1[[#This Row],[YearBuilt]]&lt;1990, "N", IF(Table1[[#This Row],[Remodeled after 1990?]] = "Y", "N", "Y"))</f>
        <v>N</v>
      </c>
      <c r="W150">
        <v>2005</v>
      </c>
      <c r="X150" t="str" cm="1">
        <f t="array" ref="X150">IFERROR(IF(U150=W150, "N", IF(AND(U150&lt;W150, Table1[[#This Row],[YearRemodAdd]]&gt;1990), "Y", "N/A")), No value)</f>
        <v>Y</v>
      </c>
      <c r="Y150" t="s">
        <v>93</v>
      </c>
      <c r="Z150" t="s">
        <v>94</v>
      </c>
      <c r="AA150" t="s">
        <v>95</v>
      </c>
      <c r="AB150" t="s">
        <v>95</v>
      </c>
      <c r="AC150" t="s">
        <v>96</v>
      </c>
      <c r="AD150">
        <v>120</v>
      </c>
      <c r="AE150" t="s">
        <v>98</v>
      </c>
      <c r="AF150" t="s">
        <v>98</v>
      </c>
      <c r="AG150" t="s">
        <v>99</v>
      </c>
      <c r="AH150" t="s">
        <v>97</v>
      </c>
      <c r="AI150" t="s">
        <v>98</v>
      </c>
      <c r="AJ150" t="s">
        <v>100</v>
      </c>
      <c r="AK150" t="s">
        <v>101</v>
      </c>
      <c r="AL150">
        <v>680</v>
      </c>
      <c r="AM150" t="s">
        <v>102</v>
      </c>
      <c r="AN150">
        <v>0</v>
      </c>
      <c r="AO150">
        <v>400</v>
      </c>
      <c r="AP150">
        <v>1080</v>
      </c>
      <c r="AQ150" t="s">
        <v>103</v>
      </c>
      <c r="AR150" t="s">
        <v>104</v>
      </c>
      <c r="AS150" t="s">
        <v>105</v>
      </c>
      <c r="AT150" t="s">
        <v>106</v>
      </c>
      <c r="AU150">
        <v>1080</v>
      </c>
      <c r="AV150">
        <v>0</v>
      </c>
      <c r="AW150">
        <v>0</v>
      </c>
      <c r="AX150">
        <v>1080</v>
      </c>
      <c r="AY150">
        <v>1</v>
      </c>
      <c r="AZ150">
        <v>0</v>
      </c>
      <c r="BA150">
        <v>1</v>
      </c>
      <c r="BB150">
        <v>0</v>
      </c>
      <c r="BC150">
        <v>3</v>
      </c>
      <c r="BD150">
        <v>1</v>
      </c>
      <c r="BE150" t="s">
        <v>97</v>
      </c>
      <c r="BF150">
        <v>6</v>
      </c>
      <c r="BG150" t="s">
        <v>107</v>
      </c>
      <c r="BH150">
        <v>0</v>
      </c>
      <c r="BI150" t="s">
        <v>83</v>
      </c>
      <c r="BJ150" t="s">
        <v>83</v>
      </c>
      <c r="BK150" t="s">
        <v>83</v>
      </c>
      <c r="BL150" t="s">
        <v>83</v>
      </c>
      <c r="BM150">
        <v>0</v>
      </c>
      <c r="BN150">
        <v>0</v>
      </c>
      <c r="BO150" t="s">
        <v>83</v>
      </c>
      <c r="BP150" t="s">
        <v>83</v>
      </c>
      <c r="BQ150" t="s">
        <v>105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83</v>
      </c>
      <c r="BY150" t="s">
        <v>83</v>
      </c>
      <c r="BZ150" t="s">
        <v>83</v>
      </c>
      <c r="CA150" s="2">
        <v>0</v>
      </c>
      <c r="CB150">
        <v>4</v>
      </c>
      <c r="CC150">
        <v>2008</v>
      </c>
      <c r="CD150" t="s">
        <v>110</v>
      </c>
      <c r="CE150" t="s">
        <v>111</v>
      </c>
      <c r="CF150" s="2">
        <v>141000</v>
      </c>
      <c r="CG150" s="4">
        <f t="shared" si="5"/>
        <v>130.55555555555554</v>
      </c>
    </row>
    <row r="151" spans="1:85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 t="str">
        <f t="shared" si="4"/>
        <v>N/A</v>
      </c>
      <c r="S151">
        <v>5</v>
      </c>
      <c r="T151">
        <v>4</v>
      </c>
      <c r="U151">
        <v>1936</v>
      </c>
      <c r="V151" t="str">
        <f>IF(Table1[[#This Row],[YearBuilt]]&lt;1990, "N", IF(Table1[[#This Row],[Remodeled after 1990?]] = "Y", "N", "Y"))</f>
        <v>N</v>
      </c>
      <c r="W151">
        <v>1950</v>
      </c>
      <c r="X151" t="str" cm="1">
        <f t="array" ref="X151">IFERROR(IF(U151=W151, "N", IF(AND(U151&lt;W151, Table1[[#This Row],[YearRemodAdd]]&gt;1990), "Y", "N/A")), No value)</f>
        <v>N/A</v>
      </c>
      <c r="Y151" t="s">
        <v>93</v>
      </c>
      <c r="Z151" t="s">
        <v>94</v>
      </c>
      <c r="AA151" t="s">
        <v>116</v>
      </c>
      <c r="AB151" t="s">
        <v>116</v>
      </c>
      <c r="AC151" t="s">
        <v>117</v>
      </c>
      <c r="AD151">
        <v>0</v>
      </c>
      <c r="AE151" t="s">
        <v>98</v>
      </c>
      <c r="AF151" t="s">
        <v>98</v>
      </c>
      <c r="AG151" t="s">
        <v>126</v>
      </c>
      <c r="AH151" t="s">
        <v>97</v>
      </c>
      <c r="AI151" t="s">
        <v>98</v>
      </c>
      <c r="AJ151" t="s">
        <v>100</v>
      </c>
      <c r="AK151" t="s">
        <v>102</v>
      </c>
      <c r="AL151">
        <v>0</v>
      </c>
      <c r="AM151" t="s">
        <v>102</v>
      </c>
      <c r="AN151">
        <v>0</v>
      </c>
      <c r="AO151">
        <v>896</v>
      </c>
      <c r="AP151">
        <v>896</v>
      </c>
      <c r="AQ151" t="s">
        <v>103</v>
      </c>
      <c r="AR151" t="s">
        <v>97</v>
      </c>
      <c r="AS151" t="s">
        <v>105</v>
      </c>
      <c r="AT151" t="s">
        <v>164</v>
      </c>
      <c r="AU151">
        <v>896</v>
      </c>
      <c r="AV151">
        <v>448</v>
      </c>
      <c r="AW151">
        <v>0</v>
      </c>
      <c r="AX151">
        <v>1344</v>
      </c>
      <c r="AY151">
        <v>0</v>
      </c>
      <c r="AZ151">
        <v>0</v>
      </c>
      <c r="BA151">
        <v>1</v>
      </c>
      <c r="BB151">
        <v>0</v>
      </c>
      <c r="BC151">
        <v>3</v>
      </c>
      <c r="BD151">
        <v>1</v>
      </c>
      <c r="BE151" t="s">
        <v>98</v>
      </c>
      <c r="BF151">
        <v>7</v>
      </c>
      <c r="BG151" t="s">
        <v>107</v>
      </c>
      <c r="BH151">
        <v>0</v>
      </c>
      <c r="BI151" t="s">
        <v>83</v>
      </c>
      <c r="BJ151" t="s">
        <v>127</v>
      </c>
      <c r="BK151">
        <v>1936</v>
      </c>
      <c r="BL151" t="s">
        <v>102</v>
      </c>
      <c r="BM151">
        <v>1</v>
      </c>
      <c r="BN151">
        <v>240</v>
      </c>
      <c r="BO151" t="s">
        <v>147</v>
      </c>
      <c r="BP151" t="s">
        <v>98</v>
      </c>
      <c r="BQ151" t="s">
        <v>105</v>
      </c>
      <c r="BR151">
        <v>200</v>
      </c>
      <c r="BS151">
        <v>114</v>
      </c>
      <c r="BT151">
        <v>0</v>
      </c>
      <c r="BU151">
        <v>0</v>
      </c>
      <c r="BV151">
        <v>0</v>
      </c>
      <c r="BW151">
        <v>0</v>
      </c>
      <c r="BX151" t="s">
        <v>83</v>
      </c>
      <c r="BY151" t="s">
        <v>83</v>
      </c>
      <c r="BZ151" t="s">
        <v>83</v>
      </c>
      <c r="CA151" s="2">
        <v>0</v>
      </c>
      <c r="CB151">
        <v>4</v>
      </c>
      <c r="CC151">
        <v>2006</v>
      </c>
      <c r="CD151" t="s">
        <v>110</v>
      </c>
      <c r="CE151" t="s">
        <v>111</v>
      </c>
      <c r="CF151" s="2">
        <v>115000</v>
      </c>
      <c r="CG151" s="4">
        <f t="shared" si="5"/>
        <v>85.56547619047619</v>
      </c>
    </row>
    <row r="152" spans="1:85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 t="str">
        <f t="shared" si="4"/>
        <v>Y</v>
      </c>
      <c r="S152">
        <v>5</v>
      </c>
      <c r="T152">
        <v>6</v>
      </c>
      <c r="U152">
        <v>1975</v>
      </c>
      <c r="V152" t="str">
        <f>IF(Table1[[#This Row],[YearBuilt]]&lt;1990, "N", IF(Table1[[#This Row],[Remodeled after 1990?]] = "Y", "N", "Y"))</f>
        <v>N</v>
      </c>
      <c r="W152">
        <v>1975</v>
      </c>
      <c r="X152" t="str" cm="1">
        <f t="array" ref="X152">IFERROR(IF(U152=W152, "N", IF(AND(U152&lt;W152, Table1[[#This Row],[YearRemodAdd]]&gt;1990), "Y", "N/A")), No value)</f>
        <v>N</v>
      </c>
      <c r="Y152" t="s">
        <v>93</v>
      </c>
      <c r="Z152" t="s">
        <v>94</v>
      </c>
      <c r="AA152" t="s">
        <v>140</v>
      </c>
      <c r="AB152" t="s">
        <v>140</v>
      </c>
      <c r="AC152" t="s">
        <v>117</v>
      </c>
      <c r="AD152">
        <v>0</v>
      </c>
      <c r="AE152" t="s">
        <v>98</v>
      </c>
      <c r="AF152" t="s">
        <v>98</v>
      </c>
      <c r="AG152" t="s">
        <v>118</v>
      </c>
      <c r="AH152" t="s">
        <v>98</v>
      </c>
      <c r="AI152" t="s">
        <v>98</v>
      </c>
      <c r="AJ152" t="s">
        <v>130</v>
      </c>
      <c r="AK152" t="s">
        <v>141</v>
      </c>
      <c r="AL152">
        <v>716</v>
      </c>
      <c r="AM152" t="s">
        <v>102</v>
      </c>
      <c r="AN152">
        <v>0</v>
      </c>
      <c r="AO152">
        <v>253</v>
      </c>
      <c r="AP152">
        <v>969</v>
      </c>
      <c r="AQ152" t="s">
        <v>103</v>
      </c>
      <c r="AR152" t="s">
        <v>98</v>
      </c>
      <c r="AS152" t="s">
        <v>105</v>
      </c>
      <c r="AT152" t="s">
        <v>106</v>
      </c>
      <c r="AU152">
        <v>969</v>
      </c>
      <c r="AV152">
        <v>0</v>
      </c>
      <c r="AW152">
        <v>0</v>
      </c>
      <c r="AX152">
        <v>969</v>
      </c>
      <c r="AY152">
        <v>0</v>
      </c>
      <c r="AZ152">
        <v>0</v>
      </c>
      <c r="BA152">
        <v>1</v>
      </c>
      <c r="BB152">
        <v>1</v>
      </c>
      <c r="BC152">
        <v>3</v>
      </c>
      <c r="BD152">
        <v>1</v>
      </c>
      <c r="BE152" t="s">
        <v>98</v>
      </c>
      <c r="BF152">
        <v>5</v>
      </c>
      <c r="BG152" t="s">
        <v>107</v>
      </c>
      <c r="BH152">
        <v>0</v>
      </c>
      <c r="BI152" t="s">
        <v>83</v>
      </c>
      <c r="BJ152" t="s">
        <v>108</v>
      </c>
      <c r="BK152">
        <v>1975</v>
      </c>
      <c r="BL152" t="s">
        <v>102</v>
      </c>
      <c r="BM152">
        <v>2</v>
      </c>
      <c r="BN152">
        <v>440</v>
      </c>
      <c r="BO152" t="s">
        <v>98</v>
      </c>
      <c r="BP152" t="s">
        <v>98</v>
      </c>
      <c r="BQ152" t="s">
        <v>105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 t="s">
        <v>83</v>
      </c>
      <c r="BY152" t="s">
        <v>134</v>
      </c>
      <c r="BZ152" t="s">
        <v>83</v>
      </c>
      <c r="CA152" s="2">
        <v>0</v>
      </c>
      <c r="CB152">
        <v>1</v>
      </c>
      <c r="CC152">
        <v>2007</v>
      </c>
      <c r="CD152" t="s">
        <v>110</v>
      </c>
      <c r="CE152" t="s">
        <v>111</v>
      </c>
      <c r="CF152" s="2">
        <v>122000</v>
      </c>
      <c r="CG152" s="4">
        <f t="shared" si="5"/>
        <v>125.90299277605779</v>
      </c>
    </row>
    <row r="153" spans="1:85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 t="str">
        <f t="shared" si="4"/>
        <v>Y</v>
      </c>
      <c r="S153">
        <v>8</v>
      </c>
      <c r="T153">
        <v>5</v>
      </c>
      <c r="U153">
        <v>2007</v>
      </c>
      <c r="V153" t="str">
        <f>IF(Table1[[#This Row],[YearBuilt]]&lt;1990, "N", IF(Table1[[#This Row],[Remodeled after 1990?]] = "Y", "N", "Y"))</f>
        <v>N</v>
      </c>
      <c r="W153">
        <v>2008</v>
      </c>
      <c r="X153" t="str" cm="1">
        <f t="array" ref="X153">IFERROR(IF(U153=W153, "N", IF(AND(U153&lt;W153, Table1[[#This Row],[YearRemodAdd]]&gt;1990), "Y", "N/A")), No value)</f>
        <v>Y</v>
      </c>
      <c r="Y153" t="s">
        <v>152</v>
      </c>
      <c r="Z153" t="s">
        <v>94</v>
      </c>
      <c r="AA153" t="s">
        <v>95</v>
      </c>
      <c r="AB153" t="s">
        <v>95</v>
      </c>
      <c r="AC153" t="s">
        <v>137</v>
      </c>
      <c r="AD153">
        <v>436</v>
      </c>
      <c r="AE153" t="s">
        <v>97</v>
      </c>
      <c r="AF153" t="s">
        <v>98</v>
      </c>
      <c r="AG153" t="s">
        <v>99</v>
      </c>
      <c r="AH153" t="s">
        <v>104</v>
      </c>
      <c r="AI153" t="s">
        <v>98</v>
      </c>
      <c r="AJ153" t="s">
        <v>97</v>
      </c>
      <c r="AK153" t="s">
        <v>101</v>
      </c>
      <c r="AL153">
        <v>1400</v>
      </c>
      <c r="AM153" t="s">
        <v>102</v>
      </c>
      <c r="AN153">
        <v>0</v>
      </c>
      <c r="AO153">
        <v>310</v>
      </c>
      <c r="AP153">
        <v>1710</v>
      </c>
      <c r="AQ153" t="s">
        <v>103</v>
      </c>
      <c r="AR153" t="s">
        <v>104</v>
      </c>
      <c r="AS153" t="s">
        <v>105</v>
      </c>
      <c r="AT153" t="s">
        <v>106</v>
      </c>
      <c r="AU153">
        <v>1710</v>
      </c>
      <c r="AV153">
        <v>0</v>
      </c>
      <c r="AW153">
        <v>0</v>
      </c>
      <c r="AX153">
        <v>1710</v>
      </c>
      <c r="AY153">
        <v>1</v>
      </c>
      <c r="AZ153">
        <v>0</v>
      </c>
      <c r="BA153">
        <v>2</v>
      </c>
      <c r="BB153">
        <v>0</v>
      </c>
      <c r="BC153">
        <v>2</v>
      </c>
      <c r="BD153">
        <v>1</v>
      </c>
      <c r="BE153" t="s">
        <v>97</v>
      </c>
      <c r="BF153">
        <v>6</v>
      </c>
      <c r="BG153" t="s">
        <v>107</v>
      </c>
      <c r="BH153">
        <v>1</v>
      </c>
      <c r="BI153" t="s">
        <v>97</v>
      </c>
      <c r="BJ153" t="s">
        <v>108</v>
      </c>
      <c r="BK153">
        <v>2007</v>
      </c>
      <c r="BL153" t="s">
        <v>109</v>
      </c>
      <c r="BM153">
        <v>3</v>
      </c>
      <c r="BN153">
        <v>866</v>
      </c>
      <c r="BO153" t="s">
        <v>98</v>
      </c>
      <c r="BP153" t="s">
        <v>98</v>
      </c>
      <c r="BQ153" t="s">
        <v>105</v>
      </c>
      <c r="BR153">
        <v>0</v>
      </c>
      <c r="BS153">
        <v>102</v>
      </c>
      <c r="BT153">
        <v>0</v>
      </c>
      <c r="BU153">
        <v>0</v>
      </c>
      <c r="BV153">
        <v>0</v>
      </c>
      <c r="BW153">
        <v>0</v>
      </c>
      <c r="BX153" t="s">
        <v>83</v>
      </c>
      <c r="BY153" t="s">
        <v>83</v>
      </c>
      <c r="BZ153" t="s">
        <v>83</v>
      </c>
      <c r="CA153" s="2">
        <v>0</v>
      </c>
      <c r="CB153">
        <v>1</v>
      </c>
      <c r="CC153">
        <v>2008</v>
      </c>
      <c r="CD153" t="s">
        <v>158</v>
      </c>
      <c r="CE153" t="s">
        <v>159</v>
      </c>
      <c r="CF153" s="2">
        <v>372402</v>
      </c>
      <c r="CG153" s="4">
        <f t="shared" si="5"/>
        <v>217.77894736842106</v>
      </c>
    </row>
    <row r="154" spans="1:85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 t="str">
        <f t="shared" si="4"/>
        <v>N</v>
      </c>
      <c r="S154">
        <v>6</v>
      </c>
      <c r="T154">
        <v>5</v>
      </c>
      <c r="U154">
        <v>1971</v>
      </c>
      <c r="V154" t="str">
        <f>IF(Table1[[#This Row],[YearBuilt]]&lt;1990, "N", IF(Table1[[#This Row],[Remodeled after 1990?]] = "Y", "N", "Y"))</f>
        <v>N</v>
      </c>
      <c r="W154">
        <v>1971</v>
      </c>
      <c r="X154" t="str" cm="1">
        <f t="array" ref="X154">IFERROR(IF(U154=W154, "N", IF(AND(U154&lt;W154, Table1[[#This Row],[YearRemodAdd]]&gt;1990), "Y", "N/A")), No value)</f>
        <v>N</v>
      </c>
      <c r="Y154" t="s">
        <v>93</v>
      </c>
      <c r="Z154" t="s">
        <v>94</v>
      </c>
      <c r="AA154" t="s">
        <v>140</v>
      </c>
      <c r="AB154" t="s">
        <v>140</v>
      </c>
      <c r="AC154" t="s">
        <v>96</v>
      </c>
      <c r="AD154">
        <v>252</v>
      </c>
      <c r="AE154" t="s">
        <v>98</v>
      </c>
      <c r="AF154" t="s">
        <v>98</v>
      </c>
      <c r="AG154" t="s">
        <v>118</v>
      </c>
      <c r="AH154" t="s">
        <v>98</v>
      </c>
      <c r="AI154" t="s">
        <v>98</v>
      </c>
      <c r="AJ154" t="s">
        <v>100</v>
      </c>
      <c r="AK154" t="s">
        <v>153</v>
      </c>
      <c r="AL154">
        <v>416</v>
      </c>
      <c r="AM154" t="s">
        <v>102</v>
      </c>
      <c r="AN154">
        <v>0</v>
      </c>
      <c r="AO154">
        <v>409</v>
      </c>
      <c r="AP154">
        <v>825</v>
      </c>
      <c r="AQ154" t="s">
        <v>103</v>
      </c>
      <c r="AR154" t="s">
        <v>97</v>
      </c>
      <c r="AS154" t="s">
        <v>105</v>
      </c>
      <c r="AT154" t="s">
        <v>106</v>
      </c>
      <c r="AU154">
        <v>1097</v>
      </c>
      <c r="AV154">
        <v>896</v>
      </c>
      <c r="AW154">
        <v>0</v>
      </c>
      <c r="AX154">
        <v>1993</v>
      </c>
      <c r="AY154">
        <v>0</v>
      </c>
      <c r="AZ154">
        <v>0</v>
      </c>
      <c r="BA154">
        <v>2</v>
      </c>
      <c r="BB154">
        <v>1</v>
      </c>
      <c r="BC154">
        <v>4</v>
      </c>
      <c r="BD154">
        <v>1</v>
      </c>
      <c r="BE154" t="s">
        <v>98</v>
      </c>
      <c r="BF154">
        <v>8</v>
      </c>
      <c r="BG154" t="s">
        <v>107</v>
      </c>
      <c r="BH154">
        <v>1</v>
      </c>
      <c r="BI154" t="s">
        <v>97</v>
      </c>
      <c r="BJ154" t="s">
        <v>108</v>
      </c>
      <c r="BK154">
        <v>1971</v>
      </c>
      <c r="BL154" t="s">
        <v>109</v>
      </c>
      <c r="BM154">
        <v>2</v>
      </c>
      <c r="BN154">
        <v>495</v>
      </c>
      <c r="BO154" t="s">
        <v>98</v>
      </c>
      <c r="BP154" t="s">
        <v>98</v>
      </c>
      <c r="BQ154" t="s">
        <v>105</v>
      </c>
      <c r="BR154">
        <v>0</v>
      </c>
      <c r="BS154">
        <v>66</v>
      </c>
      <c r="BT154">
        <v>0</v>
      </c>
      <c r="BU154">
        <v>0</v>
      </c>
      <c r="BV154">
        <v>0</v>
      </c>
      <c r="BW154">
        <v>0</v>
      </c>
      <c r="BX154" t="s">
        <v>83</v>
      </c>
      <c r="BY154" t="s">
        <v>163</v>
      </c>
      <c r="BZ154" t="s">
        <v>83</v>
      </c>
      <c r="CA154" s="2">
        <v>0</v>
      </c>
      <c r="CB154">
        <v>6</v>
      </c>
      <c r="CC154">
        <v>2006</v>
      </c>
      <c r="CD154" t="s">
        <v>110</v>
      </c>
      <c r="CE154" t="s">
        <v>111</v>
      </c>
      <c r="CF154" s="2">
        <v>190000</v>
      </c>
      <c r="CG154" s="4">
        <f t="shared" si="5"/>
        <v>95.333667837431008</v>
      </c>
    </row>
    <row r="155" spans="1:85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 t="str">
        <f t="shared" si="4"/>
        <v>Y</v>
      </c>
      <c r="S155">
        <v>6</v>
      </c>
      <c r="T155">
        <v>7</v>
      </c>
      <c r="U155">
        <v>1960</v>
      </c>
      <c r="V155" t="str">
        <f>IF(Table1[[#This Row],[YearBuilt]]&lt;1990, "N", IF(Table1[[#This Row],[Remodeled after 1990?]] = "Y", "N", "Y"))</f>
        <v>N</v>
      </c>
      <c r="W155">
        <v>1975</v>
      </c>
      <c r="X155" t="str" cm="1">
        <f t="array" ref="X155">IFERROR(IF(U155=W155, "N", IF(AND(U155&lt;W155, Table1[[#This Row],[YearRemodAdd]]&gt;1990), "Y", "N/A")), No value)</f>
        <v>N/A</v>
      </c>
      <c r="Y155" t="s">
        <v>214</v>
      </c>
      <c r="Z155" t="s">
        <v>94</v>
      </c>
      <c r="AA155" t="s">
        <v>96</v>
      </c>
      <c r="AB155" t="s">
        <v>161</v>
      </c>
      <c r="AC155" t="s">
        <v>117</v>
      </c>
      <c r="AD155">
        <v>0</v>
      </c>
      <c r="AE155" t="s">
        <v>98</v>
      </c>
      <c r="AF155" t="s">
        <v>98</v>
      </c>
      <c r="AG155" t="s">
        <v>118</v>
      </c>
      <c r="AH155" t="s">
        <v>97</v>
      </c>
      <c r="AI155" t="s">
        <v>98</v>
      </c>
      <c r="AJ155" t="s">
        <v>97</v>
      </c>
      <c r="AK155" t="s">
        <v>141</v>
      </c>
      <c r="AL155">
        <v>429</v>
      </c>
      <c r="AM155" t="s">
        <v>119</v>
      </c>
      <c r="AN155">
        <v>1080</v>
      </c>
      <c r="AO155">
        <v>93</v>
      </c>
      <c r="AP155">
        <v>1602</v>
      </c>
      <c r="AQ155" t="s">
        <v>103</v>
      </c>
      <c r="AR155" t="s">
        <v>97</v>
      </c>
      <c r="AS155" t="s">
        <v>105</v>
      </c>
      <c r="AT155" t="s">
        <v>106</v>
      </c>
      <c r="AU155">
        <v>1252</v>
      </c>
      <c r="AV155">
        <v>0</v>
      </c>
      <c r="AW155">
        <v>0</v>
      </c>
      <c r="AX155">
        <v>1252</v>
      </c>
      <c r="AY155">
        <v>1</v>
      </c>
      <c r="AZ155">
        <v>0</v>
      </c>
      <c r="BA155">
        <v>1</v>
      </c>
      <c r="BB155">
        <v>0</v>
      </c>
      <c r="BC155">
        <v>1</v>
      </c>
      <c r="BD155">
        <v>1</v>
      </c>
      <c r="BE155" t="s">
        <v>98</v>
      </c>
      <c r="BF155">
        <v>4</v>
      </c>
      <c r="BG155" t="s">
        <v>107</v>
      </c>
      <c r="BH155">
        <v>1</v>
      </c>
      <c r="BI155" t="s">
        <v>97</v>
      </c>
      <c r="BJ155" t="s">
        <v>108</v>
      </c>
      <c r="BK155">
        <v>1960</v>
      </c>
      <c r="BL155" t="s">
        <v>109</v>
      </c>
      <c r="BM155">
        <v>2</v>
      </c>
      <c r="BN155">
        <v>564</v>
      </c>
      <c r="BO155" t="s">
        <v>98</v>
      </c>
      <c r="BP155" t="s">
        <v>98</v>
      </c>
      <c r="BQ155" t="s">
        <v>105</v>
      </c>
      <c r="BR155">
        <v>409</v>
      </c>
      <c r="BS155">
        <v>0</v>
      </c>
      <c r="BT155">
        <v>0</v>
      </c>
      <c r="BU155">
        <v>0</v>
      </c>
      <c r="BV155">
        <v>0</v>
      </c>
      <c r="BW155">
        <v>0</v>
      </c>
      <c r="BX155" t="s">
        <v>83</v>
      </c>
      <c r="BY155" t="s">
        <v>83</v>
      </c>
      <c r="BZ155" t="s">
        <v>83</v>
      </c>
      <c r="CA155" s="2">
        <v>0</v>
      </c>
      <c r="CB155">
        <v>3</v>
      </c>
      <c r="CC155">
        <v>2008</v>
      </c>
      <c r="CD155" t="s">
        <v>110</v>
      </c>
      <c r="CE155" t="s">
        <v>111</v>
      </c>
      <c r="CF155" s="2">
        <v>235000</v>
      </c>
      <c r="CG155" s="4">
        <f t="shared" si="5"/>
        <v>187.69968051118209</v>
      </c>
    </row>
    <row r="156" spans="1:85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 t="str">
        <f t="shared" si="4"/>
        <v>Y</v>
      </c>
      <c r="S156">
        <v>6</v>
      </c>
      <c r="T156">
        <v>5</v>
      </c>
      <c r="U156">
        <v>1923</v>
      </c>
      <c r="V156" t="str">
        <f>IF(Table1[[#This Row],[YearBuilt]]&lt;1990, "N", IF(Table1[[#This Row],[Remodeled after 1990?]] = "Y", "N", "Y"))</f>
        <v>N</v>
      </c>
      <c r="W156">
        <v>1950</v>
      </c>
      <c r="X156" t="str" cm="1">
        <f t="array" ref="X156">IFERROR(IF(U156=W156, "N", IF(AND(U156&lt;W156, Table1[[#This Row],[YearRemodAdd]]&gt;1990), "Y", "N/A")), No value)</f>
        <v>N/A</v>
      </c>
      <c r="Y156" t="s">
        <v>93</v>
      </c>
      <c r="Z156" t="s">
        <v>94</v>
      </c>
      <c r="AA156" t="s">
        <v>124</v>
      </c>
      <c r="AB156" t="s">
        <v>124</v>
      </c>
      <c r="AC156" t="s">
        <v>117</v>
      </c>
      <c r="AD156">
        <v>0</v>
      </c>
      <c r="AE156" t="s">
        <v>98</v>
      </c>
      <c r="AF156" t="s">
        <v>98</v>
      </c>
      <c r="AG156" t="s">
        <v>126</v>
      </c>
      <c r="AH156" t="s">
        <v>98</v>
      </c>
      <c r="AI156" t="s">
        <v>98</v>
      </c>
      <c r="AJ156" t="s">
        <v>100</v>
      </c>
      <c r="AK156" t="s">
        <v>102</v>
      </c>
      <c r="AL156">
        <v>0</v>
      </c>
      <c r="AM156" t="s">
        <v>102</v>
      </c>
      <c r="AN156">
        <v>0</v>
      </c>
      <c r="AO156">
        <v>1200</v>
      </c>
      <c r="AP156">
        <v>1200</v>
      </c>
      <c r="AQ156" t="s">
        <v>103</v>
      </c>
      <c r="AR156" t="s">
        <v>98</v>
      </c>
      <c r="AS156" t="s">
        <v>105</v>
      </c>
      <c r="AT156" t="s">
        <v>164</v>
      </c>
      <c r="AU156">
        <v>1200</v>
      </c>
      <c r="AV156">
        <v>0</v>
      </c>
      <c r="AW156">
        <v>0</v>
      </c>
      <c r="AX156">
        <v>1200</v>
      </c>
      <c r="AY156">
        <v>0</v>
      </c>
      <c r="AZ156">
        <v>0</v>
      </c>
      <c r="BA156">
        <v>1</v>
      </c>
      <c r="BB156">
        <v>0</v>
      </c>
      <c r="BC156">
        <v>4</v>
      </c>
      <c r="BD156">
        <v>1</v>
      </c>
      <c r="BE156" t="s">
        <v>98</v>
      </c>
      <c r="BF156">
        <v>7</v>
      </c>
      <c r="BG156" t="s">
        <v>107</v>
      </c>
      <c r="BH156">
        <v>0</v>
      </c>
      <c r="BI156" t="s">
        <v>83</v>
      </c>
      <c r="BJ156" t="s">
        <v>127</v>
      </c>
      <c r="BK156">
        <v>1923</v>
      </c>
      <c r="BL156" t="s">
        <v>102</v>
      </c>
      <c r="BM156">
        <v>1</v>
      </c>
      <c r="BN156">
        <v>312</v>
      </c>
      <c r="BO156" t="s">
        <v>147</v>
      </c>
      <c r="BP156" t="s">
        <v>147</v>
      </c>
      <c r="BQ156" t="s">
        <v>105</v>
      </c>
      <c r="BR156">
        <v>0</v>
      </c>
      <c r="BS156">
        <v>0</v>
      </c>
      <c r="BT156">
        <v>228</v>
      </c>
      <c r="BU156">
        <v>0</v>
      </c>
      <c r="BV156">
        <v>0</v>
      </c>
      <c r="BW156">
        <v>0</v>
      </c>
      <c r="BX156" t="s">
        <v>83</v>
      </c>
      <c r="BY156" t="s">
        <v>83</v>
      </c>
      <c r="BZ156" t="s">
        <v>83</v>
      </c>
      <c r="CA156" s="2">
        <v>0</v>
      </c>
      <c r="CB156">
        <v>3</v>
      </c>
      <c r="CC156">
        <v>2006</v>
      </c>
      <c r="CD156" t="s">
        <v>110</v>
      </c>
      <c r="CE156" t="s">
        <v>219</v>
      </c>
      <c r="CF156" s="2">
        <v>125000</v>
      </c>
      <c r="CG156" s="4">
        <f t="shared" si="5"/>
        <v>104.16666666666667</v>
      </c>
    </row>
    <row r="157" spans="1:85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 t="str">
        <f t="shared" si="4"/>
        <v>N/A</v>
      </c>
      <c r="S157">
        <v>6</v>
      </c>
      <c r="T157">
        <v>5</v>
      </c>
      <c r="U157">
        <v>1924</v>
      </c>
      <c r="V157" t="str">
        <f>IF(Table1[[#This Row],[YearBuilt]]&lt;1990, "N", IF(Table1[[#This Row],[Remodeled after 1990?]] = "Y", "N", "Y"))</f>
        <v>N</v>
      </c>
      <c r="W157">
        <v>1950</v>
      </c>
      <c r="X157" t="str" cm="1">
        <f t="array" ref="X157">IFERROR(IF(U157=W157, "N", IF(AND(U157&lt;W157, Table1[[#This Row],[YearRemodAdd]]&gt;1990), "Y", "N/A")), No value)</f>
        <v>N/A</v>
      </c>
      <c r="Y157" t="s">
        <v>93</v>
      </c>
      <c r="Z157" t="s">
        <v>94</v>
      </c>
      <c r="AA157" t="s">
        <v>124</v>
      </c>
      <c r="AB157" t="s">
        <v>124</v>
      </c>
      <c r="AC157" t="s">
        <v>117</v>
      </c>
      <c r="AD157">
        <v>0</v>
      </c>
      <c r="AE157" t="s">
        <v>98</v>
      </c>
      <c r="AF157" t="s">
        <v>98</v>
      </c>
      <c r="AG157" t="s">
        <v>126</v>
      </c>
      <c r="AH157" t="s">
        <v>98</v>
      </c>
      <c r="AI157" t="s">
        <v>98</v>
      </c>
      <c r="AJ157" t="s">
        <v>100</v>
      </c>
      <c r="AK157" t="s">
        <v>102</v>
      </c>
      <c r="AL157">
        <v>0</v>
      </c>
      <c r="AM157" t="s">
        <v>102</v>
      </c>
      <c r="AN157">
        <v>0</v>
      </c>
      <c r="AO157">
        <v>572</v>
      </c>
      <c r="AP157">
        <v>572</v>
      </c>
      <c r="AQ157" t="s">
        <v>222</v>
      </c>
      <c r="AR157" t="s">
        <v>147</v>
      </c>
      <c r="AS157" t="s">
        <v>177</v>
      </c>
      <c r="AT157" t="s">
        <v>145</v>
      </c>
      <c r="AU157">
        <v>572</v>
      </c>
      <c r="AV157">
        <v>524</v>
      </c>
      <c r="AW157">
        <v>0</v>
      </c>
      <c r="AX157">
        <v>1096</v>
      </c>
      <c r="AY157">
        <v>0</v>
      </c>
      <c r="AZ157">
        <v>0</v>
      </c>
      <c r="BA157">
        <v>1</v>
      </c>
      <c r="BB157">
        <v>0</v>
      </c>
      <c r="BC157">
        <v>2</v>
      </c>
      <c r="BD157">
        <v>1</v>
      </c>
      <c r="BE157" t="s">
        <v>98</v>
      </c>
      <c r="BF157">
        <v>5</v>
      </c>
      <c r="BG157" t="s">
        <v>107</v>
      </c>
      <c r="BH157">
        <v>0</v>
      </c>
      <c r="BI157" t="s">
        <v>83</v>
      </c>
      <c r="BJ157" t="s">
        <v>83</v>
      </c>
      <c r="BK157" t="s">
        <v>83</v>
      </c>
      <c r="BL157" t="s">
        <v>83</v>
      </c>
      <c r="BM157">
        <v>0</v>
      </c>
      <c r="BN157">
        <v>0</v>
      </c>
      <c r="BO157" t="s">
        <v>83</v>
      </c>
      <c r="BP157" t="s">
        <v>83</v>
      </c>
      <c r="BQ157" t="s">
        <v>177</v>
      </c>
      <c r="BR157">
        <v>0</v>
      </c>
      <c r="BS157">
        <v>8</v>
      </c>
      <c r="BT157">
        <v>128</v>
      </c>
      <c r="BU157">
        <v>0</v>
      </c>
      <c r="BV157">
        <v>0</v>
      </c>
      <c r="BW157">
        <v>0</v>
      </c>
      <c r="BX157" t="s">
        <v>83</v>
      </c>
      <c r="BY157" t="s">
        <v>83</v>
      </c>
      <c r="BZ157" t="s">
        <v>83</v>
      </c>
      <c r="CA157" s="2">
        <v>0</v>
      </c>
      <c r="CB157">
        <v>4</v>
      </c>
      <c r="CC157">
        <v>2008</v>
      </c>
      <c r="CD157" t="s">
        <v>110</v>
      </c>
      <c r="CE157" t="s">
        <v>111</v>
      </c>
      <c r="CF157" s="2">
        <v>79000</v>
      </c>
      <c r="CG157" s="4">
        <f t="shared" si="5"/>
        <v>72.080291970802918</v>
      </c>
    </row>
    <row r="158" spans="1:85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 t="str">
        <f t="shared" si="4"/>
        <v>Y</v>
      </c>
      <c r="S158">
        <v>5</v>
      </c>
      <c r="T158">
        <v>7</v>
      </c>
      <c r="U158">
        <v>1950</v>
      </c>
      <c r="V158" t="str">
        <f>IF(Table1[[#This Row],[YearBuilt]]&lt;1990, "N", IF(Table1[[#This Row],[Remodeled after 1990?]] = "Y", "N", "Y"))</f>
        <v>N</v>
      </c>
      <c r="W158">
        <v>1950</v>
      </c>
      <c r="X158" t="str" cm="1">
        <f t="array" ref="X158">IFERROR(IF(U158=W158, "N", IF(AND(U158&lt;W158, Table1[[#This Row],[YearRemodAdd]]&gt;1990), "Y", "N/A")), No value)</f>
        <v>N</v>
      </c>
      <c r="Y158" t="s">
        <v>152</v>
      </c>
      <c r="Z158" t="s">
        <v>94</v>
      </c>
      <c r="AA158" t="s">
        <v>124</v>
      </c>
      <c r="AB158" t="s">
        <v>124</v>
      </c>
      <c r="AC158" t="s">
        <v>117</v>
      </c>
      <c r="AD158">
        <v>0</v>
      </c>
      <c r="AE158" t="s">
        <v>98</v>
      </c>
      <c r="AF158" t="s">
        <v>98</v>
      </c>
      <c r="AG158" t="s">
        <v>118</v>
      </c>
      <c r="AH158" t="s">
        <v>83</v>
      </c>
      <c r="AI158" t="s">
        <v>83</v>
      </c>
      <c r="AJ158" t="s">
        <v>83</v>
      </c>
      <c r="AK158" t="s">
        <v>83</v>
      </c>
      <c r="AL158">
        <v>0</v>
      </c>
      <c r="AM158" t="s">
        <v>83</v>
      </c>
      <c r="AN158">
        <v>0</v>
      </c>
      <c r="AO158">
        <v>0</v>
      </c>
      <c r="AP158">
        <v>0</v>
      </c>
      <c r="AQ158" t="s">
        <v>103</v>
      </c>
      <c r="AR158" t="s">
        <v>98</v>
      </c>
      <c r="AS158" t="s">
        <v>105</v>
      </c>
      <c r="AT158" t="s">
        <v>145</v>
      </c>
      <c r="AU158">
        <v>1040</v>
      </c>
      <c r="AV158">
        <v>0</v>
      </c>
      <c r="AW158">
        <v>0</v>
      </c>
      <c r="AX158">
        <v>1040</v>
      </c>
      <c r="AY158">
        <v>0</v>
      </c>
      <c r="AZ158">
        <v>0</v>
      </c>
      <c r="BA158">
        <v>1</v>
      </c>
      <c r="BB158">
        <v>0</v>
      </c>
      <c r="BC158">
        <v>2</v>
      </c>
      <c r="BD158">
        <v>1</v>
      </c>
      <c r="BE158" t="s">
        <v>98</v>
      </c>
      <c r="BF158">
        <v>5</v>
      </c>
      <c r="BG158" t="s">
        <v>107</v>
      </c>
      <c r="BH158">
        <v>0</v>
      </c>
      <c r="BI158" t="s">
        <v>83</v>
      </c>
      <c r="BJ158" t="s">
        <v>127</v>
      </c>
      <c r="BK158">
        <v>1950</v>
      </c>
      <c r="BL158" t="s">
        <v>102</v>
      </c>
      <c r="BM158">
        <v>2</v>
      </c>
      <c r="BN158">
        <v>625</v>
      </c>
      <c r="BO158" t="s">
        <v>98</v>
      </c>
      <c r="BP158" t="s">
        <v>98</v>
      </c>
      <c r="BQ158" t="s">
        <v>105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 t="s">
        <v>83</v>
      </c>
      <c r="BY158" t="s">
        <v>83</v>
      </c>
      <c r="BZ158" t="s">
        <v>83</v>
      </c>
      <c r="CA158" s="2">
        <v>0</v>
      </c>
      <c r="CB158">
        <v>6</v>
      </c>
      <c r="CC158">
        <v>2006</v>
      </c>
      <c r="CD158" t="s">
        <v>110</v>
      </c>
      <c r="CE158" t="s">
        <v>111</v>
      </c>
      <c r="CF158" s="2">
        <v>109500</v>
      </c>
      <c r="CG158" s="4">
        <f t="shared" si="5"/>
        <v>105.28846153846153</v>
      </c>
    </row>
    <row r="159" spans="1:85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 t="str">
        <f t="shared" si="4"/>
        <v>N</v>
      </c>
      <c r="S159">
        <v>8</v>
      </c>
      <c r="T159">
        <v>5</v>
      </c>
      <c r="U159">
        <v>2009</v>
      </c>
      <c r="V159" t="str">
        <f>IF(Table1[[#This Row],[YearBuilt]]&lt;1990, "N", IF(Table1[[#This Row],[Remodeled after 1990?]] = "Y", "N", "Y"))</f>
        <v>N</v>
      </c>
      <c r="W159">
        <v>2010</v>
      </c>
      <c r="X159" t="str" cm="1">
        <f t="array" ref="X159">IFERROR(IF(U159=W159, "N", IF(AND(U159&lt;W159, Table1[[#This Row],[YearRemodAdd]]&gt;1990), "Y", "N/A")), No value)</f>
        <v>Y</v>
      </c>
      <c r="Y159" t="s">
        <v>93</v>
      </c>
      <c r="Z159" t="s">
        <v>94</v>
      </c>
      <c r="AA159" t="s">
        <v>95</v>
      </c>
      <c r="AB159" t="s">
        <v>95</v>
      </c>
      <c r="AC159" t="s">
        <v>96</v>
      </c>
      <c r="AD159">
        <v>84</v>
      </c>
      <c r="AE159" t="s">
        <v>97</v>
      </c>
      <c r="AF159" t="s">
        <v>98</v>
      </c>
      <c r="AG159" t="s">
        <v>99</v>
      </c>
      <c r="AH159" t="s">
        <v>104</v>
      </c>
      <c r="AI159" t="s">
        <v>98</v>
      </c>
      <c r="AJ159" t="s">
        <v>100</v>
      </c>
      <c r="AK159" t="s">
        <v>102</v>
      </c>
      <c r="AL159">
        <v>0</v>
      </c>
      <c r="AM159" t="s">
        <v>102</v>
      </c>
      <c r="AN159">
        <v>0</v>
      </c>
      <c r="AO159">
        <v>774</v>
      </c>
      <c r="AP159">
        <v>774</v>
      </c>
      <c r="AQ159" t="s">
        <v>103</v>
      </c>
      <c r="AR159" t="s">
        <v>104</v>
      </c>
      <c r="AS159" t="s">
        <v>105</v>
      </c>
      <c r="AT159" t="s">
        <v>106</v>
      </c>
      <c r="AU159">
        <v>774</v>
      </c>
      <c r="AV159">
        <v>1194</v>
      </c>
      <c r="AW159">
        <v>0</v>
      </c>
      <c r="AX159">
        <v>1968</v>
      </c>
      <c r="AY159">
        <v>0</v>
      </c>
      <c r="AZ159">
        <v>0</v>
      </c>
      <c r="BA159">
        <v>2</v>
      </c>
      <c r="BB159">
        <v>1</v>
      </c>
      <c r="BC159">
        <v>4</v>
      </c>
      <c r="BD159">
        <v>1</v>
      </c>
      <c r="BE159" t="s">
        <v>104</v>
      </c>
      <c r="BF159">
        <v>8</v>
      </c>
      <c r="BG159" t="s">
        <v>107</v>
      </c>
      <c r="BH159">
        <v>1</v>
      </c>
      <c r="BI159" t="s">
        <v>97</v>
      </c>
      <c r="BJ159" t="s">
        <v>156</v>
      </c>
      <c r="BK159">
        <v>2009</v>
      </c>
      <c r="BL159" t="s">
        <v>157</v>
      </c>
      <c r="BM159">
        <v>3</v>
      </c>
      <c r="BN159">
        <v>680</v>
      </c>
      <c r="BO159" t="s">
        <v>98</v>
      </c>
      <c r="BP159" t="s">
        <v>98</v>
      </c>
      <c r="BQ159" t="s">
        <v>105</v>
      </c>
      <c r="BR159">
        <v>0</v>
      </c>
      <c r="BS159">
        <v>75</v>
      </c>
      <c r="BT159">
        <v>0</v>
      </c>
      <c r="BU159">
        <v>0</v>
      </c>
      <c r="BV159">
        <v>0</v>
      </c>
      <c r="BW159">
        <v>0</v>
      </c>
      <c r="BX159" t="s">
        <v>83</v>
      </c>
      <c r="BY159" t="s">
        <v>83</v>
      </c>
      <c r="BZ159" t="s">
        <v>83</v>
      </c>
      <c r="CA159" s="2">
        <v>0</v>
      </c>
      <c r="CB159">
        <v>5</v>
      </c>
      <c r="CC159">
        <v>2010</v>
      </c>
      <c r="CD159" t="s">
        <v>158</v>
      </c>
      <c r="CE159" t="s">
        <v>159</v>
      </c>
      <c r="CF159" s="2">
        <v>269500</v>
      </c>
      <c r="CG159" s="4">
        <f t="shared" si="5"/>
        <v>136.9410569105691</v>
      </c>
    </row>
    <row r="160" spans="1:85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 t="str">
        <f t="shared" si="4"/>
        <v>N</v>
      </c>
      <c r="S160">
        <v>7</v>
      </c>
      <c r="T160">
        <v>5</v>
      </c>
      <c r="U160">
        <v>2004</v>
      </c>
      <c r="V160" t="str">
        <f>IF(Table1[[#This Row],[YearBuilt]]&lt;1990, "N", IF(Table1[[#This Row],[Remodeled after 1990?]] = "Y", "N", "Y"))</f>
        <v>N</v>
      </c>
      <c r="W160">
        <v>2005</v>
      </c>
      <c r="X160" t="str" cm="1">
        <f t="array" ref="X160">IFERROR(IF(U160=W160, "N", IF(AND(U160&lt;W160, Table1[[#This Row],[YearRemodAdd]]&gt;1990), "Y", "N/A")), No value)</f>
        <v>Y</v>
      </c>
      <c r="Y160" t="s">
        <v>93</v>
      </c>
      <c r="Z160" t="s">
        <v>94</v>
      </c>
      <c r="AA160" t="s">
        <v>95</v>
      </c>
      <c r="AB160" t="s">
        <v>95</v>
      </c>
      <c r="AC160" t="s">
        <v>117</v>
      </c>
      <c r="AD160">
        <v>0</v>
      </c>
      <c r="AE160" t="s">
        <v>97</v>
      </c>
      <c r="AF160" t="s">
        <v>98</v>
      </c>
      <c r="AG160" t="s">
        <v>99</v>
      </c>
      <c r="AH160" t="s">
        <v>97</v>
      </c>
      <c r="AI160" t="s">
        <v>98</v>
      </c>
      <c r="AJ160" t="s">
        <v>100</v>
      </c>
      <c r="AK160" t="s">
        <v>101</v>
      </c>
      <c r="AL160">
        <v>222</v>
      </c>
      <c r="AM160" t="s">
        <v>102</v>
      </c>
      <c r="AN160">
        <v>0</v>
      </c>
      <c r="AO160">
        <v>769</v>
      </c>
      <c r="AP160">
        <v>991</v>
      </c>
      <c r="AQ160" t="s">
        <v>103</v>
      </c>
      <c r="AR160" t="s">
        <v>104</v>
      </c>
      <c r="AS160" t="s">
        <v>105</v>
      </c>
      <c r="AT160" t="s">
        <v>106</v>
      </c>
      <c r="AU160">
        <v>991</v>
      </c>
      <c r="AV160">
        <v>956</v>
      </c>
      <c r="AW160">
        <v>0</v>
      </c>
      <c r="AX160">
        <v>1947</v>
      </c>
      <c r="AY160">
        <v>0</v>
      </c>
      <c r="AZ160">
        <v>0</v>
      </c>
      <c r="BA160">
        <v>2</v>
      </c>
      <c r="BB160">
        <v>1</v>
      </c>
      <c r="BC160">
        <v>3</v>
      </c>
      <c r="BD160">
        <v>1</v>
      </c>
      <c r="BE160" t="s">
        <v>97</v>
      </c>
      <c r="BF160">
        <v>8</v>
      </c>
      <c r="BG160" t="s">
        <v>107</v>
      </c>
      <c r="BH160">
        <v>1</v>
      </c>
      <c r="BI160" t="s">
        <v>97</v>
      </c>
      <c r="BJ160" t="s">
        <v>108</v>
      </c>
      <c r="BK160">
        <v>2004</v>
      </c>
      <c r="BL160" t="s">
        <v>109</v>
      </c>
      <c r="BM160">
        <v>2</v>
      </c>
      <c r="BN160">
        <v>678</v>
      </c>
      <c r="BO160" t="s">
        <v>98</v>
      </c>
      <c r="BP160" t="s">
        <v>98</v>
      </c>
      <c r="BQ160" t="s">
        <v>105</v>
      </c>
      <c r="BR160">
        <v>0</v>
      </c>
      <c r="BS160">
        <v>136</v>
      </c>
      <c r="BT160">
        <v>0</v>
      </c>
      <c r="BU160">
        <v>0</v>
      </c>
      <c r="BV160">
        <v>0</v>
      </c>
      <c r="BW160">
        <v>0</v>
      </c>
      <c r="BX160" t="s">
        <v>83</v>
      </c>
      <c r="BY160" t="s">
        <v>163</v>
      </c>
      <c r="BZ160" t="s">
        <v>83</v>
      </c>
      <c r="CA160" s="2">
        <v>0</v>
      </c>
      <c r="CB160">
        <v>5</v>
      </c>
      <c r="CC160">
        <v>2010</v>
      </c>
      <c r="CD160" t="s">
        <v>110</v>
      </c>
      <c r="CE160" t="s">
        <v>111</v>
      </c>
      <c r="CF160" s="2">
        <v>254900</v>
      </c>
      <c r="CG160" s="4">
        <f t="shared" si="5"/>
        <v>130.91936312275294</v>
      </c>
    </row>
    <row r="161" spans="1:85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 t="str">
        <f t="shared" si="4"/>
        <v>N</v>
      </c>
      <c r="S161">
        <v>7</v>
      </c>
      <c r="T161">
        <v>5</v>
      </c>
      <c r="U161">
        <v>2005</v>
      </c>
      <c r="V161" t="str">
        <f>IF(Table1[[#This Row],[YearBuilt]]&lt;1990, "N", IF(Table1[[#This Row],[Remodeled after 1990?]] = "Y", "N", "Y"))</f>
        <v>N</v>
      </c>
      <c r="W161">
        <v>2006</v>
      </c>
      <c r="X161" t="str" cm="1">
        <f t="array" ref="X161">IFERROR(IF(U161=W161, "N", IF(AND(U161&lt;W161, Table1[[#This Row],[YearRemodAdd]]&gt;1990), "Y", "N/A")), No value)</f>
        <v>Y</v>
      </c>
      <c r="Y161" t="s">
        <v>93</v>
      </c>
      <c r="Z161" t="s">
        <v>94</v>
      </c>
      <c r="AA161" t="s">
        <v>95</v>
      </c>
      <c r="AB161" t="s">
        <v>95</v>
      </c>
      <c r="AC161" t="s">
        <v>96</v>
      </c>
      <c r="AD161">
        <v>456</v>
      </c>
      <c r="AE161" t="s">
        <v>97</v>
      </c>
      <c r="AF161" t="s">
        <v>98</v>
      </c>
      <c r="AG161" t="s">
        <v>99</v>
      </c>
      <c r="AH161" t="s">
        <v>97</v>
      </c>
      <c r="AI161" t="s">
        <v>98</v>
      </c>
      <c r="AJ161" t="s">
        <v>121</v>
      </c>
      <c r="AK161" t="s">
        <v>101</v>
      </c>
      <c r="AL161">
        <v>57</v>
      </c>
      <c r="AM161" t="s">
        <v>102</v>
      </c>
      <c r="AN161">
        <v>0</v>
      </c>
      <c r="AO161">
        <v>1335</v>
      </c>
      <c r="AP161">
        <v>1392</v>
      </c>
      <c r="AQ161" t="s">
        <v>103</v>
      </c>
      <c r="AR161" t="s">
        <v>104</v>
      </c>
      <c r="AS161" t="s">
        <v>105</v>
      </c>
      <c r="AT161" t="s">
        <v>106</v>
      </c>
      <c r="AU161">
        <v>1392</v>
      </c>
      <c r="AV161">
        <v>1070</v>
      </c>
      <c r="AW161">
        <v>0</v>
      </c>
      <c r="AX161">
        <v>2462</v>
      </c>
      <c r="AY161">
        <v>1</v>
      </c>
      <c r="AZ161">
        <v>0</v>
      </c>
      <c r="BA161">
        <v>2</v>
      </c>
      <c r="BB161">
        <v>1</v>
      </c>
      <c r="BC161">
        <v>4</v>
      </c>
      <c r="BD161">
        <v>1</v>
      </c>
      <c r="BE161" t="s">
        <v>97</v>
      </c>
      <c r="BF161">
        <v>9</v>
      </c>
      <c r="BG161" t="s">
        <v>107</v>
      </c>
      <c r="BH161">
        <v>1</v>
      </c>
      <c r="BI161" t="s">
        <v>97</v>
      </c>
      <c r="BJ161" t="s">
        <v>108</v>
      </c>
      <c r="BK161">
        <v>2006</v>
      </c>
      <c r="BL161" t="s">
        <v>109</v>
      </c>
      <c r="BM161">
        <v>2</v>
      </c>
      <c r="BN161">
        <v>576</v>
      </c>
      <c r="BO161" t="s">
        <v>98</v>
      </c>
      <c r="BP161" t="s">
        <v>98</v>
      </c>
      <c r="BQ161" t="s">
        <v>105</v>
      </c>
      <c r="BR161">
        <v>239</v>
      </c>
      <c r="BS161">
        <v>132</v>
      </c>
      <c r="BT161">
        <v>0</v>
      </c>
      <c r="BU161">
        <v>168</v>
      </c>
      <c r="BV161">
        <v>0</v>
      </c>
      <c r="BW161">
        <v>0</v>
      </c>
      <c r="BX161" t="s">
        <v>83</v>
      </c>
      <c r="BY161" t="s">
        <v>83</v>
      </c>
      <c r="BZ161" t="s">
        <v>83</v>
      </c>
      <c r="CA161" s="2">
        <v>0</v>
      </c>
      <c r="CB161">
        <v>3</v>
      </c>
      <c r="CC161">
        <v>2006</v>
      </c>
      <c r="CD161" t="s">
        <v>158</v>
      </c>
      <c r="CE161" t="s">
        <v>159</v>
      </c>
      <c r="CF161" s="2">
        <v>320000</v>
      </c>
      <c r="CG161" s="4">
        <f t="shared" si="5"/>
        <v>129.97562956945572</v>
      </c>
    </row>
    <row r="162" spans="1:85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 t="str">
        <f t="shared" si="4"/>
        <v>Y</v>
      </c>
      <c r="S162">
        <v>6</v>
      </c>
      <c r="T162">
        <v>6</v>
      </c>
      <c r="U162">
        <v>1984</v>
      </c>
      <c r="V162" t="str">
        <f>IF(Table1[[#This Row],[YearBuilt]]&lt;1990, "N", IF(Table1[[#This Row],[Remodeled after 1990?]] = "Y", "N", "Y"))</f>
        <v>N</v>
      </c>
      <c r="W162">
        <v>1984</v>
      </c>
      <c r="X162" t="str" cm="1">
        <f t="array" ref="X162">IFERROR(IF(U162=W162, "N", IF(AND(U162&lt;W162, Table1[[#This Row],[YearRemodAdd]]&gt;1990), "Y", "N/A")), No value)</f>
        <v>N</v>
      </c>
      <c r="Y162" t="s">
        <v>93</v>
      </c>
      <c r="Z162" t="s">
        <v>94</v>
      </c>
      <c r="AA162" t="s">
        <v>161</v>
      </c>
      <c r="AB162" t="s">
        <v>161</v>
      </c>
      <c r="AC162" t="s">
        <v>117</v>
      </c>
      <c r="AD162">
        <v>0</v>
      </c>
      <c r="AE162" t="s">
        <v>98</v>
      </c>
      <c r="AF162" t="s">
        <v>98</v>
      </c>
      <c r="AG162" t="s">
        <v>99</v>
      </c>
      <c r="AH162" t="s">
        <v>97</v>
      </c>
      <c r="AI162" t="s">
        <v>98</v>
      </c>
      <c r="AJ162" t="s">
        <v>100</v>
      </c>
      <c r="AK162" t="s">
        <v>141</v>
      </c>
      <c r="AL162">
        <v>660</v>
      </c>
      <c r="AM162" t="s">
        <v>102</v>
      </c>
      <c r="AN162">
        <v>0</v>
      </c>
      <c r="AO162">
        <v>572</v>
      </c>
      <c r="AP162">
        <v>1232</v>
      </c>
      <c r="AQ162" t="s">
        <v>103</v>
      </c>
      <c r="AR162" t="s">
        <v>98</v>
      </c>
      <c r="AS162" t="s">
        <v>105</v>
      </c>
      <c r="AT162" t="s">
        <v>106</v>
      </c>
      <c r="AU162">
        <v>1232</v>
      </c>
      <c r="AV162">
        <v>0</v>
      </c>
      <c r="AW162">
        <v>0</v>
      </c>
      <c r="AX162">
        <v>1232</v>
      </c>
      <c r="AY162">
        <v>0</v>
      </c>
      <c r="AZ162">
        <v>0</v>
      </c>
      <c r="BA162">
        <v>2</v>
      </c>
      <c r="BB162">
        <v>0</v>
      </c>
      <c r="BC162">
        <v>3</v>
      </c>
      <c r="BD162">
        <v>1</v>
      </c>
      <c r="BE162" t="s">
        <v>98</v>
      </c>
      <c r="BF162">
        <v>6</v>
      </c>
      <c r="BG162" t="s">
        <v>107</v>
      </c>
      <c r="BH162">
        <v>0</v>
      </c>
      <c r="BI162" t="s">
        <v>83</v>
      </c>
      <c r="BJ162" t="s">
        <v>108</v>
      </c>
      <c r="BK162">
        <v>1984</v>
      </c>
      <c r="BL162" t="s">
        <v>102</v>
      </c>
      <c r="BM162">
        <v>2</v>
      </c>
      <c r="BN162">
        <v>516</v>
      </c>
      <c r="BO162" t="s">
        <v>98</v>
      </c>
      <c r="BP162" t="s">
        <v>98</v>
      </c>
      <c r="BQ162" t="s">
        <v>105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 t="s">
        <v>83</v>
      </c>
      <c r="BY162" t="s">
        <v>83</v>
      </c>
      <c r="BZ162" t="s">
        <v>83</v>
      </c>
      <c r="CA162" s="2">
        <v>0</v>
      </c>
      <c r="CB162">
        <v>6</v>
      </c>
      <c r="CC162">
        <v>2008</v>
      </c>
      <c r="CD162" t="s">
        <v>110</v>
      </c>
      <c r="CE162" t="s">
        <v>111</v>
      </c>
      <c r="CF162" s="2">
        <v>162500</v>
      </c>
      <c r="CG162" s="4">
        <f t="shared" si="5"/>
        <v>131.89935064935065</v>
      </c>
    </row>
    <row r="163" spans="1:85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 t="str">
        <f t="shared" si="4"/>
        <v>N</v>
      </c>
      <c r="S163">
        <v>9</v>
      </c>
      <c r="T163">
        <v>5</v>
      </c>
      <c r="U163">
        <v>2003</v>
      </c>
      <c r="V163" t="str">
        <f>IF(Table1[[#This Row],[YearBuilt]]&lt;1990, "N", IF(Table1[[#This Row],[Remodeled after 1990?]] = "Y", "N", "Y"))</f>
        <v>N</v>
      </c>
      <c r="W163">
        <v>2004</v>
      </c>
      <c r="X163" t="str" cm="1">
        <f t="array" ref="X163">IFERROR(IF(U163=W163, "N", IF(AND(U163&lt;W163, Table1[[#This Row],[YearRemodAdd]]&gt;1990), "Y", "N/A")), No value)</f>
        <v>Y</v>
      </c>
      <c r="Y163" t="s">
        <v>93</v>
      </c>
      <c r="Z163" t="s">
        <v>94</v>
      </c>
      <c r="AA163" t="s">
        <v>95</v>
      </c>
      <c r="AB163" t="s">
        <v>95</v>
      </c>
      <c r="AC163" t="s">
        <v>96</v>
      </c>
      <c r="AD163">
        <v>664</v>
      </c>
      <c r="AE163" t="s">
        <v>97</v>
      </c>
      <c r="AF163" t="s">
        <v>98</v>
      </c>
      <c r="AG163" t="s">
        <v>99</v>
      </c>
      <c r="AH163" t="s">
        <v>104</v>
      </c>
      <c r="AI163" t="s">
        <v>98</v>
      </c>
      <c r="AJ163" t="s">
        <v>130</v>
      </c>
      <c r="AK163" t="s">
        <v>101</v>
      </c>
      <c r="AL163">
        <v>1016</v>
      </c>
      <c r="AM163" t="s">
        <v>102</v>
      </c>
      <c r="AN163">
        <v>0</v>
      </c>
      <c r="AO163">
        <v>556</v>
      </c>
      <c r="AP163">
        <v>1572</v>
      </c>
      <c r="AQ163" t="s">
        <v>103</v>
      </c>
      <c r="AR163" t="s">
        <v>104</v>
      </c>
      <c r="AS163" t="s">
        <v>105</v>
      </c>
      <c r="AT163" t="s">
        <v>106</v>
      </c>
      <c r="AU163">
        <v>1572</v>
      </c>
      <c r="AV163">
        <v>1096</v>
      </c>
      <c r="AW163">
        <v>0</v>
      </c>
      <c r="AX163">
        <v>2668</v>
      </c>
      <c r="AY163">
        <v>1</v>
      </c>
      <c r="AZ163">
        <v>0</v>
      </c>
      <c r="BA163">
        <v>2</v>
      </c>
      <c r="BB163">
        <v>1</v>
      </c>
      <c r="BC163">
        <v>3</v>
      </c>
      <c r="BD163">
        <v>1</v>
      </c>
      <c r="BE163" t="s">
        <v>104</v>
      </c>
      <c r="BF163">
        <v>10</v>
      </c>
      <c r="BG163" t="s">
        <v>107</v>
      </c>
      <c r="BH163">
        <v>2</v>
      </c>
      <c r="BI163" t="s">
        <v>97</v>
      </c>
      <c r="BJ163" t="s">
        <v>156</v>
      </c>
      <c r="BK163">
        <v>2003</v>
      </c>
      <c r="BL163" t="s">
        <v>157</v>
      </c>
      <c r="BM163">
        <v>3</v>
      </c>
      <c r="BN163">
        <v>726</v>
      </c>
      <c r="BO163" t="s">
        <v>98</v>
      </c>
      <c r="BP163" t="s">
        <v>98</v>
      </c>
      <c r="BQ163" t="s">
        <v>105</v>
      </c>
      <c r="BR163">
        <v>400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83</v>
      </c>
      <c r="BY163" t="s">
        <v>83</v>
      </c>
      <c r="BZ163" t="s">
        <v>83</v>
      </c>
      <c r="CA163" s="2">
        <v>0</v>
      </c>
      <c r="CB163">
        <v>3</v>
      </c>
      <c r="CC163">
        <v>2008</v>
      </c>
      <c r="CD163" t="s">
        <v>110</v>
      </c>
      <c r="CE163" t="s">
        <v>111</v>
      </c>
      <c r="CF163" s="2">
        <v>412500</v>
      </c>
      <c r="CG163" s="4">
        <f t="shared" si="5"/>
        <v>154.61019490254873</v>
      </c>
    </row>
    <row r="164" spans="1:85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 t="str">
        <f t="shared" si="4"/>
        <v>Y</v>
      </c>
      <c r="S164">
        <v>7</v>
      </c>
      <c r="T164">
        <v>5</v>
      </c>
      <c r="U164">
        <v>2005</v>
      </c>
      <c r="V164" t="str">
        <f>IF(Table1[[#This Row],[YearBuilt]]&lt;1990, "N", IF(Table1[[#This Row],[Remodeled after 1990?]] = "Y", "N", "Y"))</f>
        <v>Y</v>
      </c>
      <c r="W164">
        <v>2005</v>
      </c>
      <c r="X164" t="str" cm="1">
        <f t="array" ref="X164">IFERROR(IF(U164=W164, "N", IF(AND(U164&lt;W164, Table1[[#This Row],[YearRemodAdd]]&gt;1990), "Y", "N/A")), No value)</f>
        <v>N</v>
      </c>
      <c r="Y164" t="s">
        <v>93</v>
      </c>
      <c r="Z164" t="s">
        <v>94</v>
      </c>
      <c r="AA164" t="s">
        <v>95</v>
      </c>
      <c r="AB164" t="s">
        <v>95</v>
      </c>
      <c r="AC164" t="s">
        <v>96</v>
      </c>
      <c r="AD164">
        <v>226</v>
      </c>
      <c r="AE164" t="s">
        <v>97</v>
      </c>
      <c r="AF164" t="s">
        <v>98</v>
      </c>
      <c r="AG164" t="s">
        <v>99</v>
      </c>
      <c r="AH164" t="s">
        <v>97</v>
      </c>
      <c r="AI164" t="s">
        <v>98</v>
      </c>
      <c r="AJ164" t="s">
        <v>121</v>
      </c>
      <c r="AK164" t="s">
        <v>141</v>
      </c>
      <c r="AL164">
        <v>1201</v>
      </c>
      <c r="AM164" t="s">
        <v>102</v>
      </c>
      <c r="AN164">
        <v>0</v>
      </c>
      <c r="AO164">
        <v>340</v>
      </c>
      <c r="AP164">
        <v>1541</v>
      </c>
      <c r="AQ164" t="s">
        <v>103</v>
      </c>
      <c r="AR164" t="s">
        <v>104</v>
      </c>
      <c r="AS164" t="s">
        <v>105</v>
      </c>
      <c r="AT164" t="s">
        <v>106</v>
      </c>
      <c r="AU164">
        <v>1541</v>
      </c>
      <c r="AV164">
        <v>0</v>
      </c>
      <c r="AW164">
        <v>0</v>
      </c>
      <c r="AX164">
        <v>1541</v>
      </c>
      <c r="AY164">
        <v>0</v>
      </c>
      <c r="AZ164">
        <v>0</v>
      </c>
      <c r="BA164">
        <v>2</v>
      </c>
      <c r="BB164">
        <v>0</v>
      </c>
      <c r="BC164">
        <v>3</v>
      </c>
      <c r="BD164">
        <v>1</v>
      </c>
      <c r="BE164" t="s">
        <v>97</v>
      </c>
      <c r="BF164">
        <v>7</v>
      </c>
      <c r="BG164" t="s">
        <v>107</v>
      </c>
      <c r="BH164">
        <v>1</v>
      </c>
      <c r="BI164" t="s">
        <v>97</v>
      </c>
      <c r="BJ164" t="s">
        <v>108</v>
      </c>
      <c r="BK164">
        <v>2005</v>
      </c>
      <c r="BL164" t="s">
        <v>109</v>
      </c>
      <c r="BM164">
        <v>2</v>
      </c>
      <c r="BN164">
        <v>532</v>
      </c>
      <c r="BO164" t="s">
        <v>98</v>
      </c>
      <c r="BP164" t="s">
        <v>98</v>
      </c>
      <c r="BQ164" t="s">
        <v>105</v>
      </c>
      <c r="BR164">
        <v>0</v>
      </c>
      <c r="BS164">
        <v>70</v>
      </c>
      <c r="BT164">
        <v>0</v>
      </c>
      <c r="BU164">
        <v>0</v>
      </c>
      <c r="BV164">
        <v>0</v>
      </c>
      <c r="BW164">
        <v>0</v>
      </c>
      <c r="BX164" t="s">
        <v>83</v>
      </c>
      <c r="BY164" t="s">
        <v>83</v>
      </c>
      <c r="BZ164" t="s">
        <v>83</v>
      </c>
      <c r="CA164" s="2">
        <v>0</v>
      </c>
      <c r="CB164">
        <v>5</v>
      </c>
      <c r="CC164">
        <v>2010</v>
      </c>
      <c r="CD164" t="s">
        <v>158</v>
      </c>
      <c r="CE164" t="s">
        <v>159</v>
      </c>
      <c r="CF164" s="2">
        <v>220000</v>
      </c>
      <c r="CG164" s="4">
        <f t="shared" si="5"/>
        <v>142.76443867618428</v>
      </c>
    </row>
    <row r="165" spans="1:85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 t="str">
        <f t="shared" si="4"/>
        <v>N/A</v>
      </c>
      <c r="S165">
        <v>4</v>
      </c>
      <c r="T165">
        <v>6</v>
      </c>
      <c r="U165">
        <v>1956</v>
      </c>
      <c r="V165" t="str">
        <f>IF(Table1[[#This Row],[YearBuilt]]&lt;1990, "N", IF(Table1[[#This Row],[Remodeled after 1990?]] = "Y", "N", "Y"))</f>
        <v>N</v>
      </c>
      <c r="W165">
        <v>1956</v>
      </c>
      <c r="X165" t="str" cm="1">
        <f t="array" ref="X165">IFERROR(IF(U165=W165, "N", IF(AND(U165&lt;W165, Table1[[#This Row],[YearRemodAdd]]&gt;1990), "Y", "N/A")), No value)</f>
        <v>N</v>
      </c>
      <c r="Y165" t="s">
        <v>93</v>
      </c>
      <c r="Z165" t="s">
        <v>94</v>
      </c>
      <c r="AA165" t="s">
        <v>116</v>
      </c>
      <c r="AB165" t="s">
        <v>116</v>
      </c>
      <c r="AC165" t="s">
        <v>117</v>
      </c>
      <c r="AD165">
        <v>0</v>
      </c>
      <c r="AE165" t="s">
        <v>98</v>
      </c>
      <c r="AF165" t="s">
        <v>98</v>
      </c>
      <c r="AG165" t="s">
        <v>118</v>
      </c>
      <c r="AH165" t="s">
        <v>98</v>
      </c>
      <c r="AI165" t="s">
        <v>98</v>
      </c>
      <c r="AJ165" t="s">
        <v>100</v>
      </c>
      <c r="AK165" t="s">
        <v>102</v>
      </c>
      <c r="AL165">
        <v>0</v>
      </c>
      <c r="AM165" t="s">
        <v>102</v>
      </c>
      <c r="AN165">
        <v>0</v>
      </c>
      <c r="AO165">
        <v>882</v>
      </c>
      <c r="AP165">
        <v>882</v>
      </c>
      <c r="AQ165" t="s">
        <v>103</v>
      </c>
      <c r="AR165" t="s">
        <v>104</v>
      </c>
      <c r="AS165" t="s">
        <v>105</v>
      </c>
      <c r="AT165" t="s">
        <v>106</v>
      </c>
      <c r="AU165">
        <v>882</v>
      </c>
      <c r="AV165">
        <v>0</v>
      </c>
      <c r="AW165">
        <v>0</v>
      </c>
      <c r="AX165">
        <v>882</v>
      </c>
      <c r="AY165">
        <v>0</v>
      </c>
      <c r="AZ165">
        <v>0</v>
      </c>
      <c r="BA165">
        <v>1</v>
      </c>
      <c r="BB165">
        <v>0</v>
      </c>
      <c r="BC165">
        <v>1</v>
      </c>
      <c r="BD165">
        <v>1</v>
      </c>
      <c r="BE165" t="s">
        <v>98</v>
      </c>
      <c r="BF165">
        <v>4</v>
      </c>
      <c r="BG165" t="s">
        <v>107</v>
      </c>
      <c r="BH165">
        <v>0</v>
      </c>
      <c r="BI165" t="s">
        <v>83</v>
      </c>
      <c r="BJ165" t="s">
        <v>83</v>
      </c>
      <c r="BK165" t="s">
        <v>83</v>
      </c>
      <c r="BL165" t="s">
        <v>83</v>
      </c>
      <c r="BM165">
        <v>0</v>
      </c>
      <c r="BN165">
        <v>0</v>
      </c>
      <c r="BO165" t="s">
        <v>83</v>
      </c>
      <c r="BP165" t="s">
        <v>83</v>
      </c>
      <c r="BQ165" t="s">
        <v>105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t="s">
        <v>83</v>
      </c>
      <c r="BY165" t="s">
        <v>134</v>
      </c>
      <c r="BZ165" t="s">
        <v>83</v>
      </c>
      <c r="CA165" s="2">
        <v>0</v>
      </c>
      <c r="CB165">
        <v>4</v>
      </c>
      <c r="CC165">
        <v>2007</v>
      </c>
      <c r="CD165" t="s">
        <v>110</v>
      </c>
      <c r="CE165" t="s">
        <v>111</v>
      </c>
      <c r="CF165" s="2">
        <v>103200</v>
      </c>
      <c r="CG165" s="4">
        <f t="shared" si="5"/>
        <v>117.00680272108843</v>
      </c>
    </row>
    <row r="166" spans="1:85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 t="str">
        <f t="shared" si="4"/>
        <v>Y</v>
      </c>
      <c r="S166">
        <v>6</v>
      </c>
      <c r="T166">
        <v>7</v>
      </c>
      <c r="U166">
        <v>1926</v>
      </c>
      <c r="V166" t="str">
        <f>IF(Table1[[#This Row],[YearBuilt]]&lt;1990, "N", IF(Table1[[#This Row],[Remodeled after 1990?]] = "Y", "N", "Y"))</f>
        <v>N</v>
      </c>
      <c r="W166">
        <v>2004</v>
      </c>
      <c r="X166" t="str" cm="1">
        <f t="array" ref="X166">IFERROR(IF(U166=W166, "N", IF(AND(U166&lt;W166, Table1[[#This Row],[YearRemodAdd]]&gt;1990), "Y", "N/A")), No value)</f>
        <v>Y</v>
      </c>
      <c r="Y166" t="s">
        <v>93</v>
      </c>
      <c r="Z166" t="s">
        <v>94</v>
      </c>
      <c r="AA166" t="s">
        <v>116</v>
      </c>
      <c r="AB166" t="s">
        <v>116</v>
      </c>
      <c r="AC166" t="s">
        <v>117</v>
      </c>
      <c r="AD166">
        <v>0</v>
      </c>
      <c r="AE166" t="s">
        <v>98</v>
      </c>
      <c r="AF166" t="s">
        <v>97</v>
      </c>
      <c r="AG166" t="s">
        <v>126</v>
      </c>
      <c r="AH166" t="s">
        <v>98</v>
      </c>
      <c r="AI166" t="s">
        <v>98</v>
      </c>
      <c r="AJ166" t="s">
        <v>121</v>
      </c>
      <c r="AK166" t="s">
        <v>172</v>
      </c>
      <c r="AL166">
        <v>370</v>
      </c>
      <c r="AM166" t="s">
        <v>102</v>
      </c>
      <c r="AN166">
        <v>0</v>
      </c>
      <c r="AO166">
        <v>779</v>
      </c>
      <c r="AP166">
        <v>1149</v>
      </c>
      <c r="AQ166" t="s">
        <v>103</v>
      </c>
      <c r="AR166" t="s">
        <v>97</v>
      </c>
      <c r="AS166" t="s">
        <v>105</v>
      </c>
      <c r="AT166" t="s">
        <v>164</v>
      </c>
      <c r="AU166">
        <v>1149</v>
      </c>
      <c r="AV166">
        <v>467</v>
      </c>
      <c r="AW166">
        <v>0</v>
      </c>
      <c r="AX166">
        <v>1616</v>
      </c>
      <c r="AY166">
        <v>0</v>
      </c>
      <c r="AZ166">
        <v>0</v>
      </c>
      <c r="BA166">
        <v>2</v>
      </c>
      <c r="BB166">
        <v>0</v>
      </c>
      <c r="BC166">
        <v>3</v>
      </c>
      <c r="BD166">
        <v>1</v>
      </c>
      <c r="BE166" t="s">
        <v>97</v>
      </c>
      <c r="BF166">
        <v>5</v>
      </c>
      <c r="BG166" t="s">
        <v>107</v>
      </c>
      <c r="BH166">
        <v>0</v>
      </c>
      <c r="BI166" t="s">
        <v>83</v>
      </c>
      <c r="BJ166" t="s">
        <v>127</v>
      </c>
      <c r="BK166">
        <v>1926</v>
      </c>
      <c r="BL166" t="s">
        <v>102</v>
      </c>
      <c r="BM166">
        <v>1</v>
      </c>
      <c r="BN166">
        <v>216</v>
      </c>
      <c r="BO166" t="s">
        <v>98</v>
      </c>
      <c r="BP166" t="s">
        <v>98</v>
      </c>
      <c r="BQ166" t="s">
        <v>105</v>
      </c>
      <c r="BR166">
        <v>0</v>
      </c>
      <c r="BS166">
        <v>0</v>
      </c>
      <c r="BT166">
        <v>183</v>
      </c>
      <c r="BU166">
        <v>0</v>
      </c>
      <c r="BV166">
        <v>0</v>
      </c>
      <c r="BW166">
        <v>0</v>
      </c>
      <c r="BX166" t="s">
        <v>83</v>
      </c>
      <c r="BY166" t="s">
        <v>83</v>
      </c>
      <c r="BZ166" t="s">
        <v>83</v>
      </c>
      <c r="CA166" s="2">
        <v>0</v>
      </c>
      <c r="CB166">
        <v>10</v>
      </c>
      <c r="CC166">
        <v>2007</v>
      </c>
      <c r="CD166" t="s">
        <v>110</v>
      </c>
      <c r="CE166" t="s">
        <v>111</v>
      </c>
      <c r="CF166" s="2">
        <v>152000</v>
      </c>
      <c r="CG166" s="4">
        <f t="shared" si="5"/>
        <v>94.059405940594061</v>
      </c>
    </row>
    <row r="167" spans="1:85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 t="str">
        <f t="shared" si="4"/>
        <v>N/A</v>
      </c>
      <c r="S167">
        <v>5</v>
      </c>
      <c r="T167">
        <v>7</v>
      </c>
      <c r="U167">
        <v>1940</v>
      </c>
      <c r="V167" t="str">
        <f>IF(Table1[[#This Row],[YearBuilt]]&lt;1990, "N", IF(Table1[[#This Row],[Remodeled after 1990?]] = "Y", "N", "Y"))</f>
        <v>N</v>
      </c>
      <c r="W167">
        <v>1999</v>
      </c>
      <c r="X167" t="str" cm="1">
        <f t="array" ref="X167">IFERROR(IF(U167=W167, "N", IF(AND(U167&lt;W167, Table1[[#This Row],[YearRemodAdd]]&gt;1990), "Y", "N/A")), No value)</f>
        <v>Y</v>
      </c>
      <c r="Y167" t="s">
        <v>93</v>
      </c>
      <c r="Z167" t="s">
        <v>94</v>
      </c>
      <c r="AA167" t="s">
        <v>124</v>
      </c>
      <c r="AB167" t="s">
        <v>124</v>
      </c>
      <c r="AC167" t="s">
        <v>117</v>
      </c>
      <c r="AD167">
        <v>0</v>
      </c>
      <c r="AE167" t="s">
        <v>98</v>
      </c>
      <c r="AF167" t="s">
        <v>97</v>
      </c>
      <c r="AG167" t="s">
        <v>126</v>
      </c>
      <c r="AH167" t="s">
        <v>98</v>
      </c>
      <c r="AI167" t="s">
        <v>98</v>
      </c>
      <c r="AJ167" t="s">
        <v>100</v>
      </c>
      <c r="AK167" t="s">
        <v>119</v>
      </c>
      <c r="AL167">
        <v>351</v>
      </c>
      <c r="AM167" t="s">
        <v>153</v>
      </c>
      <c r="AN167">
        <v>181</v>
      </c>
      <c r="AO167">
        <v>112</v>
      </c>
      <c r="AP167">
        <v>644</v>
      </c>
      <c r="AQ167" t="s">
        <v>103</v>
      </c>
      <c r="AR167" t="s">
        <v>97</v>
      </c>
      <c r="AS167" t="s">
        <v>105</v>
      </c>
      <c r="AT167" t="s">
        <v>106</v>
      </c>
      <c r="AU167">
        <v>808</v>
      </c>
      <c r="AV167">
        <v>547</v>
      </c>
      <c r="AW167">
        <v>0</v>
      </c>
      <c r="AX167">
        <v>1355</v>
      </c>
      <c r="AY167">
        <v>1</v>
      </c>
      <c r="AZ167">
        <v>0</v>
      </c>
      <c r="BA167">
        <v>2</v>
      </c>
      <c r="BB167">
        <v>0</v>
      </c>
      <c r="BC167">
        <v>4</v>
      </c>
      <c r="BD167">
        <v>2</v>
      </c>
      <c r="BE167" t="s">
        <v>98</v>
      </c>
      <c r="BF167">
        <v>6</v>
      </c>
      <c r="BG167" t="s">
        <v>107</v>
      </c>
      <c r="BH167">
        <v>0</v>
      </c>
      <c r="BI167" t="s">
        <v>83</v>
      </c>
      <c r="BJ167" t="s">
        <v>83</v>
      </c>
      <c r="BK167" t="s">
        <v>83</v>
      </c>
      <c r="BL167" t="s">
        <v>83</v>
      </c>
      <c r="BM167">
        <v>0</v>
      </c>
      <c r="BN167">
        <v>0</v>
      </c>
      <c r="BO167" t="s">
        <v>83</v>
      </c>
      <c r="BP167" t="s">
        <v>83</v>
      </c>
      <c r="BQ167" t="s">
        <v>105</v>
      </c>
      <c r="BR167">
        <v>140</v>
      </c>
      <c r="BS167">
        <v>0</v>
      </c>
      <c r="BT167">
        <v>0</v>
      </c>
      <c r="BU167">
        <v>0</v>
      </c>
      <c r="BV167">
        <v>0</v>
      </c>
      <c r="BW167">
        <v>0</v>
      </c>
      <c r="BX167" t="s">
        <v>83</v>
      </c>
      <c r="BY167" t="s">
        <v>83</v>
      </c>
      <c r="BZ167" t="s">
        <v>83</v>
      </c>
      <c r="CA167" s="2">
        <v>0</v>
      </c>
      <c r="CB167">
        <v>9</v>
      </c>
      <c r="CC167">
        <v>2008</v>
      </c>
      <c r="CD167" t="s">
        <v>110</v>
      </c>
      <c r="CE167" t="s">
        <v>111</v>
      </c>
      <c r="CF167" s="2">
        <v>127500</v>
      </c>
      <c r="CG167" s="4">
        <f t="shared" si="5"/>
        <v>94.095940959409589</v>
      </c>
    </row>
    <row r="168" spans="1:85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 t="str">
        <f t="shared" si="4"/>
        <v>Y</v>
      </c>
      <c r="S168">
        <v>5</v>
      </c>
      <c r="T168">
        <v>5</v>
      </c>
      <c r="U168">
        <v>1955</v>
      </c>
      <c r="V168" t="str">
        <f>IF(Table1[[#This Row],[YearBuilt]]&lt;1990, "N", IF(Table1[[#This Row],[Remodeled after 1990?]] = "Y", "N", "Y"))</f>
        <v>N</v>
      </c>
      <c r="W168">
        <v>1993</v>
      </c>
      <c r="X168" t="str" cm="1">
        <f t="array" ref="X168">IFERROR(IF(U168=W168, "N", IF(AND(U168&lt;W168, Table1[[#This Row],[YearRemodAdd]]&gt;1990), "Y", "N/A")), No value)</f>
        <v>Y</v>
      </c>
      <c r="Y168" t="s">
        <v>152</v>
      </c>
      <c r="Z168" t="s">
        <v>94</v>
      </c>
      <c r="AA168" t="s">
        <v>124</v>
      </c>
      <c r="AB168" t="s">
        <v>124</v>
      </c>
      <c r="AC168" t="s">
        <v>117</v>
      </c>
      <c r="AD168">
        <v>0</v>
      </c>
      <c r="AE168" t="s">
        <v>97</v>
      </c>
      <c r="AF168" t="s">
        <v>98</v>
      </c>
      <c r="AG168" t="s">
        <v>118</v>
      </c>
      <c r="AH168" t="s">
        <v>98</v>
      </c>
      <c r="AI168" t="s">
        <v>98</v>
      </c>
      <c r="AJ168" t="s">
        <v>100</v>
      </c>
      <c r="AK168" t="s">
        <v>172</v>
      </c>
      <c r="AL168">
        <v>379</v>
      </c>
      <c r="AM168" t="s">
        <v>141</v>
      </c>
      <c r="AN168">
        <v>768</v>
      </c>
      <c r="AO168">
        <v>470</v>
      </c>
      <c r="AP168">
        <v>1617</v>
      </c>
      <c r="AQ168" t="s">
        <v>103</v>
      </c>
      <c r="AR168" t="s">
        <v>104</v>
      </c>
      <c r="AS168" t="s">
        <v>105</v>
      </c>
      <c r="AT168" t="s">
        <v>164</v>
      </c>
      <c r="AU168">
        <v>1867</v>
      </c>
      <c r="AV168">
        <v>0</v>
      </c>
      <c r="AW168">
        <v>0</v>
      </c>
      <c r="AX168">
        <v>1867</v>
      </c>
      <c r="AY168">
        <v>1</v>
      </c>
      <c r="AZ168">
        <v>0</v>
      </c>
      <c r="BA168">
        <v>1</v>
      </c>
      <c r="BB168">
        <v>0</v>
      </c>
      <c r="BC168">
        <v>2</v>
      </c>
      <c r="BD168">
        <v>1</v>
      </c>
      <c r="BE168" t="s">
        <v>98</v>
      </c>
      <c r="BF168">
        <v>7</v>
      </c>
      <c r="BG168" t="s">
        <v>107</v>
      </c>
      <c r="BH168">
        <v>3</v>
      </c>
      <c r="BI168" t="s">
        <v>97</v>
      </c>
      <c r="BJ168" t="s">
        <v>108</v>
      </c>
      <c r="BK168">
        <v>1955</v>
      </c>
      <c r="BL168" t="s">
        <v>157</v>
      </c>
      <c r="BM168">
        <v>1</v>
      </c>
      <c r="BN168">
        <v>303</v>
      </c>
      <c r="BO168" t="s">
        <v>98</v>
      </c>
      <c r="BP168" t="s">
        <v>98</v>
      </c>
      <c r="BQ168" t="s">
        <v>105</v>
      </c>
      <c r="BR168">
        <v>476</v>
      </c>
      <c r="BS168">
        <v>0</v>
      </c>
      <c r="BT168">
        <v>0</v>
      </c>
      <c r="BU168">
        <v>0</v>
      </c>
      <c r="BV168">
        <v>142</v>
      </c>
      <c r="BW168">
        <v>0</v>
      </c>
      <c r="BX168" t="s">
        <v>83</v>
      </c>
      <c r="BY168" t="s">
        <v>163</v>
      </c>
      <c r="BZ168" t="s">
        <v>83</v>
      </c>
      <c r="CA168" s="2">
        <v>0</v>
      </c>
      <c r="CB168">
        <v>11</v>
      </c>
      <c r="CC168">
        <v>2009</v>
      </c>
      <c r="CD168" t="s">
        <v>173</v>
      </c>
      <c r="CE168" t="s">
        <v>111</v>
      </c>
      <c r="CF168" s="2">
        <v>190000</v>
      </c>
      <c r="CG168" s="4">
        <f t="shared" si="5"/>
        <v>101.76754151044456</v>
      </c>
    </row>
    <row r="169" spans="1:85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 t="str">
        <f t="shared" si="4"/>
        <v>N</v>
      </c>
      <c r="S169">
        <v>8</v>
      </c>
      <c r="T169">
        <v>5</v>
      </c>
      <c r="U169">
        <v>2007</v>
      </c>
      <c r="V169" t="str">
        <f>IF(Table1[[#This Row],[YearBuilt]]&lt;1990, "N", IF(Table1[[#This Row],[Remodeled after 1990?]] = "Y", "N", "Y"))</f>
        <v>Y</v>
      </c>
      <c r="W169">
        <v>2007</v>
      </c>
      <c r="X169" t="str" cm="1">
        <f t="array" ref="X169">IFERROR(IF(U169=W169, "N", IF(AND(U169&lt;W169, Table1[[#This Row],[YearRemodAdd]]&gt;1990), "Y", "N/A")), No value)</f>
        <v>N</v>
      </c>
      <c r="Y169" t="s">
        <v>93</v>
      </c>
      <c r="Z169" t="s">
        <v>94</v>
      </c>
      <c r="AA169" t="s">
        <v>95</v>
      </c>
      <c r="AB169" t="s">
        <v>95</v>
      </c>
      <c r="AC169" t="s">
        <v>137</v>
      </c>
      <c r="AD169">
        <v>300</v>
      </c>
      <c r="AE169" t="s">
        <v>97</v>
      </c>
      <c r="AF169" t="s">
        <v>98</v>
      </c>
      <c r="AG169" t="s">
        <v>99</v>
      </c>
      <c r="AH169" t="s">
        <v>104</v>
      </c>
      <c r="AI169" t="s">
        <v>98</v>
      </c>
      <c r="AJ169" t="s">
        <v>100</v>
      </c>
      <c r="AK169" t="s">
        <v>101</v>
      </c>
      <c r="AL169">
        <v>1288</v>
      </c>
      <c r="AM169" t="s">
        <v>102</v>
      </c>
      <c r="AN169">
        <v>0</v>
      </c>
      <c r="AO169">
        <v>294</v>
      </c>
      <c r="AP169">
        <v>1582</v>
      </c>
      <c r="AQ169" t="s">
        <v>103</v>
      </c>
      <c r="AR169" t="s">
        <v>104</v>
      </c>
      <c r="AS169" t="s">
        <v>105</v>
      </c>
      <c r="AT169" t="s">
        <v>106</v>
      </c>
      <c r="AU169">
        <v>1610</v>
      </c>
      <c r="AV169">
        <v>551</v>
      </c>
      <c r="AW169">
        <v>0</v>
      </c>
      <c r="AX169">
        <v>2161</v>
      </c>
      <c r="AY169">
        <v>1</v>
      </c>
      <c r="AZ169">
        <v>0</v>
      </c>
      <c r="BA169">
        <v>1</v>
      </c>
      <c r="BB169">
        <v>1</v>
      </c>
      <c r="BC169">
        <v>3</v>
      </c>
      <c r="BD169">
        <v>1</v>
      </c>
      <c r="BE169" t="s">
        <v>104</v>
      </c>
      <c r="BF169">
        <v>8</v>
      </c>
      <c r="BG169" t="s">
        <v>107</v>
      </c>
      <c r="BH169">
        <v>1</v>
      </c>
      <c r="BI169" t="s">
        <v>97</v>
      </c>
      <c r="BJ169" t="s">
        <v>108</v>
      </c>
      <c r="BK169">
        <v>2007</v>
      </c>
      <c r="BL169" t="s">
        <v>157</v>
      </c>
      <c r="BM169">
        <v>3</v>
      </c>
      <c r="BN169">
        <v>789</v>
      </c>
      <c r="BO169" t="s">
        <v>98</v>
      </c>
      <c r="BP169" t="s">
        <v>98</v>
      </c>
      <c r="BQ169" t="s">
        <v>105</v>
      </c>
      <c r="BR169">
        <v>178</v>
      </c>
      <c r="BS169">
        <v>120</v>
      </c>
      <c r="BT169">
        <v>0</v>
      </c>
      <c r="BU169">
        <v>0</v>
      </c>
      <c r="BV169">
        <v>0</v>
      </c>
      <c r="BW169">
        <v>0</v>
      </c>
      <c r="BX169" t="s">
        <v>83</v>
      </c>
      <c r="BY169" t="s">
        <v>83</v>
      </c>
      <c r="BZ169" t="s">
        <v>83</v>
      </c>
      <c r="CA169" s="2">
        <v>0</v>
      </c>
      <c r="CB169">
        <v>11</v>
      </c>
      <c r="CC169">
        <v>2007</v>
      </c>
      <c r="CD169" t="s">
        <v>158</v>
      </c>
      <c r="CE169" t="s">
        <v>159</v>
      </c>
      <c r="CF169" s="2">
        <v>325624</v>
      </c>
      <c r="CG169" s="4">
        <f t="shared" si="5"/>
        <v>150.68209162424805</v>
      </c>
    </row>
    <row r="170" spans="1:85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 t="str">
        <f t="shared" si="4"/>
        <v>N</v>
      </c>
      <c r="S170">
        <v>7</v>
      </c>
      <c r="T170">
        <v>5</v>
      </c>
      <c r="U170">
        <v>2004</v>
      </c>
      <c r="V170" t="str">
        <f>IF(Table1[[#This Row],[YearBuilt]]&lt;1990, "N", IF(Table1[[#This Row],[Remodeled after 1990?]] = "Y", "N", "Y"))</f>
        <v>Y</v>
      </c>
      <c r="W170">
        <v>2004</v>
      </c>
      <c r="X170" t="str" cm="1">
        <f t="array" ref="X170">IFERROR(IF(U170=W170, "N", IF(AND(U170&lt;W170, Table1[[#This Row],[YearRemodAdd]]&gt;1990), "Y", "N/A")), No value)</f>
        <v>N</v>
      </c>
      <c r="Y170" t="s">
        <v>93</v>
      </c>
      <c r="Z170" t="s">
        <v>94</v>
      </c>
      <c r="AA170" t="s">
        <v>95</v>
      </c>
      <c r="AB170" t="s">
        <v>95</v>
      </c>
      <c r="AC170" t="s">
        <v>117</v>
      </c>
      <c r="AD170">
        <v>0</v>
      </c>
      <c r="AE170" t="s">
        <v>97</v>
      </c>
      <c r="AF170" t="s">
        <v>98</v>
      </c>
      <c r="AG170" t="s">
        <v>99</v>
      </c>
      <c r="AH170" t="s">
        <v>97</v>
      </c>
      <c r="AI170" t="s">
        <v>98</v>
      </c>
      <c r="AJ170" t="s">
        <v>100</v>
      </c>
      <c r="AK170" t="s">
        <v>102</v>
      </c>
      <c r="AL170">
        <v>0</v>
      </c>
      <c r="AM170" t="s">
        <v>102</v>
      </c>
      <c r="AN170">
        <v>0</v>
      </c>
      <c r="AO170">
        <v>840</v>
      </c>
      <c r="AP170">
        <v>840</v>
      </c>
      <c r="AQ170" t="s">
        <v>103</v>
      </c>
      <c r="AR170" t="s">
        <v>104</v>
      </c>
      <c r="AS170" t="s">
        <v>105</v>
      </c>
      <c r="AT170" t="s">
        <v>106</v>
      </c>
      <c r="AU170">
        <v>840</v>
      </c>
      <c r="AV170">
        <v>880</v>
      </c>
      <c r="AW170">
        <v>0</v>
      </c>
      <c r="AX170">
        <v>1720</v>
      </c>
      <c r="AY170">
        <v>0</v>
      </c>
      <c r="AZ170">
        <v>0</v>
      </c>
      <c r="BA170">
        <v>2</v>
      </c>
      <c r="BB170">
        <v>1</v>
      </c>
      <c r="BC170">
        <v>3</v>
      </c>
      <c r="BD170">
        <v>1</v>
      </c>
      <c r="BE170" t="s">
        <v>97</v>
      </c>
      <c r="BF170">
        <v>7</v>
      </c>
      <c r="BG170" t="s">
        <v>107</v>
      </c>
      <c r="BH170">
        <v>1</v>
      </c>
      <c r="BI170" t="s">
        <v>97</v>
      </c>
      <c r="BJ170" t="s">
        <v>108</v>
      </c>
      <c r="BK170">
        <v>2004</v>
      </c>
      <c r="BL170" t="s">
        <v>157</v>
      </c>
      <c r="BM170">
        <v>2</v>
      </c>
      <c r="BN170">
        <v>440</v>
      </c>
      <c r="BO170" t="s">
        <v>98</v>
      </c>
      <c r="BP170" t="s">
        <v>98</v>
      </c>
      <c r="BQ170" t="s">
        <v>105</v>
      </c>
      <c r="BR170">
        <v>100</v>
      </c>
      <c r="BS170">
        <v>48</v>
      </c>
      <c r="BT170">
        <v>0</v>
      </c>
      <c r="BU170">
        <v>0</v>
      </c>
      <c r="BV170">
        <v>0</v>
      </c>
      <c r="BW170">
        <v>0</v>
      </c>
      <c r="BX170" t="s">
        <v>83</v>
      </c>
      <c r="BY170" t="s">
        <v>83</v>
      </c>
      <c r="BZ170" t="s">
        <v>83</v>
      </c>
      <c r="CA170" s="2">
        <v>0</v>
      </c>
      <c r="CB170">
        <v>5</v>
      </c>
      <c r="CC170">
        <v>2007</v>
      </c>
      <c r="CD170" t="s">
        <v>110</v>
      </c>
      <c r="CE170" t="s">
        <v>111</v>
      </c>
      <c r="CF170" s="2">
        <v>183500</v>
      </c>
      <c r="CG170" s="4">
        <f t="shared" si="5"/>
        <v>106.68604651162791</v>
      </c>
    </row>
    <row r="171" spans="1:85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 t="str">
        <f t="shared" si="4"/>
        <v>Y</v>
      </c>
      <c r="S171">
        <v>8</v>
      </c>
      <c r="T171">
        <v>6</v>
      </c>
      <c r="U171">
        <v>1981</v>
      </c>
      <c r="V171" t="str">
        <f>IF(Table1[[#This Row],[YearBuilt]]&lt;1990, "N", IF(Table1[[#This Row],[Remodeled after 1990?]] = "Y", "N", "Y"))</f>
        <v>N</v>
      </c>
      <c r="W171">
        <v>1981</v>
      </c>
      <c r="X171" t="str" cm="1">
        <f t="array" ref="X171">IFERROR(IF(U171=W171, "N", IF(AND(U171&lt;W171, Table1[[#This Row],[YearRemodAdd]]&gt;1990), "Y", "N/A")), No value)</f>
        <v>N</v>
      </c>
      <c r="Y171" t="s">
        <v>152</v>
      </c>
      <c r="Z171" t="s">
        <v>223</v>
      </c>
      <c r="AA171" t="s">
        <v>161</v>
      </c>
      <c r="AB171" t="s">
        <v>161</v>
      </c>
      <c r="AC171" t="s">
        <v>96</v>
      </c>
      <c r="AD171">
        <v>653</v>
      </c>
      <c r="AE171" t="s">
        <v>97</v>
      </c>
      <c r="AF171" t="s">
        <v>98</v>
      </c>
      <c r="AG171" t="s">
        <v>118</v>
      </c>
      <c r="AH171" t="s">
        <v>97</v>
      </c>
      <c r="AI171" t="s">
        <v>98</v>
      </c>
      <c r="AJ171" t="s">
        <v>100</v>
      </c>
      <c r="AK171" t="s">
        <v>102</v>
      </c>
      <c r="AL171">
        <v>0</v>
      </c>
      <c r="AM171" t="s">
        <v>102</v>
      </c>
      <c r="AN171">
        <v>0</v>
      </c>
      <c r="AO171">
        <v>1686</v>
      </c>
      <c r="AP171">
        <v>1686</v>
      </c>
      <c r="AQ171" t="s">
        <v>103</v>
      </c>
      <c r="AR171" t="s">
        <v>98</v>
      </c>
      <c r="AS171" t="s">
        <v>105</v>
      </c>
      <c r="AT171" t="s">
        <v>106</v>
      </c>
      <c r="AU171">
        <v>1707</v>
      </c>
      <c r="AV171">
        <v>0</v>
      </c>
      <c r="AW171">
        <v>0</v>
      </c>
      <c r="AX171">
        <v>1707</v>
      </c>
      <c r="AY171">
        <v>0</v>
      </c>
      <c r="AZ171">
        <v>0</v>
      </c>
      <c r="BA171">
        <v>2</v>
      </c>
      <c r="BB171">
        <v>1</v>
      </c>
      <c r="BC171">
        <v>2</v>
      </c>
      <c r="BD171">
        <v>1</v>
      </c>
      <c r="BE171" t="s">
        <v>98</v>
      </c>
      <c r="BF171">
        <v>6</v>
      </c>
      <c r="BG171" t="s">
        <v>107</v>
      </c>
      <c r="BH171">
        <v>1</v>
      </c>
      <c r="BI171" t="s">
        <v>98</v>
      </c>
      <c r="BJ171" t="s">
        <v>108</v>
      </c>
      <c r="BK171">
        <v>1981</v>
      </c>
      <c r="BL171" t="s">
        <v>109</v>
      </c>
      <c r="BM171">
        <v>2</v>
      </c>
      <c r="BN171">
        <v>511</v>
      </c>
      <c r="BO171" t="s">
        <v>98</v>
      </c>
      <c r="BP171" t="s">
        <v>98</v>
      </c>
      <c r="BQ171" t="s">
        <v>105</v>
      </c>
      <c r="BR171">
        <v>574</v>
      </c>
      <c r="BS171">
        <v>64</v>
      </c>
      <c r="BT171">
        <v>0</v>
      </c>
      <c r="BU171">
        <v>0</v>
      </c>
      <c r="BV171">
        <v>0</v>
      </c>
      <c r="BW171">
        <v>0</v>
      </c>
      <c r="BX171" t="s">
        <v>83</v>
      </c>
      <c r="BY171" t="s">
        <v>83</v>
      </c>
      <c r="BZ171" t="s">
        <v>83</v>
      </c>
      <c r="CA171" s="2">
        <v>0</v>
      </c>
      <c r="CB171">
        <v>1</v>
      </c>
      <c r="CC171">
        <v>2006</v>
      </c>
      <c r="CD171" t="s">
        <v>110</v>
      </c>
      <c r="CE171" t="s">
        <v>111</v>
      </c>
      <c r="CF171" s="2">
        <v>228000</v>
      </c>
      <c r="CG171" s="4">
        <f t="shared" si="5"/>
        <v>133.5676625659051</v>
      </c>
    </row>
    <row r="172" spans="1:85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 t="str">
        <f t="shared" si="4"/>
        <v>N/A</v>
      </c>
      <c r="S172">
        <v>5</v>
      </c>
      <c r="T172">
        <v>6</v>
      </c>
      <c r="U172">
        <v>1941</v>
      </c>
      <c r="V172" t="str">
        <f>IF(Table1[[#This Row],[YearBuilt]]&lt;1990, "N", IF(Table1[[#This Row],[Remodeled after 1990?]] = "Y", "N", "Y"))</f>
        <v>N</v>
      </c>
      <c r="W172">
        <v>1950</v>
      </c>
      <c r="X172" t="str" cm="1">
        <f t="array" ref="X172">IFERROR(IF(U172=W172, "N", IF(AND(U172&lt;W172, Table1[[#This Row],[YearRemodAdd]]&gt;1990), "Y", "N/A")), No value)</f>
        <v>N/A</v>
      </c>
      <c r="Y172" t="s">
        <v>93</v>
      </c>
      <c r="Z172" t="s">
        <v>94</v>
      </c>
      <c r="AA172" t="s">
        <v>116</v>
      </c>
      <c r="AB172" t="s">
        <v>116</v>
      </c>
      <c r="AC172" t="s">
        <v>117</v>
      </c>
      <c r="AD172">
        <v>0</v>
      </c>
      <c r="AE172" t="s">
        <v>98</v>
      </c>
      <c r="AF172" t="s">
        <v>98</v>
      </c>
      <c r="AG172" t="s">
        <v>118</v>
      </c>
      <c r="AH172" t="s">
        <v>98</v>
      </c>
      <c r="AI172" t="s">
        <v>98</v>
      </c>
      <c r="AJ172" t="s">
        <v>100</v>
      </c>
      <c r="AK172" t="s">
        <v>153</v>
      </c>
      <c r="AL172">
        <v>360</v>
      </c>
      <c r="AM172" t="s">
        <v>102</v>
      </c>
      <c r="AN172">
        <v>0</v>
      </c>
      <c r="AO172">
        <v>360</v>
      </c>
      <c r="AP172">
        <v>720</v>
      </c>
      <c r="AQ172" t="s">
        <v>103</v>
      </c>
      <c r="AR172" t="s">
        <v>98</v>
      </c>
      <c r="AS172" t="s">
        <v>105</v>
      </c>
      <c r="AT172" t="s">
        <v>106</v>
      </c>
      <c r="AU172">
        <v>854</v>
      </c>
      <c r="AV172">
        <v>0</v>
      </c>
      <c r="AW172">
        <v>528</v>
      </c>
      <c r="AX172">
        <v>1382</v>
      </c>
      <c r="AY172">
        <v>0</v>
      </c>
      <c r="AZ172">
        <v>0</v>
      </c>
      <c r="BA172">
        <v>1</v>
      </c>
      <c r="BB172">
        <v>1</v>
      </c>
      <c r="BC172">
        <v>2</v>
      </c>
      <c r="BD172">
        <v>1</v>
      </c>
      <c r="BE172" t="s">
        <v>98</v>
      </c>
      <c r="BF172">
        <v>7</v>
      </c>
      <c r="BG172" t="s">
        <v>107</v>
      </c>
      <c r="BH172">
        <v>0</v>
      </c>
      <c r="BI172" t="s">
        <v>83</v>
      </c>
      <c r="BJ172" t="s">
        <v>127</v>
      </c>
      <c r="BK172">
        <v>1991</v>
      </c>
      <c r="BL172" t="s">
        <v>102</v>
      </c>
      <c r="BM172">
        <v>2</v>
      </c>
      <c r="BN172">
        <v>660</v>
      </c>
      <c r="BO172" t="s">
        <v>98</v>
      </c>
      <c r="BP172" t="s">
        <v>98</v>
      </c>
      <c r="BQ172" t="s">
        <v>105</v>
      </c>
      <c r="BR172">
        <v>237</v>
      </c>
      <c r="BS172">
        <v>0</v>
      </c>
      <c r="BT172">
        <v>0</v>
      </c>
      <c r="BU172">
        <v>0</v>
      </c>
      <c r="BV172">
        <v>0</v>
      </c>
      <c r="BW172">
        <v>0</v>
      </c>
      <c r="BX172" t="s">
        <v>83</v>
      </c>
      <c r="BY172" t="s">
        <v>83</v>
      </c>
      <c r="BZ172" t="s">
        <v>83</v>
      </c>
      <c r="CA172" s="2">
        <v>0</v>
      </c>
      <c r="CB172">
        <v>5</v>
      </c>
      <c r="CC172">
        <v>2007</v>
      </c>
      <c r="CD172" t="s">
        <v>110</v>
      </c>
      <c r="CE172" t="s">
        <v>111</v>
      </c>
      <c r="CF172" s="2">
        <v>128500</v>
      </c>
      <c r="CG172" s="4">
        <f t="shared" si="5"/>
        <v>92.981186685962371</v>
      </c>
    </row>
    <row r="173" spans="1:85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 t="str">
        <f t="shared" si="4"/>
        <v>Y</v>
      </c>
      <c r="S173">
        <v>6</v>
      </c>
      <c r="T173">
        <v>5</v>
      </c>
      <c r="U173">
        <v>1960</v>
      </c>
      <c r="V173" t="str">
        <f>IF(Table1[[#This Row],[YearBuilt]]&lt;1990, "N", IF(Table1[[#This Row],[Remodeled after 1990?]] = "Y", "N", "Y"))</f>
        <v>N</v>
      </c>
      <c r="W173">
        <v>1960</v>
      </c>
      <c r="X173" t="str" cm="1">
        <f t="array" ref="X173">IFERROR(IF(U173=W173, "N", IF(AND(U173&lt;W173, Table1[[#This Row],[YearRemodAdd]]&gt;1990), "Y", "N/A")), No value)</f>
        <v>N</v>
      </c>
      <c r="Y173" t="s">
        <v>152</v>
      </c>
      <c r="Z173" t="s">
        <v>94</v>
      </c>
      <c r="AA173" t="s">
        <v>96</v>
      </c>
      <c r="AB173" t="s">
        <v>161</v>
      </c>
      <c r="AC173" t="s">
        <v>137</v>
      </c>
      <c r="AD173">
        <v>112</v>
      </c>
      <c r="AE173" t="s">
        <v>98</v>
      </c>
      <c r="AF173" t="s">
        <v>98</v>
      </c>
      <c r="AG173" t="s">
        <v>118</v>
      </c>
      <c r="AH173" t="s">
        <v>98</v>
      </c>
      <c r="AI173" t="s">
        <v>97</v>
      </c>
      <c r="AJ173" t="s">
        <v>97</v>
      </c>
      <c r="AK173" t="s">
        <v>141</v>
      </c>
      <c r="AL173">
        <v>639</v>
      </c>
      <c r="AM173" t="s">
        <v>102</v>
      </c>
      <c r="AN173">
        <v>0</v>
      </c>
      <c r="AO173">
        <v>441</v>
      </c>
      <c r="AP173">
        <v>1080</v>
      </c>
      <c r="AQ173" t="s">
        <v>103</v>
      </c>
      <c r="AR173" t="s">
        <v>147</v>
      </c>
      <c r="AS173" t="s">
        <v>105</v>
      </c>
      <c r="AT173" t="s">
        <v>106</v>
      </c>
      <c r="AU173">
        <v>1656</v>
      </c>
      <c r="AV173">
        <v>0</v>
      </c>
      <c r="AW173">
        <v>0</v>
      </c>
      <c r="AX173">
        <v>1656</v>
      </c>
      <c r="AY173">
        <v>1</v>
      </c>
      <c r="AZ173">
        <v>0</v>
      </c>
      <c r="BA173">
        <v>1</v>
      </c>
      <c r="BB173">
        <v>0</v>
      </c>
      <c r="BC173">
        <v>3</v>
      </c>
      <c r="BD173">
        <v>1</v>
      </c>
      <c r="BE173" t="s">
        <v>98</v>
      </c>
      <c r="BF173">
        <v>7</v>
      </c>
      <c r="BG173" t="s">
        <v>107</v>
      </c>
      <c r="BH173">
        <v>2</v>
      </c>
      <c r="BI173" t="s">
        <v>97</v>
      </c>
      <c r="BJ173" t="s">
        <v>108</v>
      </c>
      <c r="BK173">
        <v>1960</v>
      </c>
      <c r="BL173" t="s">
        <v>157</v>
      </c>
      <c r="BM173">
        <v>2</v>
      </c>
      <c r="BN173">
        <v>528</v>
      </c>
      <c r="BO173" t="s">
        <v>98</v>
      </c>
      <c r="BP173" t="s">
        <v>98</v>
      </c>
      <c r="BQ173" t="s">
        <v>190</v>
      </c>
      <c r="BR173">
        <v>210</v>
      </c>
      <c r="BS173">
        <v>62</v>
      </c>
      <c r="BT173">
        <v>0</v>
      </c>
      <c r="BU173">
        <v>0</v>
      </c>
      <c r="BV173">
        <v>0</v>
      </c>
      <c r="BW173">
        <v>0</v>
      </c>
      <c r="BX173" t="s">
        <v>83</v>
      </c>
      <c r="BY173" t="s">
        <v>83</v>
      </c>
      <c r="BZ173" t="s">
        <v>83</v>
      </c>
      <c r="CA173" s="2">
        <v>0</v>
      </c>
      <c r="CB173">
        <v>5</v>
      </c>
      <c r="CC173">
        <v>2010</v>
      </c>
      <c r="CD173" t="s">
        <v>110</v>
      </c>
      <c r="CE173" t="s">
        <v>111</v>
      </c>
      <c r="CF173" s="2">
        <v>215000</v>
      </c>
      <c r="CG173" s="4">
        <f t="shared" si="5"/>
        <v>129.83091787439614</v>
      </c>
    </row>
    <row r="174" spans="1:85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 t="str">
        <f t="shared" si="4"/>
        <v>N</v>
      </c>
      <c r="S174">
        <v>7</v>
      </c>
      <c r="T174">
        <v>7</v>
      </c>
      <c r="U174">
        <v>1987</v>
      </c>
      <c r="V174" t="str">
        <f>IF(Table1[[#This Row],[YearBuilt]]&lt;1990, "N", IF(Table1[[#This Row],[Remodeled after 1990?]] = "Y", "N", "Y"))</f>
        <v>N</v>
      </c>
      <c r="W174">
        <v>1987</v>
      </c>
      <c r="X174" t="str" cm="1">
        <f t="array" ref="X174">IFERROR(IF(U174=W174, "N", IF(AND(U174&lt;W174, Table1[[#This Row],[YearRemodAdd]]&gt;1990), "Y", "N/A")), No value)</f>
        <v>N</v>
      </c>
      <c r="Y174" t="s">
        <v>93</v>
      </c>
      <c r="Z174" t="s">
        <v>94</v>
      </c>
      <c r="AA174" t="s">
        <v>140</v>
      </c>
      <c r="AB174" t="s">
        <v>140</v>
      </c>
      <c r="AC174" t="s">
        <v>117</v>
      </c>
      <c r="AD174">
        <v>0</v>
      </c>
      <c r="AE174" t="s">
        <v>97</v>
      </c>
      <c r="AF174" t="s">
        <v>97</v>
      </c>
      <c r="AG174" t="s">
        <v>99</v>
      </c>
      <c r="AH174" t="s">
        <v>97</v>
      </c>
      <c r="AI174" t="s">
        <v>97</v>
      </c>
      <c r="AJ174" t="s">
        <v>100</v>
      </c>
      <c r="AK174" t="s">
        <v>101</v>
      </c>
      <c r="AL174">
        <v>495</v>
      </c>
      <c r="AM174" t="s">
        <v>153</v>
      </c>
      <c r="AN174">
        <v>215</v>
      </c>
      <c r="AO174">
        <v>354</v>
      </c>
      <c r="AP174">
        <v>1064</v>
      </c>
      <c r="AQ174" t="s">
        <v>103</v>
      </c>
      <c r="AR174" t="s">
        <v>97</v>
      </c>
      <c r="AS174" t="s">
        <v>105</v>
      </c>
      <c r="AT174" t="s">
        <v>106</v>
      </c>
      <c r="AU174">
        <v>1064</v>
      </c>
      <c r="AV174">
        <v>703</v>
      </c>
      <c r="AW174">
        <v>0</v>
      </c>
      <c r="AX174">
        <v>1767</v>
      </c>
      <c r="AY174">
        <v>1</v>
      </c>
      <c r="AZ174">
        <v>0</v>
      </c>
      <c r="BA174">
        <v>2</v>
      </c>
      <c r="BB174">
        <v>0</v>
      </c>
      <c r="BC174">
        <v>2</v>
      </c>
      <c r="BD174">
        <v>1</v>
      </c>
      <c r="BE174" t="s">
        <v>97</v>
      </c>
      <c r="BF174">
        <v>5</v>
      </c>
      <c r="BG174" t="s">
        <v>107</v>
      </c>
      <c r="BH174">
        <v>1</v>
      </c>
      <c r="BI174" t="s">
        <v>98</v>
      </c>
      <c r="BJ174" t="s">
        <v>108</v>
      </c>
      <c r="BK174">
        <v>1987</v>
      </c>
      <c r="BL174" t="s">
        <v>109</v>
      </c>
      <c r="BM174">
        <v>2</v>
      </c>
      <c r="BN174">
        <v>504</v>
      </c>
      <c r="BO174" t="s">
        <v>97</v>
      </c>
      <c r="BP174" t="s">
        <v>98</v>
      </c>
      <c r="BQ174" t="s">
        <v>105</v>
      </c>
      <c r="BR174">
        <v>441</v>
      </c>
      <c r="BS174">
        <v>35</v>
      </c>
      <c r="BT174">
        <v>0</v>
      </c>
      <c r="BU174">
        <v>0</v>
      </c>
      <c r="BV174">
        <v>0</v>
      </c>
      <c r="BW174">
        <v>0</v>
      </c>
      <c r="BX174" t="s">
        <v>83</v>
      </c>
      <c r="BY174" t="s">
        <v>83</v>
      </c>
      <c r="BZ174" t="s">
        <v>83</v>
      </c>
      <c r="CA174" s="2">
        <v>0</v>
      </c>
      <c r="CB174">
        <v>6</v>
      </c>
      <c r="CC174">
        <v>2006</v>
      </c>
      <c r="CD174" t="s">
        <v>110</v>
      </c>
      <c r="CE174" t="s">
        <v>111</v>
      </c>
      <c r="CF174" s="2">
        <v>239000</v>
      </c>
      <c r="CG174" s="4">
        <f t="shared" si="5"/>
        <v>135.25749858517261</v>
      </c>
    </row>
    <row r="175" spans="1:85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 t="str">
        <f t="shared" si="4"/>
        <v>Y</v>
      </c>
      <c r="S175">
        <v>6</v>
      </c>
      <c r="T175">
        <v>5</v>
      </c>
      <c r="U175">
        <v>1961</v>
      </c>
      <c r="V175" t="str">
        <f>IF(Table1[[#This Row],[YearBuilt]]&lt;1990, "N", IF(Table1[[#This Row],[Remodeled after 1990?]] = "Y", "N", "Y"))</f>
        <v>N</v>
      </c>
      <c r="W175">
        <v>1961</v>
      </c>
      <c r="X175" t="str" cm="1">
        <f t="array" ref="X175">IFERROR(IF(U175=W175, "N", IF(AND(U175&lt;W175, Table1[[#This Row],[YearRemodAdd]]&gt;1990), "Y", "N/A")), No value)</f>
        <v>N</v>
      </c>
      <c r="Y175" t="s">
        <v>93</v>
      </c>
      <c r="Z175" t="s">
        <v>94</v>
      </c>
      <c r="AA175" t="s">
        <v>155</v>
      </c>
      <c r="AB175" t="s">
        <v>125</v>
      </c>
      <c r="AC175" t="s">
        <v>207</v>
      </c>
      <c r="AD175">
        <v>491</v>
      </c>
      <c r="AE175" t="s">
        <v>98</v>
      </c>
      <c r="AF175" t="s">
        <v>98</v>
      </c>
      <c r="AG175" t="s">
        <v>118</v>
      </c>
      <c r="AH175" t="s">
        <v>98</v>
      </c>
      <c r="AI175" t="s">
        <v>98</v>
      </c>
      <c r="AJ175" t="s">
        <v>100</v>
      </c>
      <c r="AK175" t="s">
        <v>119</v>
      </c>
      <c r="AL175">
        <v>288</v>
      </c>
      <c r="AM175" t="s">
        <v>153</v>
      </c>
      <c r="AN175">
        <v>374</v>
      </c>
      <c r="AO175">
        <v>700</v>
      </c>
      <c r="AP175">
        <v>1362</v>
      </c>
      <c r="AQ175" t="s">
        <v>103</v>
      </c>
      <c r="AR175" t="s">
        <v>98</v>
      </c>
      <c r="AS175" t="s">
        <v>105</v>
      </c>
      <c r="AT175" t="s">
        <v>106</v>
      </c>
      <c r="AU175">
        <v>1362</v>
      </c>
      <c r="AV175">
        <v>0</v>
      </c>
      <c r="AW175">
        <v>0</v>
      </c>
      <c r="AX175">
        <v>1362</v>
      </c>
      <c r="AY175">
        <v>1</v>
      </c>
      <c r="AZ175">
        <v>0</v>
      </c>
      <c r="BA175">
        <v>1</v>
      </c>
      <c r="BB175">
        <v>1</v>
      </c>
      <c r="BC175">
        <v>3</v>
      </c>
      <c r="BD175">
        <v>1</v>
      </c>
      <c r="BE175" t="s">
        <v>98</v>
      </c>
      <c r="BF175">
        <v>6</v>
      </c>
      <c r="BG175" t="s">
        <v>107</v>
      </c>
      <c r="BH175">
        <v>1</v>
      </c>
      <c r="BI175" t="s">
        <v>98</v>
      </c>
      <c r="BJ175" t="s">
        <v>108</v>
      </c>
      <c r="BK175">
        <v>1961</v>
      </c>
      <c r="BL175" t="s">
        <v>102</v>
      </c>
      <c r="BM175">
        <v>2</v>
      </c>
      <c r="BN175">
        <v>504</v>
      </c>
      <c r="BO175" t="s">
        <v>98</v>
      </c>
      <c r="BP175" t="s">
        <v>98</v>
      </c>
      <c r="BQ175" t="s">
        <v>105</v>
      </c>
      <c r="BR175">
        <v>0</v>
      </c>
      <c r="BS175">
        <v>20</v>
      </c>
      <c r="BT175">
        <v>0</v>
      </c>
      <c r="BU175">
        <v>0</v>
      </c>
      <c r="BV175">
        <v>0</v>
      </c>
      <c r="BW175">
        <v>0</v>
      </c>
      <c r="BX175" t="s">
        <v>83</v>
      </c>
      <c r="BY175" t="s">
        <v>83</v>
      </c>
      <c r="BZ175" t="s">
        <v>83</v>
      </c>
      <c r="CA175" s="2">
        <v>0</v>
      </c>
      <c r="CB175">
        <v>6</v>
      </c>
      <c r="CC175">
        <v>2008</v>
      </c>
      <c r="CD175" t="s">
        <v>173</v>
      </c>
      <c r="CE175" t="s">
        <v>111</v>
      </c>
      <c r="CF175" s="2">
        <v>163000</v>
      </c>
      <c r="CG175" s="4">
        <f t="shared" si="5"/>
        <v>119.67694566813509</v>
      </c>
    </row>
    <row r="176" spans="1:85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 t="str">
        <f t="shared" si="4"/>
        <v>Y</v>
      </c>
      <c r="S176">
        <v>6</v>
      </c>
      <c r="T176">
        <v>5</v>
      </c>
      <c r="U176">
        <v>1986</v>
      </c>
      <c r="V176" t="str">
        <f>IF(Table1[[#This Row],[YearBuilt]]&lt;1990, "N", IF(Table1[[#This Row],[Remodeled after 1990?]] = "Y", "N", "Y"))</f>
        <v>N</v>
      </c>
      <c r="W176">
        <v>1986</v>
      </c>
      <c r="X176" t="str" cm="1">
        <f t="array" ref="X176">IFERROR(IF(U176=W176, "N", IF(AND(U176&lt;W176, Table1[[#This Row],[YearRemodAdd]]&gt;1990), "Y", "N/A")), No value)</f>
        <v>N</v>
      </c>
      <c r="Y176" t="s">
        <v>93</v>
      </c>
      <c r="Z176" t="s">
        <v>94</v>
      </c>
      <c r="AA176" t="s">
        <v>95</v>
      </c>
      <c r="AB176" t="s">
        <v>161</v>
      </c>
      <c r="AC176" t="s">
        <v>137</v>
      </c>
      <c r="AD176">
        <v>132</v>
      </c>
      <c r="AE176" t="s">
        <v>98</v>
      </c>
      <c r="AF176" t="s">
        <v>98</v>
      </c>
      <c r="AG176" t="s">
        <v>118</v>
      </c>
      <c r="AH176" t="s">
        <v>97</v>
      </c>
      <c r="AI176" t="s">
        <v>147</v>
      </c>
      <c r="AJ176" t="s">
        <v>100</v>
      </c>
      <c r="AK176" t="s">
        <v>119</v>
      </c>
      <c r="AL176">
        <v>1398</v>
      </c>
      <c r="AM176" t="s">
        <v>172</v>
      </c>
      <c r="AN176">
        <v>208</v>
      </c>
      <c r="AO176">
        <v>0</v>
      </c>
      <c r="AP176">
        <v>1606</v>
      </c>
      <c r="AQ176" t="s">
        <v>103</v>
      </c>
      <c r="AR176" t="s">
        <v>98</v>
      </c>
      <c r="AS176" t="s">
        <v>105</v>
      </c>
      <c r="AT176" t="s">
        <v>106</v>
      </c>
      <c r="AU176">
        <v>1651</v>
      </c>
      <c r="AV176">
        <v>0</v>
      </c>
      <c r="AW176">
        <v>0</v>
      </c>
      <c r="AX176">
        <v>1651</v>
      </c>
      <c r="AY176">
        <v>1</v>
      </c>
      <c r="AZ176">
        <v>0</v>
      </c>
      <c r="BA176">
        <v>2</v>
      </c>
      <c r="BB176">
        <v>0</v>
      </c>
      <c r="BC176">
        <v>3</v>
      </c>
      <c r="BD176">
        <v>1</v>
      </c>
      <c r="BE176" t="s">
        <v>98</v>
      </c>
      <c r="BF176">
        <v>7</v>
      </c>
      <c r="BG176" t="s">
        <v>224</v>
      </c>
      <c r="BH176">
        <v>1</v>
      </c>
      <c r="BI176" t="s">
        <v>98</v>
      </c>
      <c r="BJ176" t="s">
        <v>108</v>
      </c>
      <c r="BK176">
        <v>1986</v>
      </c>
      <c r="BL176" t="s">
        <v>157</v>
      </c>
      <c r="BM176">
        <v>2</v>
      </c>
      <c r="BN176">
        <v>616</v>
      </c>
      <c r="BO176" t="s">
        <v>98</v>
      </c>
      <c r="BP176" t="s">
        <v>98</v>
      </c>
      <c r="BQ176" t="s">
        <v>105</v>
      </c>
      <c r="BR176">
        <v>192</v>
      </c>
      <c r="BS176">
        <v>0</v>
      </c>
      <c r="BT176">
        <v>0</v>
      </c>
      <c r="BU176">
        <v>0</v>
      </c>
      <c r="BV176">
        <v>0</v>
      </c>
      <c r="BW176">
        <v>0</v>
      </c>
      <c r="BX176" t="s">
        <v>83</v>
      </c>
      <c r="BY176" t="s">
        <v>83</v>
      </c>
      <c r="BZ176" t="s">
        <v>83</v>
      </c>
      <c r="CA176" s="2">
        <v>0</v>
      </c>
      <c r="CB176">
        <v>11</v>
      </c>
      <c r="CC176">
        <v>2008</v>
      </c>
      <c r="CD176" t="s">
        <v>110</v>
      </c>
      <c r="CE176" t="s">
        <v>111</v>
      </c>
      <c r="CF176" s="2">
        <v>184000</v>
      </c>
      <c r="CG176" s="4">
        <f t="shared" si="5"/>
        <v>111.44760751059964</v>
      </c>
    </row>
    <row r="177" spans="1:85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 t="str">
        <f t="shared" si="4"/>
        <v>Y</v>
      </c>
      <c r="S177">
        <v>6</v>
      </c>
      <c r="T177">
        <v>7</v>
      </c>
      <c r="U177">
        <v>1950</v>
      </c>
      <c r="V177" t="str">
        <f>IF(Table1[[#This Row],[YearBuilt]]&lt;1990, "N", IF(Table1[[#This Row],[Remodeled after 1990?]] = "Y", "N", "Y"))</f>
        <v>N</v>
      </c>
      <c r="W177">
        <v>2001</v>
      </c>
      <c r="X177" t="str" cm="1">
        <f t="array" ref="X177">IFERROR(IF(U177=W177, "N", IF(AND(U177&lt;W177, Table1[[#This Row],[YearRemodAdd]]&gt;1990), "Y", "N/A")), No value)</f>
        <v>Y</v>
      </c>
      <c r="Y177" t="s">
        <v>93</v>
      </c>
      <c r="Z177" t="s">
        <v>94</v>
      </c>
      <c r="AA177" t="s">
        <v>155</v>
      </c>
      <c r="AB177" t="s">
        <v>125</v>
      </c>
      <c r="AC177" t="s">
        <v>117</v>
      </c>
      <c r="AD177">
        <v>0</v>
      </c>
      <c r="AE177" t="s">
        <v>98</v>
      </c>
      <c r="AF177" t="s">
        <v>98</v>
      </c>
      <c r="AG177" t="s">
        <v>118</v>
      </c>
      <c r="AH177" t="s">
        <v>98</v>
      </c>
      <c r="AI177" t="s">
        <v>97</v>
      </c>
      <c r="AJ177" t="s">
        <v>130</v>
      </c>
      <c r="AK177" t="s">
        <v>119</v>
      </c>
      <c r="AL177">
        <v>477</v>
      </c>
      <c r="AM177" t="s">
        <v>102</v>
      </c>
      <c r="AN177">
        <v>0</v>
      </c>
      <c r="AO177">
        <v>725</v>
      </c>
      <c r="AP177">
        <v>1202</v>
      </c>
      <c r="AQ177" t="s">
        <v>103</v>
      </c>
      <c r="AR177" t="s">
        <v>98</v>
      </c>
      <c r="AS177" t="s">
        <v>105</v>
      </c>
      <c r="AT177" t="s">
        <v>106</v>
      </c>
      <c r="AU177">
        <v>2158</v>
      </c>
      <c r="AV177">
        <v>0</v>
      </c>
      <c r="AW177">
        <v>0</v>
      </c>
      <c r="AX177">
        <v>2158</v>
      </c>
      <c r="AY177">
        <v>1</v>
      </c>
      <c r="AZ177">
        <v>0</v>
      </c>
      <c r="BA177">
        <v>2</v>
      </c>
      <c r="BB177">
        <v>0</v>
      </c>
      <c r="BC177">
        <v>4</v>
      </c>
      <c r="BD177">
        <v>1</v>
      </c>
      <c r="BE177" t="s">
        <v>97</v>
      </c>
      <c r="BF177">
        <v>7</v>
      </c>
      <c r="BG177" t="s">
        <v>107</v>
      </c>
      <c r="BH177">
        <v>1</v>
      </c>
      <c r="BI177" t="s">
        <v>97</v>
      </c>
      <c r="BJ177" t="s">
        <v>108</v>
      </c>
      <c r="BK177">
        <v>1950</v>
      </c>
      <c r="BL177" t="s">
        <v>102</v>
      </c>
      <c r="BM177">
        <v>2</v>
      </c>
      <c r="BN177">
        <v>576</v>
      </c>
      <c r="BO177" t="s">
        <v>98</v>
      </c>
      <c r="BP177" t="s">
        <v>98</v>
      </c>
      <c r="BQ177" t="s">
        <v>105</v>
      </c>
      <c r="BR177">
        <v>0</v>
      </c>
      <c r="BS177">
        <v>29</v>
      </c>
      <c r="BT177">
        <v>39</v>
      </c>
      <c r="BU177">
        <v>0</v>
      </c>
      <c r="BV177">
        <v>0</v>
      </c>
      <c r="BW177">
        <v>0</v>
      </c>
      <c r="BX177" t="s">
        <v>83</v>
      </c>
      <c r="BY177" t="s">
        <v>134</v>
      </c>
      <c r="BZ177" t="s">
        <v>83</v>
      </c>
      <c r="CA177" s="2">
        <v>0</v>
      </c>
      <c r="CB177">
        <v>6</v>
      </c>
      <c r="CC177">
        <v>2007</v>
      </c>
      <c r="CD177" t="s">
        <v>110</v>
      </c>
      <c r="CE177" t="s">
        <v>111</v>
      </c>
      <c r="CF177" s="2">
        <v>243000</v>
      </c>
      <c r="CG177" s="4">
        <f t="shared" si="5"/>
        <v>112.60426320667284</v>
      </c>
    </row>
    <row r="178" spans="1:85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 t="str">
        <f t="shared" si="4"/>
        <v>N</v>
      </c>
      <c r="S178">
        <v>6</v>
      </c>
      <c r="T178">
        <v>5</v>
      </c>
      <c r="U178">
        <v>1988</v>
      </c>
      <c r="V178" t="str">
        <f>IF(Table1[[#This Row],[YearBuilt]]&lt;1990, "N", IF(Table1[[#This Row],[Remodeled after 1990?]] = "Y", "N", "Y"))</f>
        <v>N</v>
      </c>
      <c r="W178">
        <v>1989</v>
      </c>
      <c r="X178" t="str" cm="1">
        <f t="array" ref="X178">IFERROR(IF(U178=W178, "N", IF(AND(U178&lt;W178, Table1[[#This Row],[YearRemodAdd]]&gt;1990), "Y", "N/A")), No value)</f>
        <v>N/A</v>
      </c>
      <c r="Y178" t="s">
        <v>93</v>
      </c>
      <c r="Z178" t="s">
        <v>94</v>
      </c>
      <c r="AA178" t="s">
        <v>161</v>
      </c>
      <c r="AB178" t="s">
        <v>161</v>
      </c>
      <c r="AC178" t="s">
        <v>96</v>
      </c>
      <c r="AD178">
        <v>268</v>
      </c>
      <c r="AE178" t="s">
        <v>97</v>
      </c>
      <c r="AF178" t="s">
        <v>98</v>
      </c>
      <c r="AG178" t="s">
        <v>99</v>
      </c>
      <c r="AH178" t="s">
        <v>97</v>
      </c>
      <c r="AI178" t="s">
        <v>98</v>
      </c>
      <c r="AJ178" t="s">
        <v>100</v>
      </c>
      <c r="AK178" t="s">
        <v>101</v>
      </c>
      <c r="AL178">
        <v>831</v>
      </c>
      <c r="AM178" t="s">
        <v>102</v>
      </c>
      <c r="AN178">
        <v>0</v>
      </c>
      <c r="AO178">
        <v>320</v>
      </c>
      <c r="AP178">
        <v>1151</v>
      </c>
      <c r="AQ178" t="s">
        <v>103</v>
      </c>
      <c r="AR178" t="s">
        <v>98</v>
      </c>
      <c r="AS178" t="s">
        <v>105</v>
      </c>
      <c r="AT178" t="s">
        <v>106</v>
      </c>
      <c r="AU178">
        <v>1164</v>
      </c>
      <c r="AV178">
        <v>896</v>
      </c>
      <c r="AW178">
        <v>0</v>
      </c>
      <c r="AX178">
        <v>2060</v>
      </c>
      <c r="AY178">
        <v>0</v>
      </c>
      <c r="AZ178">
        <v>1</v>
      </c>
      <c r="BA178">
        <v>2</v>
      </c>
      <c r="BB178">
        <v>1</v>
      </c>
      <c r="BC178">
        <v>4</v>
      </c>
      <c r="BD178">
        <v>1</v>
      </c>
      <c r="BE178" t="s">
        <v>98</v>
      </c>
      <c r="BF178">
        <v>8</v>
      </c>
      <c r="BG178" t="s">
        <v>107</v>
      </c>
      <c r="BH178">
        <v>1</v>
      </c>
      <c r="BI178" t="s">
        <v>98</v>
      </c>
      <c r="BJ178" t="s">
        <v>108</v>
      </c>
      <c r="BK178">
        <v>1988</v>
      </c>
      <c r="BL178" t="s">
        <v>102</v>
      </c>
      <c r="BM178">
        <v>2</v>
      </c>
      <c r="BN178">
        <v>521</v>
      </c>
      <c r="BO178" t="s">
        <v>98</v>
      </c>
      <c r="BP178" t="s">
        <v>98</v>
      </c>
      <c r="BQ178" t="s">
        <v>105</v>
      </c>
      <c r="BR178">
        <v>0</v>
      </c>
      <c r="BS178">
        <v>228</v>
      </c>
      <c r="BT178">
        <v>0</v>
      </c>
      <c r="BU178">
        <v>0</v>
      </c>
      <c r="BV178">
        <v>192</v>
      </c>
      <c r="BW178">
        <v>0</v>
      </c>
      <c r="BX178" t="s">
        <v>83</v>
      </c>
      <c r="BY178" t="s">
        <v>83</v>
      </c>
      <c r="BZ178" t="s">
        <v>83</v>
      </c>
      <c r="CA178" s="2">
        <v>0</v>
      </c>
      <c r="CB178">
        <v>9</v>
      </c>
      <c r="CC178">
        <v>2007</v>
      </c>
      <c r="CD178" t="s">
        <v>110</v>
      </c>
      <c r="CE178" t="s">
        <v>111</v>
      </c>
      <c r="CF178" s="2">
        <v>211000</v>
      </c>
      <c r="CG178" s="4">
        <f t="shared" si="5"/>
        <v>102.42718446601941</v>
      </c>
    </row>
    <row r="179" spans="1:85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 t="str">
        <f t="shared" si="4"/>
        <v>N/A</v>
      </c>
      <c r="S179">
        <v>5</v>
      </c>
      <c r="T179">
        <v>5</v>
      </c>
      <c r="U179">
        <v>1958</v>
      </c>
      <c r="V179" t="str">
        <f>IF(Table1[[#This Row],[YearBuilt]]&lt;1990, "N", IF(Table1[[#This Row],[Remodeled after 1990?]] = "Y", "N", "Y"))</f>
        <v>N</v>
      </c>
      <c r="W179">
        <v>1958</v>
      </c>
      <c r="X179" t="str" cm="1">
        <f t="array" ref="X179">IFERROR(IF(U179=W179, "N", IF(AND(U179&lt;W179, Table1[[#This Row],[YearRemodAdd]]&gt;1990), "Y", "N/A")), No value)</f>
        <v>N</v>
      </c>
      <c r="Y179" t="s">
        <v>93</v>
      </c>
      <c r="Z179" t="s">
        <v>94</v>
      </c>
      <c r="AA179" t="s">
        <v>116</v>
      </c>
      <c r="AB179" t="s">
        <v>116</v>
      </c>
      <c r="AC179" t="s">
        <v>117</v>
      </c>
      <c r="AD179">
        <v>0</v>
      </c>
      <c r="AE179" t="s">
        <v>97</v>
      </c>
      <c r="AF179" t="s">
        <v>97</v>
      </c>
      <c r="AG179" t="s">
        <v>118</v>
      </c>
      <c r="AH179" t="s">
        <v>98</v>
      </c>
      <c r="AI179" t="s">
        <v>98</v>
      </c>
      <c r="AJ179" t="s">
        <v>100</v>
      </c>
      <c r="AK179" t="s">
        <v>119</v>
      </c>
      <c r="AL179">
        <v>57</v>
      </c>
      <c r="AM179" t="s">
        <v>141</v>
      </c>
      <c r="AN179">
        <v>441</v>
      </c>
      <c r="AO179">
        <v>554</v>
      </c>
      <c r="AP179">
        <v>1052</v>
      </c>
      <c r="AQ179" t="s">
        <v>103</v>
      </c>
      <c r="AR179" t="s">
        <v>104</v>
      </c>
      <c r="AS179" t="s">
        <v>105</v>
      </c>
      <c r="AT179" t="s">
        <v>106</v>
      </c>
      <c r="AU179">
        <v>1252</v>
      </c>
      <c r="AV179">
        <v>668</v>
      </c>
      <c r="AW179">
        <v>0</v>
      </c>
      <c r="AX179">
        <v>1920</v>
      </c>
      <c r="AY179">
        <v>1</v>
      </c>
      <c r="AZ179">
        <v>0</v>
      </c>
      <c r="BA179">
        <v>2</v>
      </c>
      <c r="BB179">
        <v>0</v>
      </c>
      <c r="BC179">
        <v>4</v>
      </c>
      <c r="BD179">
        <v>1</v>
      </c>
      <c r="BE179" t="s">
        <v>97</v>
      </c>
      <c r="BF179">
        <v>8</v>
      </c>
      <c r="BG179" t="s">
        <v>107</v>
      </c>
      <c r="BH179">
        <v>1</v>
      </c>
      <c r="BI179" t="s">
        <v>97</v>
      </c>
      <c r="BJ179" t="s">
        <v>108</v>
      </c>
      <c r="BK179">
        <v>1958</v>
      </c>
      <c r="BL179" t="s">
        <v>102</v>
      </c>
      <c r="BM179">
        <v>2</v>
      </c>
      <c r="BN179">
        <v>451</v>
      </c>
      <c r="BO179" t="s">
        <v>98</v>
      </c>
      <c r="BP179" t="s">
        <v>98</v>
      </c>
      <c r="BQ179" t="s">
        <v>105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83</v>
      </c>
      <c r="BY179" t="s">
        <v>83</v>
      </c>
      <c r="BZ179" t="s">
        <v>83</v>
      </c>
      <c r="CA179" s="2">
        <v>0</v>
      </c>
      <c r="CB179">
        <v>7</v>
      </c>
      <c r="CC179">
        <v>2006</v>
      </c>
      <c r="CD179" t="s">
        <v>110</v>
      </c>
      <c r="CE179" t="s">
        <v>111</v>
      </c>
      <c r="CF179" s="2">
        <v>172500</v>
      </c>
      <c r="CG179" s="4">
        <f t="shared" si="5"/>
        <v>89.84375</v>
      </c>
    </row>
    <row r="180" spans="1:85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 t="str">
        <f t="shared" si="4"/>
        <v>Y</v>
      </c>
      <c r="S180">
        <v>9</v>
      </c>
      <c r="T180">
        <v>5</v>
      </c>
      <c r="U180">
        <v>2008</v>
      </c>
      <c r="V180" t="str">
        <f>IF(Table1[[#This Row],[YearBuilt]]&lt;1990, "N", IF(Table1[[#This Row],[Remodeled after 1990?]] = "Y", "N", "Y"))</f>
        <v>N</v>
      </c>
      <c r="W180">
        <v>2009</v>
      </c>
      <c r="X180" t="str" cm="1">
        <f t="array" ref="X180">IFERROR(IF(U180=W180, "N", IF(AND(U180&lt;W180, Table1[[#This Row],[YearRemodAdd]]&gt;1990), "Y", "N/A")), No value)</f>
        <v>Y</v>
      </c>
      <c r="Y180" t="s">
        <v>152</v>
      </c>
      <c r="Z180" t="s">
        <v>94</v>
      </c>
      <c r="AA180" t="s">
        <v>95</v>
      </c>
      <c r="AB180" t="s">
        <v>95</v>
      </c>
      <c r="AC180" t="s">
        <v>137</v>
      </c>
      <c r="AD180">
        <v>748</v>
      </c>
      <c r="AE180" t="s">
        <v>104</v>
      </c>
      <c r="AF180" t="s">
        <v>98</v>
      </c>
      <c r="AG180" t="s">
        <v>99</v>
      </c>
      <c r="AH180" t="s">
        <v>104</v>
      </c>
      <c r="AI180" t="s">
        <v>98</v>
      </c>
      <c r="AJ180" t="s">
        <v>100</v>
      </c>
      <c r="AK180" t="s">
        <v>101</v>
      </c>
      <c r="AL180">
        <v>1904</v>
      </c>
      <c r="AM180" t="s">
        <v>102</v>
      </c>
      <c r="AN180">
        <v>0</v>
      </c>
      <c r="AO180">
        <v>312</v>
      </c>
      <c r="AP180">
        <v>2216</v>
      </c>
      <c r="AQ180" t="s">
        <v>103</v>
      </c>
      <c r="AR180" t="s">
        <v>104</v>
      </c>
      <c r="AS180" t="s">
        <v>105</v>
      </c>
      <c r="AT180" t="s">
        <v>106</v>
      </c>
      <c r="AU180">
        <v>2234</v>
      </c>
      <c r="AV180">
        <v>0</v>
      </c>
      <c r="AW180">
        <v>0</v>
      </c>
      <c r="AX180">
        <v>2234</v>
      </c>
      <c r="AY180">
        <v>1</v>
      </c>
      <c r="AZ180">
        <v>0</v>
      </c>
      <c r="BA180">
        <v>2</v>
      </c>
      <c r="BB180">
        <v>0</v>
      </c>
      <c r="BC180">
        <v>1</v>
      </c>
      <c r="BD180">
        <v>1</v>
      </c>
      <c r="BE180" t="s">
        <v>104</v>
      </c>
      <c r="BF180">
        <v>9</v>
      </c>
      <c r="BG180" t="s">
        <v>107</v>
      </c>
      <c r="BH180">
        <v>1</v>
      </c>
      <c r="BI180" t="s">
        <v>97</v>
      </c>
      <c r="BJ180" t="s">
        <v>108</v>
      </c>
      <c r="BK180">
        <v>2009</v>
      </c>
      <c r="BL180" t="s">
        <v>157</v>
      </c>
      <c r="BM180">
        <v>3</v>
      </c>
      <c r="BN180">
        <v>1166</v>
      </c>
      <c r="BO180" t="s">
        <v>98</v>
      </c>
      <c r="BP180" t="s">
        <v>98</v>
      </c>
      <c r="BQ180" t="s">
        <v>105</v>
      </c>
      <c r="BR180">
        <v>0</v>
      </c>
      <c r="BS180">
        <v>60</v>
      </c>
      <c r="BT180">
        <v>0</v>
      </c>
      <c r="BU180">
        <v>0</v>
      </c>
      <c r="BV180">
        <v>0</v>
      </c>
      <c r="BW180">
        <v>0</v>
      </c>
      <c r="BX180" t="s">
        <v>83</v>
      </c>
      <c r="BY180" t="s">
        <v>83</v>
      </c>
      <c r="BZ180" t="s">
        <v>83</v>
      </c>
      <c r="CA180" s="2">
        <v>0</v>
      </c>
      <c r="CB180">
        <v>7</v>
      </c>
      <c r="CC180">
        <v>2009</v>
      </c>
      <c r="CD180" t="s">
        <v>158</v>
      </c>
      <c r="CE180" t="s">
        <v>159</v>
      </c>
      <c r="CF180" s="2">
        <v>501837</v>
      </c>
      <c r="CG180" s="4">
        <f t="shared" si="5"/>
        <v>224.63607878245301</v>
      </c>
    </row>
    <row r="181" spans="1:85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 t="str">
        <f t="shared" si="4"/>
        <v>Y</v>
      </c>
      <c r="S181">
        <v>5</v>
      </c>
      <c r="T181">
        <v>6</v>
      </c>
      <c r="U181">
        <v>1923</v>
      </c>
      <c r="V181" t="str">
        <f>IF(Table1[[#This Row],[YearBuilt]]&lt;1990, "N", IF(Table1[[#This Row],[Remodeled after 1990?]] = "Y", "N", "Y"))</f>
        <v>N</v>
      </c>
      <c r="W181">
        <v>2006</v>
      </c>
      <c r="X181" t="str" cm="1">
        <f t="array" ref="X181">IFERROR(IF(U181=W181, "N", IF(AND(U181&lt;W181, Table1[[#This Row],[YearRemodAdd]]&gt;1990), "Y", "N/A")), No value)</f>
        <v>Y</v>
      </c>
      <c r="Y181" t="s">
        <v>93</v>
      </c>
      <c r="Z181" t="s">
        <v>94</v>
      </c>
      <c r="AA181" t="s">
        <v>124</v>
      </c>
      <c r="AB181" t="s">
        <v>124</v>
      </c>
      <c r="AC181" t="s">
        <v>117</v>
      </c>
      <c r="AD181">
        <v>0</v>
      </c>
      <c r="AE181" t="s">
        <v>97</v>
      </c>
      <c r="AF181" t="s">
        <v>98</v>
      </c>
      <c r="AG181" t="s">
        <v>118</v>
      </c>
      <c r="AH181" t="s">
        <v>98</v>
      </c>
      <c r="AI181" t="s">
        <v>98</v>
      </c>
      <c r="AJ181" t="s">
        <v>100</v>
      </c>
      <c r="AK181" t="s">
        <v>102</v>
      </c>
      <c r="AL181">
        <v>0</v>
      </c>
      <c r="AM181" t="s">
        <v>102</v>
      </c>
      <c r="AN181">
        <v>0</v>
      </c>
      <c r="AO181">
        <v>968</v>
      </c>
      <c r="AP181">
        <v>968</v>
      </c>
      <c r="AQ181" t="s">
        <v>103</v>
      </c>
      <c r="AR181" t="s">
        <v>98</v>
      </c>
      <c r="AS181" t="s">
        <v>105</v>
      </c>
      <c r="AT181" t="s">
        <v>106</v>
      </c>
      <c r="AU181">
        <v>968</v>
      </c>
      <c r="AV181">
        <v>0</v>
      </c>
      <c r="AW181">
        <v>0</v>
      </c>
      <c r="AX181">
        <v>968</v>
      </c>
      <c r="AY181">
        <v>0</v>
      </c>
      <c r="AZ181">
        <v>0</v>
      </c>
      <c r="BA181">
        <v>1</v>
      </c>
      <c r="BB181">
        <v>0</v>
      </c>
      <c r="BC181">
        <v>2</v>
      </c>
      <c r="BD181">
        <v>1</v>
      </c>
      <c r="BE181" t="s">
        <v>98</v>
      </c>
      <c r="BF181">
        <v>5</v>
      </c>
      <c r="BG181" t="s">
        <v>107</v>
      </c>
      <c r="BH181">
        <v>0</v>
      </c>
      <c r="BI181" t="s">
        <v>83</v>
      </c>
      <c r="BJ181" t="s">
        <v>127</v>
      </c>
      <c r="BK181">
        <v>1935</v>
      </c>
      <c r="BL181" t="s">
        <v>102</v>
      </c>
      <c r="BM181">
        <v>2</v>
      </c>
      <c r="BN181">
        <v>480</v>
      </c>
      <c r="BO181" t="s">
        <v>147</v>
      </c>
      <c r="BP181" t="s">
        <v>98</v>
      </c>
      <c r="BQ181" t="s">
        <v>177</v>
      </c>
      <c r="BR181">
        <v>0</v>
      </c>
      <c r="BS181">
        <v>0</v>
      </c>
      <c r="BT181">
        <v>184</v>
      </c>
      <c r="BU181">
        <v>0</v>
      </c>
      <c r="BV181">
        <v>0</v>
      </c>
      <c r="BW181">
        <v>0</v>
      </c>
      <c r="BX181" t="s">
        <v>83</v>
      </c>
      <c r="BY181" t="s">
        <v>83</v>
      </c>
      <c r="BZ181" t="s">
        <v>83</v>
      </c>
      <c r="CA181" s="2">
        <v>0</v>
      </c>
      <c r="CB181">
        <v>7</v>
      </c>
      <c r="CC181">
        <v>2007</v>
      </c>
      <c r="CD181" t="s">
        <v>110</v>
      </c>
      <c r="CE181" t="s">
        <v>111</v>
      </c>
      <c r="CF181" s="2">
        <v>100000</v>
      </c>
      <c r="CG181" s="4">
        <f t="shared" si="5"/>
        <v>103.30578512396694</v>
      </c>
    </row>
    <row r="182" spans="1:85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 t="str">
        <f t="shared" si="4"/>
        <v>N</v>
      </c>
      <c r="S182">
        <v>6</v>
      </c>
      <c r="T182">
        <v>5</v>
      </c>
      <c r="U182">
        <v>2000</v>
      </c>
      <c r="V182" t="str">
        <f>IF(Table1[[#This Row],[YearBuilt]]&lt;1990, "N", IF(Table1[[#This Row],[Remodeled after 1990?]] = "Y", "N", "Y"))</f>
        <v>Y</v>
      </c>
      <c r="W182">
        <v>2000</v>
      </c>
      <c r="X182" t="str" cm="1">
        <f t="array" ref="X182">IFERROR(IF(U182=W182, "N", IF(AND(U182&lt;W182, Table1[[#This Row],[YearRemodAdd]]&gt;1990), "Y", "N/A")), No value)</f>
        <v>N</v>
      </c>
      <c r="Y182" t="s">
        <v>93</v>
      </c>
      <c r="Z182" t="s">
        <v>94</v>
      </c>
      <c r="AA182" t="s">
        <v>116</v>
      </c>
      <c r="AB182" t="s">
        <v>116</v>
      </c>
      <c r="AC182" t="s">
        <v>96</v>
      </c>
      <c r="AD182">
        <v>456</v>
      </c>
      <c r="AE182" t="s">
        <v>97</v>
      </c>
      <c r="AF182" t="s">
        <v>98</v>
      </c>
      <c r="AG182" t="s">
        <v>99</v>
      </c>
      <c r="AH182" t="s">
        <v>97</v>
      </c>
      <c r="AI182" t="s">
        <v>98</v>
      </c>
      <c r="AJ182" t="s">
        <v>100</v>
      </c>
      <c r="AK182" t="s">
        <v>101</v>
      </c>
      <c r="AL182">
        <v>436</v>
      </c>
      <c r="AM182" t="s">
        <v>102</v>
      </c>
      <c r="AN182">
        <v>0</v>
      </c>
      <c r="AO182">
        <v>320</v>
      </c>
      <c r="AP182">
        <v>756</v>
      </c>
      <c r="AQ182" t="s">
        <v>103</v>
      </c>
      <c r="AR182" t="s">
        <v>104</v>
      </c>
      <c r="AS182" t="s">
        <v>105</v>
      </c>
      <c r="AT182" t="s">
        <v>106</v>
      </c>
      <c r="AU182">
        <v>769</v>
      </c>
      <c r="AV182">
        <v>756</v>
      </c>
      <c r="AW182">
        <v>0</v>
      </c>
      <c r="AX182">
        <v>1525</v>
      </c>
      <c r="AY182">
        <v>0</v>
      </c>
      <c r="AZ182">
        <v>0</v>
      </c>
      <c r="BA182">
        <v>2</v>
      </c>
      <c r="BB182">
        <v>1</v>
      </c>
      <c r="BC182">
        <v>3</v>
      </c>
      <c r="BD182">
        <v>1</v>
      </c>
      <c r="BE182" t="s">
        <v>97</v>
      </c>
      <c r="BF182">
        <v>5</v>
      </c>
      <c r="BG182" t="s">
        <v>107</v>
      </c>
      <c r="BH182">
        <v>1</v>
      </c>
      <c r="BI182" t="s">
        <v>98</v>
      </c>
      <c r="BJ182" t="s">
        <v>127</v>
      </c>
      <c r="BK182">
        <v>2000</v>
      </c>
      <c r="BL182" t="s">
        <v>102</v>
      </c>
      <c r="BM182">
        <v>2</v>
      </c>
      <c r="BN182">
        <v>440</v>
      </c>
      <c r="BO182" t="s">
        <v>98</v>
      </c>
      <c r="BP182" t="s">
        <v>98</v>
      </c>
      <c r="BQ182" t="s">
        <v>105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 t="s">
        <v>83</v>
      </c>
      <c r="BY182" t="s">
        <v>83</v>
      </c>
      <c r="BZ182" t="s">
        <v>83</v>
      </c>
      <c r="CA182" s="2">
        <v>0</v>
      </c>
      <c r="CB182">
        <v>6</v>
      </c>
      <c r="CC182">
        <v>2007</v>
      </c>
      <c r="CD182" t="s">
        <v>110</v>
      </c>
      <c r="CE182" t="s">
        <v>111</v>
      </c>
      <c r="CF182" s="2">
        <v>177000</v>
      </c>
      <c r="CG182" s="4">
        <f t="shared" si="5"/>
        <v>116.06557377049181</v>
      </c>
    </row>
    <row r="183" spans="1:85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 t="str">
        <f t="shared" si="4"/>
        <v>N</v>
      </c>
      <c r="S183">
        <v>7</v>
      </c>
      <c r="T183">
        <v>6</v>
      </c>
      <c r="U183">
        <v>1920</v>
      </c>
      <c r="V183" t="str">
        <f>IF(Table1[[#This Row],[YearBuilt]]&lt;1990, "N", IF(Table1[[#This Row],[Remodeled after 1990?]] = "Y", "N", "Y"))</f>
        <v>N</v>
      </c>
      <c r="W183">
        <v>1950</v>
      </c>
      <c r="X183" t="str" cm="1">
        <f t="array" ref="X183">IFERROR(IF(U183=W183, "N", IF(AND(U183&lt;W183, Table1[[#This Row],[YearRemodAdd]]&gt;1990), "Y", "N/A")), No value)</f>
        <v>N/A</v>
      </c>
      <c r="Y183" t="s">
        <v>93</v>
      </c>
      <c r="Z183" t="s">
        <v>94</v>
      </c>
      <c r="AA183" t="s">
        <v>203</v>
      </c>
      <c r="AB183" t="s">
        <v>203</v>
      </c>
      <c r="AC183" t="s">
        <v>117</v>
      </c>
      <c r="AD183">
        <v>0</v>
      </c>
      <c r="AE183" t="s">
        <v>98</v>
      </c>
      <c r="AF183" t="s">
        <v>98</v>
      </c>
      <c r="AG183" t="s">
        <v>126</v>
      </c>
      <c r="AH183" t="s">
        <v>147</v>
      </c>
      <c r="AI183" t="s">
        <v>98</v>
      </c>
      <c r="AJ183" t="s">
        <v>100</v>
      </c>
      <c r="AK183" t="s">
        <v>172</v>
      </c>
      <c r="AL183">
        <v>352</v>
      </c>
      <c r="AM183" t="s">
        <v>102</v>
      </c>
      <c r="AN183">
        <v>0</v>
      </c>
      <c r="AO183">
        <v>441</v>
      </c>
      <c r="AP183">
        <v>793</v>
      </c>
      <c r="AQ183" t="s">
        <v>103</v>
      </c>
      <c r="AR183" t="s">
        <v>97</v>
      </c>
      <c r="AS183" t="s">
        <v>105</v>
      </c>
      <c r="AT183" t="s">
        <v>106</v>
      </c>
      <c r="AU183">
        <v>901</v>
      </c>
      <c r="AV183">
        <v>901</v>
      </c>
      <c r="AW183">
        <v>0</v>
      </c>
      <c r="AX183">
        <v>1802</v>
      </c>
      <c r="AY183">
        <v>0</v>
      </c>
      <c r="AZ183">
        <v>0</v>
      </c>
      <c r="BA183">
        <v>1</v>
      </c>
      <c r="BB183">
        <v>1</v>
      </c>
      <c r="BC183">
        <v>4</v>
      </c>
      <c r="BD183">
        <v>1</v>
      </c>
      <c r="BE183" t="s">
        <v>98</v>
      </c>
      <c r="BF183">
        <v>9</v>
      </c>
      <c r="BG183" t="s">
        <v>107</v>
      </c>
      <c r="BH183">
        <v>1</v>
      </c>
      <c r="BI183" t="s">
        <v>97</v>
      </c>
      <c r="BJ183" t="s">
        <v>127</v>
      </c>
      <c r="BK183">
        <v>1920</v>
      </c>
      <c r="BL183" t="s">
        <v>102</v>
      </c>
      <c r="BM183">
        <v>1</v>
      </c>
      <c r="BN183">
        <v>216</v>
      </c>
      <c r="BO183" t="s">
        <v>147</v>
      </c>
      <c r="BP183" t="s">
        <v>98</v>
      </c>
      <c r="BQ183" t="s">
        <v>105</v>
      </c>
      <c r="BR183">
        <v>0</v>
      </c>
      <c r="BS183">
        <v>0</v>
      </c>
      <c r="BT183">
        <v>40</v>
      </c>
      <c r="BU183">
        <v>0</v>
      </c>
      <c r="BV183">
        <v>0</v>
      </c>
      <c r="BW183">
        <v>0</v>
      </c>
      <c r="BX183" t="s">
        <v>83</v>
      </c>
      <c r="BY183" t="s">
        <v>83</v>
      </c>
      <c r="BZ183" t="s">
        <v>83</v>
      </c>
      <c r="CA183" s="2">
        <v>0</v>
      </c>
      <c r="CB183">
        <v>7</v>
      </c>
      <c r="CC183">
        <v>2006</v>
      </c>
      <c r="CD183" t="s">
        <v>110</v>
      </c>
      <c r="CE183" t="s">
        <v>111</v>
      </c>
      <c r="CF183" s="2">
        <v>200100</v>
      </c>
      <c r="CG183" s="4">
        <f t="shared" si="5"/>
        <v>111.04328523862375</v>
      </c>
    </row>
    <row r="184" spans="1:85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 t="str">
        <f t="shared" si="4"/>
        <v>Y</v>
      </c>
      <c r="S184">
        <v>5</v>
      </c>
      <c r="T184">
        <v>6</v>
      </c>
      <c r="U184">
        <v>1957</v>
      </c>
      <c r="V184" t="str">
        <f>IF(Table1[[#This Row],[YearBuilt]]&lt;1990, "N", IF(Table1[[#This Row],[Remodeled after 1990?]] = "Y", "N", "Y"))</f>
        <v>N</v>
      </c>
      <c r="W184">
        <v>2006</v>
      </c>
      <c r="X184" t="str" cm="1">
        <f t="array" ref="X184">IFERROR(IF(U184=W184, "N", IF(AND(U184&lt;W184, Table1[[#This Row],[YearRemodAdd]]&gt;1990), "Y", "N/A")), No value)</f>
        <v>Y</v>
      </c>
      <c r="Y184" t="s">
        <v>152</v>
      </c>
      <c r="Z184" t="s">
        <v>94</v>
      </c>
      <c r="AA184" t="s">
        <v>124</v>
      </c>
      <c r="AB184" t="s">
        <v>124</v>
      </c>
      <c r="AC184" t="s">
        <v>96</v>
      </c>
      <c r="AD184">
        <v>98</v>
      </c>
      <c r="AE184" t="s">
        <v>98</v>
      </c>
      <c r="AF184" t="s">
        <v>98</v>
      </c>
      <c r="AG184" t="s">
        <v>99</v>
      </c>
      <c r="AH184" t="s">
        <v>83</v>
      </c>
      <c r="AI184" t="s">
        <v>83</v>
      </c>
      <c r="AJ184" t="s">
        <v>83</v>
      </c>
      <c r="AK184" t="s">
        <v>83</v>
      </c>
      <c r="AL184">
        <v>0</v>
      </c>
      <c r="AM184" t="s">
        <v>83</v>
      </c>
      <c r="AN184">
        <v>0</v>
      </c>
      <c r="AO184">
        <v>0</v>
      </c>
      <c r="AP184">
        <v>0</v>
      </c>
      <c r="AQ184" t="s">
        <v>103</v>
      </c>
      <c r="AR184" t="s">
        <v>104</v>
      </c>
      <c r="AS184" t="s">
        <v>105</v>
      </c>
      <c r="AT184" t="s">
        <v>106</v>
      </c>
      <c r="AU184">
        <v>1340</v>
      </c>
      <c r="AV184">
        <v>0</v>
      </c>
      <c r="AW184">
        <v>0</v>
      </c>
      <c r="AX184">
        <v>1340</v>
      </c>
      <c r="AY184">
        <v>0</v>
      </c>
      <c r="AZ184">
        <v>0</v>
      </c>
      <c r="BA184">
        <v>1</v>
      </c>
      <c r="BB184">
        <v>0</v>
      </c>
      <c r="BC184">
        <v>3</v>
      </c>
      <c r="BD184">
        <v>1</v>
      </c>
      <c r="BE184" t="s">
        <v>98</v>
      </c>
      <c r="BF184">
        <v>7</v>
      </c>
      <c r="BG184" t="s">
        <v>107</v>
      </c>
      <c r="BH184">
        <v>1</v>
      </c>
      <c r="BI184" t="s">
        <v>97</v>
      </c>
      <c r="BJ184" t="s">
        <v>108</v>
      </c>
      <c r="BK184">
        <v>1957</v>
      </c>
      <c r="BL184" t="s">
        <v>109</v>
      </c>
      <c r="BM184">
        <v>1</v>
      </c>
      <c r="BN184">
        <v>252</v>
      </c>
      <c r="BO184" t="s">
        <v>98</v>
      </c>
      <c r="BP184" t="s">
        <v>98</v>
      </c>
      <c r="BQ184" t="s">
        <v>105</v>
      </c>
      <c r="BR184">
        <v>116</v>
      </c>
      <c r="BS184">
        <v>0</v>
      </c>
      <c r="BT184">
        <v>0</v>
      </c>
      <c r="BU184">
        <v>180</v>
      </c>
      <c r="BV184">
        <v>0</v>
      </c>
      <c r="BW184">
        <v>0</v>
      </c>
      <c r="BX184" t="s">
        <v>83</v>
      </c>
      <c r="BY184" t="s">
        <v>134</v>
      </c>
      <c r="BZ184" t="s">
        <v>83</v>
      </c>
      <c r="CA184" s="2">
        <v>0</v>
      </c>
      <c r="CB184">
        <v>6</v>
      </c>
      <c r="CC184">
        <v>2007</v>
      </c>
      <c r="CD184" t="s">
        <v>110</v>
      </c>
      <c r="CE184" t="s">
        <v>111</v>
      </c>
      <c r="CF184" s="2">
        <v>120000</v>
      </c>
      <c r="CG184" s="4">
        <f t="shared" si="5"/>
        <v>89.552238805970148</v>
      </c>
    </row>
    <row r="185" spans="1:85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 t="str">
        <f t="shared" si="4"/>
        <v>N/A</v>
      </c>
      <c r="S185">
        <v>7</v>
      </c>
      <c r="T185">
        <v>5</v>
      </c>
      <c r="U185">
        <v>2003</v>
      </c>
      <c r="V185" t="str">
        <f>IF(Table1[[#This Row],[YearBuilt]]&lt;1990, "N", IF(Table1[[#This Row],[Remodeled after 1990?]] = "Y", "N", "Y"))</f>
        <v>Y</v>
      </c>
      <c r="W185">
        <v>2003</v>
      </c>
      <c r="X185" t="str" cm="1">
        <f t="array" ref="X185">IFERROR(IF(U185=W185, "N", IF(AND(U185&lt;W185, Table1[[#This Row],[YearRemodAdd]]&gt;1990), "Y", "N/A")), No value)</f>
        <v>N</v>
      </c>
      <c r="Y185" t="s">
        <v>93</v>
      </c>
      <c r="Z185" t="s">
        <v>94</v>
      </c>
      <c r="AA185" t="s">
        <v>95</v>
      </c>
      <c r="AB185" t="s">
        <v>95</v>
      </c>
      <c r="AC185" t="s">
        <v>117</v>
      </c>
      <c r="AD185">
        <v>0</v>
      </c>
      <c r="AE185" t="s">
        <v>98</v>
      </c>
      <c r="AF185" t="s">
        <v>98</v>
      </c>
      <c r="AG185" t="s">
        <v>99</v>
      </c>
      <c r="AH185" t="s">
        <v>97</v>
      </c>
      <c r="AI185" t="s">
        <v>98</v>
      </c>
      <c r="AJ185" t="s">
        <v>100</v>
      </c>
      <c r="AK185" t="s">
        <v>102</v>
      </c>
      <c r="AL185">
        <v>0</v>
      </c>
      <c r="AM185" t="s">
        <v>102</v>
      </c>
      <c r="AN185">
        <v>0</v>
      </c>
      <c r="AO185">
        <v>1362</v>
      </c>
      <c r="AP185">
        <v>1362</v>
      </c>
      <c r="AQ185" t="s">
        <v>103</v>
      </c>
      <c r="AR185" t="s">
        <v>104</v>
      </c>
      <c r="AS185" t="s">
        <v>105</v>
      </c>
      <c r="AT185" t="s">
        <v>106</v>
      </c>
      <c r="AU185">
        <v>1362</v>
      </c>
      <c r="AV185">
        <v>720</v>
      </c>
      <c r="AW185">
        <v>0</v>
      </c>
      <c r="AX185">
        <v>2082</v>
      </c>
      <c r="AY185">
        <v>0</v>
      </c>
      <c r="AZ185">
        <v>0</v>
      </c>
      <c r="BA185">
        <v>2</v>
      </c>
      <c r="BB185">
        <v>1</v>
      </c>
      <c r="BC185">
        <v>3</v>
      </c>
      <c r="BD185">
        <v>1</v>
      </c>
      <c r="BE185" t="s">
        <v>97</v>
      </c>
      <c r="BF185">
        <v>6</v>
      </c>
      <c r="BG185" t="s">
        <v>194</v>
      </c>
      <c r="BH185">
        <v>0</v>
      </c>
      <c r="BI185" t="s">
        <v>83</v>
      </c>
      <c r="BJ185" t="s">
        <v>127</v>
      </c>
      <c r="BK185">
        <v>2003</v>
      </c>
      <c r="BL185" t="s">
        <v>102</v>
      </c>
      <c r="BM185">
        <v>2</v>
      </c>
      <c r="BN185">
        <v>484</v>
      </c>
      <c r="BO185" t="s">
        <v>98</v>
      </c>
      <c r="BP185" t="s">
        <v>98</v>
      </c>
      <c r="BQ185" t="s">
        <v>177</v>
      </c>
      <c r="BR185">
        <v>280</v>
      </c>
      <c r="BS185">
        <v>238</v>
      </c>
      <c r="BT185">
        <v>0</v>
      </c>
      <c r="BU185">
        <v>0</v>
      </c>
      <c r="BV185">
        <v>0</v>
      </c>
      <c r="BW185">
        <v>0</v>
      </c>
      <c r="BX185" t="s">
        <v>83</v>
      </c>
      <c r="BY185" t="s">
        <v>83</v>
      </c>
      <c r="BZ185" t="s">
        <v>83</v>
      </c>
      <c r="CA185" s="2">
        <v>0</v>
      </c>
      <c r="CB185">
        <v>6</v>
      </c>
      <c r="CC185">
        <v>2008</v>
      </c>
      <c r="CD185" t="s">
        <v>110</v>
      </c>
      <c r="CE185" t="s">
        <v>111</v>
      </c>
      <c r="CF185" s="2">
        <v>200000</v>
      </c>
      <c r="CG185" s="4">
        <f t="shared" si="5"/>
        <v>96.061479346781937</v>
      </c>
    </row>
    <row r="186" spans="1:85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 t="str">
        <f t="shared" si="4"/>
        <v>N/A</v>
      </c>
      <c r="S186">
        <v>5</v>
      </c>
      <c r="T186">
        <v>8</v>
      </c>
      <c r="U186">
        <v>1908</v>
      </c>
      <c r="V186" t="str">
        <f>IF(Table1[[#This Row],[YearBuilt]]&lt;1990, "N", IF(Table1[[#This Row],[Remodeled after 1990?]] = "Y", "N", "Y"))</f>
        <v>N</v>
      </c>
      <c r="W186">
        <v>1991</v>
      </c>
      <c r="X186" t="str" cm="1">
        <f t="array" ref="X186">IFERROR(IF(U186=W186, "N", IF(AND(U186&lt;W186, Table1[[#This Row],[YearRemodAdd]]&gt;1990), "Y", "N/A")), No value)</f>
        <v>Y</v>
      </c>
      <c r="Y186" t="s">
        <v>93</v>
      </c>
      <c r="Z186" t="s">
        <v>94</v>
      </c>
      <c r="AA186" t="s">
        <v>186</v>
      </c>
      <c r="AB186" t="s">
        <v>161</v>
      </c>
      <c r="AC186" t="s">
        <v>117</v>
      </c>
      <c r="AD186">
        <v>0</v>
      </c>
      <c r="AE186" t="s">
        <v>98</v>
      </c>
      <c r="AF186" t="s">
        <v>98</v>
      </c>
      <c r="AG186" t="s">
        <v>99</v>
      </c>
      <c r="AH186" t="s">
        <v>147</v>
      </c>
      <c r="AI186" t="s">
        <v>98</v>
      </c>
      <c r="AJ186" t="s">
        <v>100</v>
      </c>
      <c r="AK186" t="s">
        <v>102</v>
      </c>
      <c r="AL186">
        <v>0</v>
      </c>
      <c r="AM186" t="s">
        <v>102</v>
      </c>
      <c r="AN186">
        <v>0</v>
      </c>
      <c r="AO186">
        <v>504</v>
      </c>
      <c r="AP186">
        <v>504</v>
      </c>
      <c r="AQ186" t="s">
        <v>103</v>
      </c>
      <c r="AR186" t="s">
        <v>97</v>
      </c>
      <c r="AS186" t="s">
        <v>105</v>
      </c>
      <c r="AT186" t="s">
        <v>106</v>
      </c>
      <c r="AU186">
        <v>936</v>
      </c>
      <c r="AV186">
        <v>316</v>
      </c>
      <c r="AW186">
        <v>0</v>
      </c>
      <c r="AX186">
        <v>1252</v>
      </c>
      <c r="AY186">
        <v>0</v>
      </c>
      <c r="AZ186">
        <v>0</v>
      </c>
      <c r="BA186">
        <v>1</v>
      </c>
      <c r="BB186">
        <v>0</v>
      </c>
      <c r="BC186">
        <v>3</v>
      </c>
      <c r="BD186">
        <v>1</v>
      </c>
      <c r="BE186" t="s">
        <v>98</v>
      </c>
      <c r="BF186">
        <v>5</v>
      </c>
      <c r="BG186" t="s">
        <v>107</v>
      </c>
      <c r="BH186">
        <v>0</v>
      </c>
      <c r="BI186" t="s">
        <v>83</v>
      </c>
      <c r="BJ186" t="s">
        <v>108</v>
      </c>
      <c r="BK186">
        <v>1986</v>
      </c>
      <c r="BL186" t="s">
        <v>102</v>
      </c>
      <c r="BM186">
        <v>2</v>
      </c>
      <c r="BN186">
        <v>576</v>
      </c>
      <c r="BO186" t="s">
        <v>98</v>
      </c>
      <c r="BP186" t="s">
        <v>98</v>
      </c>
      <c r="BQ186" t="s">
        <v>105</v>
      </c>
      <c r="BR186">
        <v>104</v>
      </c>
      <c r="BS186">
        <v>0</v>
      </c>
      <c r="BT186">
        <v>0</v>
      </c>
      <c r="BU186">
        <v>0</v>
      </c>
      <c r="BV186">
        <v>0</v>
      </c>
      <c r="BW186">
        <v>0</v>
      </c>
      <c r="BX186" t="s">
        <v>83</v>
      </c>
      <c r="BY186" t="s">
        <v>134</v>
      </c>
      <c r="BZ186" t="s">
        <v>83</v>
      </c>
      <c r="CA186" s="2">
        <v>0</v>
      </c>
      <c r="CB186">
        <v>6</v>
      </c>
      <c r="CC186">
        <v>2006</v>
      </c>
      <c r="CD186" t="s">
        <v>110</v>
      </c>
      <c r="CE186" t="s">
        <v>111</v>
      </c>
      <c r="CF186" s="2">
        <v>127000</v>
      </c>
      <c r="CG186" s="4">
        <f t="shared" si="5"/>
        <v>101.43769968051119</v>
      </c>
    </row>
    <row r="187" spans="1:85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 t="str">
        <f t="shared" si="4"/>
        <v>N/A</v>
      </c>
      <c r="S187">
        <v>10</v>
      </c>
      <c r="T187">
        <v>9</v>
      </c>
      <c r="U187">
        <v>1892</v>
      </c>
      <c r="V187" t="str">
        <f>IF(Table1[[#This Row],[YearBuilt]]&lt;1990, "N", IF(Table1[[#This Row],[Remodeled after 1990?]] = "Y", "N", "Y"))</f>
        <v>N</v>
      </c>
      <c r="W187">
        <v>1993</v>
      </c>
      <c r="X187" t="str" cm="1">
        <f t="array" ref="X187">IFERROR(IF(U187=W187, "N", IF(AND(U187&lt;W187, Table1[[#This Row],[YearRemodAdd]]&gt;1990), "Y", "N/A")), No value)</f>
        <v>Y</v>
      </c>
      <c r="Y187" t="s">
        <v>93</v>
      </c>
      <c r="Z187" t="s">
        <v>196</v>
      </c>
      <c r="AA187" t="s">
        <v>124</v>
      </c>
      <c r="AB187" t="s">
        <v>124</v>
      </c>
      <c r="AC187" t="s">
        <v>117</v>
      </c>
      <c r="AD187">
        <v>0</v>
      </c>
      <c r="AE187" t="s">
        <v>97</v>
      </c>
      <c r="AF187" t="s">
        <v>97</v>
      </c>
      <c r="AG187" t="s">
        <v>126</v>
      </c>
      <c r="AH187" t="s">
        <v>98</v>
      </c>
      <c r="AI187" t="s">
        <v>98</v>
      </c>
      <c r="AJ187" t="s">
        <v>121</v>
      </c>
      <c r="AK187" t="s">
        <v>102</v>
      </c>
      <c r="AL187">
        <v>0</v>
      </c>
      <c r="AM187" t="s">
        <v>102</v>
      </c>
      <c r="AN187">
        <v>0</v>
      </c>
      <c r="AO187">
        <v>1107</v>
      </c>
      <c r="AP187">
        <v>1107</v>
      </c>
      <c r="AQ187" t="s">
        <v>103</v>
      </c>
      <c r="AR187" t="s">
        <v>104</v>
      </c>
      <c r="AS187" t="s">
        <v>105</v>
      </c>
      <c r="AT187" t="s">
        <v>106</v>
      </c>
      <c r="AU187">
        <v>1518</v>
      </c>
      <c r="AV187">
        <v>1518</v>
      </c>
      <c r="AW187">
        <v>572</v>
      </c>
      <c r="AX187">
        <v>3608</v>
      </c>
      <c r="AY187">
        <v>0</v>
      </c>
      <c r="AZ187">
        <v>0</v>
      </c>
      <c r="BA187">
        <v>2</v>
      </c>
      <c r="BB187">
        <v>1</v>
      </c>
      <c r="BC187">
        <v>4</v>
      </c>
      <c r="BD187">
        <v>1</v>
      </c>
      <c r="BE187" t="s">
        <v>104</v>
      </c>
      <c r="BF187">
        <v>12</v>
      </c>
      <c r="BG187" t="s">
        <v>107</v>
      </c>
      <c r="BH187">
        <v>2</v>
      </c>
      <c r="BI187" t="s">
        <v>98</v>
      </c>
      <c r="BJ187" t="s">
        <v>127</v>
      </c>
      <c r="BK187">
        <v>1993</v>
      </c>
      <c r="BL187" t="s">
        <v>102</v>
      </c>
      <c r="BM187">
        <v>3</v>
      </c>
      <c r="BN187">
        <v>840</v>
      </c>
      <c r="BO187" t="s">
        <v>104</v>
      </c>
      <c r="BP187" t="s">
        <v>98</v>
      </c>
      <c r="BQ187" t="s">
        <v>105</v>
      </c>
      <c r="BR187">
        <v>0</v>
      </c>
      <c r="BS187">
        <v>260</v>
      </c>
      <c r="BT187">
        <v>0</v>
      </c>
      <c r="BU187">
        <v>0</v>
      </c>
      <c r="BV187">
        <v>410</v>
      </c>
      <c r="BW187">
        <v>0</v>
      </c>
      <c r="BX187" t="s">
        <v>83</v>
      </c>
      <c r="BY187" t="s">
        <v>165</v>
      </c>
      <c r="BZ187" t="s">
        <v>83</v>
      </c>
      <c r="CA187" s="2">
        <v>0</v>
      </c>
      <c r="CB187">
        <v>6</v>
      </c>
      <c r="CC187">
        <v>2006</v>
      </c>
      <c r="CD187" t="s">
        <v>110</v>
      </c>
      <c r="CE187" t="s">
        <v>111</v>
      </c>
      <c r="CF187" s="2">
        <v>475000</v>
      </c>
      <c r="CG187" s="4">
        <f t="shared" si="5"/>
        <v>131.65188470066519</v>
      </c>
    </row>
    <row r="188" spans="1:85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 t="str">
        <f t="shared" si="4"/>
        <v>N/A</v>
      </c>
      <c r="S188">
        <v>7</v>
      </c>
      <c r="T188">
        <v>5</v>
      </c>
      <c r="U188">
        <v>1990</v>
      </c>
      <c r="V188" t="str">
        <f>IF(Table1[[#This Row],[YearBuilt]]&lt;1990, "N", IF(Table1[[#This Row],[Remodeled after 1990?]] = "Y", "N", "Y"))</f>
        <v>N</v>
      </c>
      <c r="W188">
        <v>1991</v>
      </c>
      <c r="X188" t="str" cm="1">
        <f t="array" ref="X188">IFERROR(IF(U188=W188, "N", IF(AND(U188&lt;W188, Table1[[#This Row],[YearRemodAdd]]&gt;1990), "Y", "N/A")), No value)</f>
        <v>Y</v>
      </c>
      <c r="Y188" t="s">
        <v>93</v>
      </c>
      <c r="Z188" t="s">
        <v>94</v>
      </c>
      <c r="AA188" t="s">
        <v>140</v>
      </c>
      <c r="AB188" t="s">
        <v>140</v>
      </c>
      <c r="AC188" t="s">
        <v>117</v>
      </c>
      <c r="AD188">
        <v>0</v>
      </c>
      <c r="AE188" t="s">
        <v>98</v>
      </c>
      <c r="AF188" t="s">
        <v>98</v>
      </c>
      <c r="AG188" t="s">
        <v>99</v>
      </c>
      <c r="AH188" t="s">
        <v>97</v>
      </c>
      <c r="AI188" t="s">
        <v>98</v>
      </c>
      <c r="AJ188" t="s">
        <v>130</v>
      </c>
      <c r="AK188" t="s">
        <v>101</v>
      </c>
      <c r="AL188">
        <v>611</v>
      </c>
      <c r="AM188" t="s">
        <v>102</v>
      </c>
      <c r="AN188">
        <v>0</v>
      </c>
      <c r="AO188">
        <v>577</v>
      </c>
      <c r="AP188">
        <v>1188</v>
      </c>
      <c r="AQ188" t="s">
        <v>103</v>
      </c>
      <c r="AR188" t="s">
        <v>104</v>
      </c>
      <c r="AS188" t="s">
        <v>105</v>
      </c>
      <c r="AT188" t="s">
        <v>106</v>
      </c>
      <c r="AU188">
        <v>1217</v>
      </c>
      <c r="AV188">
        <v>0</v>
      </c>
      <c r="AW188">
        <v>0</v>
      </c>
      <c r="AX188">
        <v>1217</v>
      </c>
      <c r="AY188">
        <v>1</v>
      </c>
      <c r="AZ188">
        <v>0</v>
      </c>
      <c r="BA188">
        <v>2</v>
      </c>
      <c r="BB188">
        <v>0</v>
      </c>
      <c r="BC188">
        <v>3</v>
      </c>
      <c r="BD188">
        <v>1</v>
      </c>
      <c r="BE188" t="s">
        <v>97</v>
      </c>
      <c r="BF188">
        <v>6</v>
      </c>
      <c r="BG188" t="s">
        <v>107</v>
      </c>
      <c r="BH188">
        <v>0</v>
      </c>
      <c r="BI188" t="s">
        <v>83</v>
      </c>
      <c r="BJ188" t="s">
        <v>108</v>
      </c>
      <c r="BK188">
        <v>1990</v>
      </c>
      <c r="BL188" t="s">
        <v>102</v>
      </c>
      <c r="BM188">
        <v>2</v>
      </c>
      <c r="BN188">
        <v>497</v>
      </c>
      <c r="BO188" t="s">
        <v>98</v>
      </c>
      <c r="BP188" t="s">
        <v>98</v>
      </c>
      <c r="BQ188" t="s">
        <v>105</v>
      </c>
      <c r="BR188">
        <v>168</v>
      </c>
      <c r="BS188">
        <v>27</v>
      </c>
      <c r="BT188">
        <v>0</v>
      </c>
      <c r="BU188">
        <v>0</v>
      </c>
      <c r="BV188">
        <v>0</v>
      </c>
      <c r="BW188">
        <v>0</v>
      </c>
      <c r="BX188" t="s">
        <v>83</v>
      </c>
      <c r="BY188" t="s">
        <v>165</v>
      </c>
      <c r="BZ188" t="s">
        <v>83</v>
      </c>
      <c r="CA188" s="2">
        <v>0</v>
      </c>
      <c r="CB188">
        <v>6</v>
      </c>
      <c r="CC188">
        <v>2009</v>
      </c>
      <c r="CD188" t="s">
        <v>110</v>
      </c>
      <c r="CE188" t="s">
        <v>111</v>
      </c>
      <c r="CF188" s="2">
        <v>173000</v>
      </c>
      <c r="CG188" s="4">
        <f t="shared" si="5"/>
        <v>142.15283483976992</v>
      </c>
    </row>
    <row r="189" spans="1:85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 t="str">
        <f t="shared" si="4"/>
        <v>N/A</v>
      </c>
      <c r="S189">
        <v>5</v>
      </c>
      <c r="T189">
        <v>7</v>
      </c>
      <c r="U189">
        <v>1916</v>
      </c>
      <c r="V189" t="str">
        <f>IF(Table1[[#This Row],[YearBuilt]]&lt;1990, "N", IF(Table1[[#This Row],[Remodeled after 1990?]] = "Y", "N", "Y"))</f>
        <v>N</v>
      </c>
      <c r="W189">
        <v>1987</v>
      </c>
      <c r="X189" t="str" cm="1">
        <f t="array" ref="X189">IFERROR(IF(U189=W189, "N", IF(AND(U189&lt;W189, Table1[[#This Row],[YearRemodAdd]]&gt;1990), "Y", "N/A")), No value)</f>
        <v>N/A</v>
      </c>
      <c r="Y189" t="s">
        <v>93</v>
      </c>
      <c r="Z189" t="s">
        <v>94</v>
      </c>
      <c r="AA189" t="s">
        <v>140</v>
      </c>
      <c r="AB189" t="s">
        <v>140</v>
      </c>
      <c r="AC189" t="s">
        <v>117</v>
      </c>
      <c r="AD189">
        <v>0</v>
      </c>
      <c r="AE189" t="s">
        <v>98</v>
      </c>
      <c r="AF189" t="s">
        <v>98</v>
      </c>
      <c r="AG189" t="s">
        <v>118</v>
      </c>
      <c r="AH189" t="s">
        <v>147</v>
      </c>
      <c r="AI189" t="s">
        <v>98</v>
      </c>
      <c r="AJ189" t="s">
        <v>100</v>
      </c>
      <c r="AK189" t="s">
        <v>102</v>
      </c>
      <c r="AL189">
        <v>0</v>
      </c>
      <c r="AM189" t="s">
        <v>102</v>
      </c>
      <c r="AN189">
        <v>0</v>
      </c>
      <c r="AO189">
        <v>660</v>
      </c>
      <c r="AP189">
        <v>660</v>
      </c>
      <c r="AQ189" t="s">
        <v>103</v>
      </c>
      <c r="AR189" t="s">
        <v>104</v>
      </c>
      <c r="AS189" t="s">
        <v>105</v>
      </c>
      <c r="AT189" t="s">
        <v>106</v>
      </c>
      <c r="AU189">
        <v>808</v>
      </c>
      <c r="AV189">
        <v>704</v>
      </c>
      <c r="AW189">
        <v>144</v>
      </c>
      <c r="AX189">
        <v>1656</v>
      </c>
      <c r="AY189">
        <v>0</v>
      </c>
      <c r="AZ189">
        <v>0</v>
      </c>
      <c r="BA189">
        <v>2</v>
      </c>
      <c r="BB189">
        <v>1</v>
      </c>
      <c r="BC189">
        <v>3</v>
      </c>
      <c r="BD189">
        <v>1</v>
      </c>
      <c r="BE189" t="s">
        <v>98</v>
      </c>
      <c r="BF189">
        <v>8</v>
      </c>
      <c r="BG189" t="s">
        <v>224</v>
      </c>
      <c r="BH189">
        <v>0</v>
      </c>
      <c r="BI189" t="s">
        <v>83</v>
      </c>
      <c r="BJ189" t="s">
        <v>127</v>
      </c>
      <c r="BK189">
        <v>1916</v>
      </c>
      <c r="BL189" t="s">
        <v>102</v>
      </c>
      <c r="BM189">
        <v>1</v>
      </c>
      <c r="BN189">
        <v>180</v>
      </c>
      <c r="BO189" t="s">
        <v>147</v>
      </c>
      <c r="BP189" t="s">
        <v>147</v>
      </c>
      <c r="BQ189" t="s">
        <v>177</v>
      </c>
      <c r="BR189">
        <v>0</v>
      </c>
      <c r="BS189">
        <v>0</v>
      </c>
      <c r="BT189">
        <v>0</v>
      </c>
      <c r="BU189">
        <v>140</v>
      </c>
      <c r="BV189">
        <v>0</v>
      </c>
      <c r="BW189">
        <v>0</v>
      </c>
      <c r="BX189" t="s">
        <v>83</v>
      </c>
      <c r="BY189" t="s">
        <v>134</v>
      </c>
      <c r="BZ189" t="s">
        <v>83</v>
      </c>
      <c r="CA189" s="2">
        <v>0</v>
      </c>
      <c r="CB189">
        <v>8</v>
      </c>
      <c r="CC189">
        <v>2009</v>
      </c>
      <c r="CD189" t="s">
        <v>110</v>
      </c>
      <c r="CE189" t="s">
        <v>111</v>
      </c>
      <c r="CF189" s="2">
        <v>135000</v>
      </c>
      <c r="CG189" s="4">
        <f t="shared" si="5"/>
        <v>81.521739130434781</v>
      </c>
    </row>
    <row r="190" spans="1:85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 t="str">
        <f t="shared" si="4"/>
        <v>N/A</v>
      </c>
      <c r="S190">
        <v>5</v>
      </c>
      <c r="T190">
        <v>5</v>
      </c>
      <c r="U190">
        <v>1979</v>
      </c>
      <c r="V190" t="str">
        <f>IF(Table1[[#This Row],[YearBuilt]]&lt;1990, "N", IF(Table1[[#This Row],[Remodeled after 1990?]] = "Y", "N", "Y"))</f>
        <v>N</v>
      </c>
      <c r="W190">
        <v>1979</v>
      </c>
      <c r="X190" t="str" cm="1">
        <f t="array" ref="X190">IFERROR(IF(U190=W190, "N", IF(AND(U190&lt;W190, Table1[[#This Row],[YearRemodAdd]]&gt;1990), "Y", "N/A")), No value)</f>
        <v>N</v>
      </c>
      <c r="Y190" t="s">
        <v>93</v>
      </c>
      <c r="Z190" t="s">
        <v>94</v>
      </c>
      <c r="AA190" t="s">
        <v>161</v>
      </c>
      <c r="AB190" t="s">
        <v>161</v>
      </c>
      <c r="AC190" t="s">
        <v>137</v>
      </c>
      <c r="AD190">
        <v>275</v>
      </c>
      <c r="AE190" t="s">
        <v>98</v>
      </c>
      <c r="AF190" t="s">
        <v>98</v>
      </c>
      <c r="AG190" t="s">
        <v>118</v>
      </c>
      <c r="AH190" t="s">
        <v>97</v>
      </c>
      <c r="AI190" t="s">
        <v>98</v>
      </c>
      <c r="AJ190" t="s">
        <v>130</v>
      </c>
      <c r="AK190" t="s">
        <v>101</v>
      </c>
      <c r="AL190">
        <v>1086</v>
      </c>
      <c r="AM190" t="s">
        <v>102</v>
      </c>
      <c r="AN190">
        <v>0</v>
      </c>
      <c r="AO190">
        <v>0</v>
      </c>
      <c r="AP190">
        <v>1086</v>
      </c>
      <c r="AQ190" t="s">
        <v>103</v>
      </c>
      <c r="AR190" t="s">
        <v>98</v>
      </c>
      <c r="AS190" t="s">
        <v>105</v>
      </c>
      <c r="AT190" t="s">
        <v>106</v>
      </c>
      <c r="AU190">
        <v>1224</v>
      </c>
      <c r="AV190">
        <v>0</v>
      </c>
      <c r="AW190">
        <v>0</v>
      </c>
      <c r="AX190">
        <v>1224</v>
      </c>
      <c r="AY190">
        <v>2</v>
      </c>
      <c r="AZ190">
        <v>0</v>
      </c>
      <c r="BA190">
        <v>0</v>
      </c>
      <c r="BB190">
        <v>2</v>
      </c>
      <c r="BC190">
        <v>2</v>
      </c>
      <c r="BD190">
        <v>2</v>
      </c>
      <c r="BE190" t="s">
        <v>98</v>
      </c>
      <c r="BF190">
        <v>6</v>
      </c>
      <c r="BG190" t="s">
        <v>107</v>
      </c>
      <c r="BH190">
        <v>2</v>
      </c>
      <c r="BI190" t="s">
        <v>98</v>
      </c>
      <c r="BJ190" t="s">
        <v>127</v>
      </c>
      <c r="BK190">
        <v>1979</v>
      </c>
      <c r="BL190" t="s">
        <v>102</v>
      </c>
      <c r="BM190">
        <v>2</v>
      </c>
      <c r="BN190">
        <v>528</v>
      </c>
      <c r="BO190" t="s">
        <v>98</v>
      </c>
      <c r="BP190" t="s">
        <v>98</v>
      </c>
      <c r="BQ190" t="s">
        <v>105</v>
      </c>
      <c r="BR190">
        <v>120</v>
      </c>
      <c r="BS190">
        <v>0</v>
      </c>
      <c r="BT190">
        <v>0</v>
      </c>
      <c r="BU190">
        <v>0</v>
      </c>
      <c r="BV190">
        <v>0</v>
      </c>
      <c r="BW190">
        <v>0</v>
      </c>
      <c r="BX190" t="s">
        <v>83</v>
      </c>
      <c r="BY190" t="s">
        <v>83</v>
      </c>
      <c r="BZ190" t="s">
        <v>83</v>
      </c>
      <c r="CA190" s="2">
        <v>0</v>
      </c>
      <c r="CB190">
        <v>6</v>
      </c>
      <c r="CC190">
        <v>2009</v>
      </c>
      <c r="CD190" t="s">
        <v>110</v>
      </c>
      <c r="CE190" t="s">
        <v>210</v>
      </c>
      <c r="CF190" s="2">
        <v>153337</v>
      </c>
      <c r="CG190" s="4">
        <f t="shared" si="5"/>
        <v>125.27532679738562</v>
      </c>
    </row>
    <row r="191" spans="1:85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 t="str">
        <f t="shared" si="4"/>
        <v>Y</v>
      </c>
      <c r="S191">
        <v>8</v>
      </c>
      <c r="T191">
        <v>5</v>
      </c>
      <c r="U191">
        <v>2001</v>
      </c>
      <c r="V191" t="str">
        <f>IF(Table1[[#This Row],[YearBuilt]]&lt;1990, "N", IF(Table1[[#This Row],[Remodeled after 1990?]] = "Y", "N", "Y"))</f>
        <v>N</v>
      </c>
      <c r="W191">
        <v>2002</v>
      </c>
      <c r="X191" t="str" cm="1">
        <f t="array" ref="X191">IFERROR(IF(U191=W191, "N", IF(AND(U191&lt;W191, Table1[[#This Row],[YearRemodAdd]]&gt;1990), "Y", "N/A")), No value)</f>
        <v>Y</v>
      </c>
      <c r="Y191" t="s">
        <v>93</v>
      </c>
      <c r="Z191" t="s">
        <v>94</v>
      </c>
      <c r="AA191" t="s">
        <v>180</v>
      </c>
      <c r="AB191" t="s">
        <v>181</v>
      </c>
      <c r="AC191" t="s">
        <v>117</v>
      </c>
      <c r="AD191">
        <v>0</v>
      </c>
      <c r="AE191" t="s">
        <v>97</v>
      </c>
      <c r="AF191" t="s">
        <v>98</v>
      </c>
      <c r="AG191" t="s">
        <v>99</v>
      </c>
      <c r="AH191" t="s">
        <v>104</v>
      </c>
      <c r="AI191" t="s">
        <v>98</v>
      </c>
      <c r="AJ191" t="s">
        <v>130</v>
      </c>
      <c r="AK191" t="s">
        <v>101</v>
      </c>
      <c r="AL191">
        <v>1153</v>
      </c>
      <c r="AM191" t="s">
        <v>102</v>
      </c>
      <c r="AN191">
        <v>0</v>
      </c>
      <c r="AO191">
        <v>440</v>
      </c>
      <c r="AP191">
        <v>1593</v>
      </c>
      <c r="AQ191" t="s">
        <v>103</v>
      </c>
      <c r="AR191" t="s">
        <v>104</v>
      </c>
      <c r="AS191" t="s">
        <v>105</v>
      </c>
      <c r="AT191" t="s">
        <v>106</v>
      </c>
      <c r="AU191">
        <v>1593</v>
      </c>
      <c r="AV191">
        <v>0</v>
      </c>
      <c r="AW191">
        <v>0</v>
      </c>
      <c r="AX191">
        <v>1593</v>
      </c>
      <c r="AY191">
        <v>1</v>
      </c>
      <c r="AZ191">
        <v>0</v>
      </c>
      <c r="BA191">
        <v>1</v>
      </c>
      <c r="BB191">
        <v>1</v>
      </c>
      <c r="BC191">
        <v>0</v>
      </c>
      <c r="BD191">
        <v>1</v>
      </c>
      <c r="BE191" t="s">
        <v>104</v>
      </c>
      <c r="BF191">
        <v>5</v>
      </c>
      <c r="BG191" t="s">
        <v>107</v>
      </c>
      <c r="BH191">
        <v>1</v>
      </c>
      <c r="BI191" t="s">
        <v>97</v>
      </c>
      <c r="BJ191" t="s">
        <v>108</v>
      </c>
      <c r="BK191">
        <v>2001</v>
      </c>
      <c r="BL191" t="s">
        <v>157</v>
      </c>
      <c r="BM191">
        <v>2</v>
      </c>
      <c r="BN191">
        <v>682</v>
      </c>
      <c r="BO191" t="s">
        <v>98</v>
      </c>
      <c r="BP191" t="s">
        <v>98</v>
      </c>
      <c r="BQ191" t="s">
        <v>105</v>
      </c>
      <c r="BR191">
        <v>0</v>
      </c>
      <c r="BS191">
        <v>120</v>
      </c>
      <c r="BT191">
        <v>0</v>
      </c>
      <c r="BU191">
        <v>0</v>
      </c>
      <c r="BV191">
        <v>224</v>
      </c>
      <c r="BW191">
        <v>0</v>
      </c>
      <c r="BX191" t="s">
        <v>83</v>
      </c>
      <c r="BY191" t="s">
        <v>83</v>
      </c>
      <c r="BZ191" t="s">
        <v>83</v>
      </c>
      <c r="CA191" s="2">
        <v>0</v>
      </c>
      <c r="CB191">
        <v>8</v>
      </c>
      <c r="CC191">
        <v>2008</v>
      </c>
      <c r="CD191" t="s">
        <v>110</v>
      </c>
      <c r="CE191" t="s">
        <v>111</v>
      </c>
      <c r="CF191" s="2">
        <v>286000</v>
      </c>
      <c r="CG191" s="4">
        <f t="shared" si="5"/>
        <v>179.5354676710609</v>
      </c>
    </row>
    <row r="192" spans="1:85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 t="str">
        <f t="shared" si="4"/>
        <v>N</v>
      </c>
      <c r="S192">
        <v>8</v>
      </c>
      <c r="T192">
        <v>8</v>
      </c>
      <c r="U192">
        <v>1932</v>
      </c>
      <c r="V192" t="str">
        <f>IF(Table1[[#This Row],[YearBuilt]]&lt;1990, "N", IF(Table1[[#This Row],[Remodeled after 1990?]] = "Y", "N", "Y"))</f>
        <v>N</v>
      </c>
      <c r="W192">
        <v>1994</v>
      </c>
      <c r="X192" t="str" cm="1">
        <f t="array" ref="X192">IFERROR(IF(U192=W192, "N", IF(AND(U192&lt;W192, Table1[[#This Row],[YearRemodAdd]]&gt;1990), "Y", "N/A")), No value)</f>
        <v>Y</v>
      </c>
      <c r="Y192" t="s">
        <v>152</v>
      </c>
      <c r="Z192" t="s">
        <v>94</v>
      </c>
      <c r="AA192" t="s">
        <v>96</v>
      </c>
      <c r="AB192" t="s">
        <v>96</v>
      </c>
      <c r="AC192" t="s">
        <v>117</v>
      </c>
      <c r="AD192">
        <v>0</v>
      </c>
      <c r="AE192" t="s">
        <v>97</v>
      </c>
      <c r="AF192" t="s">
        <v>98</v>
      </c>
      <c r="AG192" t="s">
        <v>118</v>
      </c>
      <c r="AH192" t="s">
        <v>97</v>
      </c>
      <c r="AI192" t="s">
        <v>97</v>
      </c>
      <c r="AJ192" t="s">
        <v>100</v>
      </c>
      <c r="AK192" t="s">
        <v>153</v>
      </c>
      <c r="AL192">
        <v>297</v>
      </c>
      <c r="AM192" t="s">
        <v>102</v>
      </c>
      <c r="AN192">
        <v>0</v>
      </c>
      <c r="AO192">
        <v>556</v>
      </c>
      <c r="AP192">
        <v>853</v>
      </c>
      <c r="AQ192" t="s">
        <v>103</v>
      </c>
      <c r="AR192" t="s">
        <v>98</v>
      </c>
      <c r="AS192" t="s">
        <v>105</v>
      </c>
      <c r="AT192" t="s">
        <v>106</v>
      </c>
      <c r="AU192">
        <v>1549</v>
      </c>
      <c r="AV192">
        <v>1178</v>
      </c>
      <c r="AW192">
        <v>0</v>
      </c>
      <c r="AX192">
        <v>2727</v>
      </c>
      <c r="AY192">
        <v>0</v>
      </c>
      <c r="AZ192">
        <v>0</v>
      </c>
      <c r="BA192">
        <v>2</v>
      </c>
      <c r="BB192">
        <v>1</v>
      </c>
      <c r="BC192">
        <v>3</v>
      </c>
      <c r="BD192">
        <v>1</v>
      </c>
      <c r="BE192" t="s">
        <v>97</v>
      </c>
      <c r="BF192">
        <v>10</v>
      </c>
      <c r="BG192" t="s">
        <v>221</v>
      </c>
      <c r="BH192">
        <v>2</v>
      </c>
      <c r="BI192" t="s">
        <v>98</v>
      </c>
      <c r="BJ192" t="s">
        <v>127</v>
      </c>
      <c r="BK192">
        <v>1932</v>
      </c>
      <c r="BL192" t="s">
        <v>102</v>
      </c>
      <c r="BM192">
        <v>2</v>
      </c>
      <c r="BN192">
        <v>440</v>
      </c>
      <c r="BO192" t="s">
        <v>98</v>
      </c>
      <c r="BP192" t="s">
        <v>98</v>
      </c>
      <c r="BQ192" t="s">
        <v>105</v>
      </c>
      <c r="BR192">
        <v>0</v>
      </c>
      <c r="BS192">
        <v>74</v>
      </c>
      <c r="BT192">
        <v>0</v>
      </c>
      <c r="BU192">
        <v>0</v>
      </c>
      <c r="BV192">
        <v>0</v>
      </c>
      <c r="BW192">
        <v>0</v>
      </c>
      <c r="BX192" t="s">
        <v>83</v>
      </c>
      <c r="BY192" t="s">
        <v>83</v>
      </c>
      <c r="BZ192" t="s">
        <v>83</v>
      </c>
      <c r="CA192" s="2">
        <v>0</v>
      </c>
      <c r="CB192">
        <v>12</v>
      </c>
      <c r="CC192">
        <v>2007</v>
      </c>
      <c r="CD192" t="s">
        <v>110</v>
      </c>
      <c r="CE192" t="s">
        <v>111</v>
      </c>
      <c r="CF192" s="2">
        <v>315000</v>
      </c>
      <c r="CG192" s="4">
        <f t="shared" si="5"/>
        <v>115.51155115511551</v>
      </c>
    </row>
    <row r="193" spans="1:85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 t="str">
        <f t="shared" si="4"/>
        <v>N</v>
      </c>
      <c r="S193">
        <v>7</v>
      </c>
      <c r="T193">
        <v>9</v>
      </c>
      <c r="U193">
        <v>1972</v>
      </c>
      <c r="V193" t="str">
        <f>IF(Table1[[#This Row],[YearBuilt]]&lt;1990, "N", IF(Table1[[#This Row],[Remodeled after 1990?]] = "Y", "N", "Y"))</f>
        <v>N</v>
      </c>
      <c r="W193">
        <v>2004</v>
      </c>
      <c r="X193" t="str" cm="1">
        <f t="array" ref="X193">IFERROR(IF(U193=W193, "N", IF(AND(U193&lt;W193, Table1[[#This Row],[YearRemodAdd]]&gt;1990), "Y", "N/A")), No value)</f>
        <v>Y</v>
      </c>
      <c r="Y193" t="s">
        <v>93</v>
      </c>
      <c r="Z193" t="s">
        <v>94</v>
      </c>
      <c r="AA193" t="s">
        <v>140</v>
      </c>
      <c r="AB193" t="s">
        <v>140</v>
      </c>
      <c r="AC193" t="s">
        <v>96</v>
      </c>
      <c r="AD193">
        <v>138</v>
      </c>
      <c r="AE193" t="s">
        <v>98</v>
      </c>
      <c r="AF193" t="s">
        <v>98</v>
      </c>
      <c r="AG193" t="s">
        <v>118</v>
      </c>
      <c r="AH193" t="s">
        <v>98</v>
      </c>
      <c r="AI193" t="s">
        <v>98</v>
      </c>
      <c r="AJ193" t="s">
        <v>100</v>
      </c>
      <c r="AK193" t="s">
        <v>119</v>
      </c>
      <c r="AL193">
        <v>626</v>
      </c>
      <c r="AM193" t="s">
        <v>102</v>
      </c>
      <c r="AN193">
        <v>0</v>
      </c>
      <c r="AO193">
        <v>99</v>
      </c>
      <c r="AP193">
        <v>725</v>
      </c>
      <c r="AQ193" t="s">
        <v>103</v>
      </c>
      <c r="AR193" t="s">
        <v>97</v>
      </c>
      <c r="AS193" t="s">
        <v>105</v>
      </c>
      <c r="AT193" t="s">
        <v>106</v>
      </c>
      <c r="AU193">
        <v>725</v>
      </c>
      <c r="AV193">
        <v>754</v>
      </c>
      <c r="AW193">
        <v>0</v>
      </c>
      <c r="AX193">
        <v>1479</v>
      </c>
      <c r="AY193">
        <v>1</v>
      </c>
      <c r="AZ193">
        <v>0</v>
      </c>
      <c r="BA193">
        <v>1</v>
      </c>
      <c r="BB193">
        <v>1</v>
      </c>
      <c r="BC193">
        <v>4</v>
      </c>
      <c r="BD193">
        <v>1</v>
      </c>
      <c r="BE193" t="s">
        <v>97</v>
      </c>
      <c r="BF193">
        <v>7</v>
      </c>
      <c r="BG193" t="s">
        <v>107</v>
      </c>
      <c r="BH193">
        <v>0</v>
      </c>
      <c r="BI193" t="s">
        <v>83</v>
      </c>
      <c r="BJ193" t="s">
        <v>108</v>
      </c>
      <c r="BK193">
        <v>1972</v>
      </c>
      <c r="BL193" t="s">
        <v>157</v>
      </c>
      <c r="BM193">
        <v>2</v>
      </c>
      <c r="BN193">
        <v>484</v>
      </c>
      <c r="BO193" t="s">
        <v>98</v>
      </c>
      <c r="BP193" t="s">
        <v>98</v>
      </c>
      <c r="BQ193" t="s">
        <v>105</v>
      </c>
      <c r="BR193">
        <v>0</v>
      </c>
      <c r="BS193">
        <v>32</v>
      </c>
      <c r="BT193">
        <v>0</v>
      </c>
      <c r="BU193">
        <v>0</v>
      </c>
      <c r="BV193">
        <v>0</v>
      </c>
      <c r="BW193">
        <v>0</v>
      </c>
      <c r="BX193" t="s">
        <v>83</v>
      </c>
      <c r="BY193" t="s">
        <v>83</v>
      </c>
      <c r="BZ193" t="s">
        <v>83</v>
      </c>
      <c r="CA193" s="2">
        <v>0</v>
      </c>
      <c r="CB193">
        <v>6</v>
      </c>
      <c r="CC193">
        <v>2007</v>
      </c>
      <c r="CD193" t="s">
        <v>110</v>
      </c>
      <c r="CE193" t="s">
        <v>111</v>
      </c>
      <c r="CF193" s="2">
        <v>184000</v>
      </c>
      <c r="CG193" s="4">
        <f t="shared" si="5"/>
        <v>124.40838404327248</v>
      </c>
    </row>
    <row r="194" spans="1:85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 t="str">
        <f t="shared" si="4"/>
        <v>Y</v>
      </c>
      <c r="S194">
        <v>7</v>
      </c>
      <c r="T194">
        <v>5</v>
      </c>
      <c r="U194">
        <v>1999</v>
      </c>
      <c r="V194" t="str">
        <f>IF(Table1[[#This Row],[YearBuilt]]&lt;1990, "N", IF(Table1[[#This Row],[Remodeled after 1990?]] = "Y", "N", "Y"))</f>
        <v>Y</v>
      </c>
      <c r="W194">
        <v>1999</v>
      </c>
      <c r="X194" t="str" cm="1">
        <f t="array" ref="X194">IFERROR(IF(U194=W194, "N", IF(AND(U194&lt;W194, Table1[[#This Row],[YearRemodAdd]]&gt;1990), "Y", "N/A")), No value)</f>
        <v>N</v>
      </c>
      <c r="Y194" t="s">
        <v>93</v>
      </c>
      <c r="Z194" t="s">
        <v>94</v>
      </c>
      <c r="AA194" t="s">
        <v>95</v>
      </c>
      <c r="AB194" t="s">
        <v>95</v>
      </c>
      <c r="AC194" t="s">
        <v>117</v>
      </c>
      <c r="AD194">
        <v>0</v>
      </c>
      <c r="AE194" t="s">
        <v>97</v>
      </c>
      <c r="AF194" t="s">
        <v>98</v>
      </c>
      <c r="AG194" t="s">
        <v>99</v>
      </c>
      <c r="AH194" t="s">
        <v>97</v>
      </c>
      <c r="AI194" t="s">
        <v>98</v>
      </c>
      <c r="AJ194" t="s">
        <v>130</v>
      </c>
      <c r="AK194" t="s">
        <v>101</v>
      </c>
      <c r="AL194">
        <v>560</v>
      </c>
      <c r="AM194" t="s">
        <v>102</v>
      </c>
      <c r="AN194">
        <v>0</v>
      </c>
      <c r="AO194">
        <v>871</v>
      </c>
      <c r="AP194">
        <v>1431</v>
      </c>
      <c r="AQ194" t="s">
        <v>103</v>
      </c>
      <c r="AR194" t="s">
        <v>104</v>
      </c>
      <c r="AS194" t="s">
        <v>105</v>
      </c>
      <c r="AT194" t="s">
        <v>106</v>
      </c>
      <c r="AU194">
        <v>1431</v>
      </c>
      <c r="AV194">
        <v>0</v>
      </c>
      <c r="AW194">
        <v>0</v>
      </c>
      <c r="AX194">
        <v>1431</v>
      </c>
      <c r="AY194">
        <v>1</v>
      </c>
      <c r="AZ194">
        <v>0</v>
      </c>
      <c r="BA194">
        <v>2</v>
      </c>
      <c r="BB194">
        <v>0</v>
      </c>
      <c r="BC194">
        <v>3</v>
      </c>
      <c r="BD194">
        <v>1</v>
      </c>
      <c r="BE194" t="s">
        <v>97</v>
      </c>
      <c r="BF194">
        <v>6</v>
      </c>
      <c r="BG194" t="s">
        <v>107</v>
      </c>
      <c r="BH194">
        <v>0</v>
      </c>
      <c r="BI194" t="s">
        <v>83</v>
      </c>
      <c r="BJ194" t="s">
        <v>108</v>
      </c>
      <c r="BK194">
        <v>1999</v>
      </c>
      <c r="BL194" t="s">
        <v>157</v>
      </c>
      <c r="BM194">
        <v>2</v>
      </c>
      <c r="BN194">
        <v>666</v>
      </c>
      <c r="BO194" t="s">
        <v>98</v>
      </c>
      <c r="BP194" t="s">
        <v>98</v>
      </c>
      <c r="BQ194" t="s">
        <v>105</v>
      </c>
      <c r="BR194">
        <v>0</v>
      </c>
      <c r="BS194">
        <v>35</v>
      </c>
      <c r="BT194">
        <v>0</v>
      </c>
      <c r="BU194">
        <v>0</v>
      </c>
      <c r="BV194">
        <v>0</v>
      </c>
      <c r="BW194">
        <v>0</v>
      </c>
      <c r="BX194" t="s">
        <v>83</v>
      </c>
      <c r="BY194" t="s">
        <v>83</v>
      </c>
      <c r="BZ194" t="s">
        <v>83</v>
      </c>
      <c r="CA194" s="2">
        <v>0</v>
      </c>
      <c r="CB194">
        <v>9</v>
      </c>
      <c r="CC194">
        <v>2009</v>
      </c>
      <c r="CD194" t="s">
        <v>110</v>
      </c>
      <c r="CE194" t="s">
        <v>111</v>
      </c>
      <c r="CF194" s="2">
        <v>192000</v>
      </c>
      <c r="CG194" s="4">
        <f t="shared" si="5"/>
        <v>134.17190775681343</v>
      </c>
    </row>
    <row r="195" spans="1:85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 t="str">
        <f t="shared" ref="R195:R258" si="6">IFERROR(IF(Q195 = "1Story", "Y",IF(Q195 = "2Story", "N", "N/A")), "No value")</f>
        <v>N</v>
      </c>
      <c r="S195">
        <v>7</v>
      </c>
      <c r="T195">
        <v>5</v>
      </c>
      <c r="U195">
        <v>2004</v>
      </c>
      <c r="V195" t="str">
        <f>IF(Table1[[#This Row],[YearBuilt]]&lt;1990, "N", IF(Table1[[#This Row],[Remodeled after 1990?]] = "Y", "N", "Y"))</f>
        <v>Y</v>
      </c>
      <c r="W195">
        <v>2004</v>
      </c>
      <c r="X195" t="str" cm="1">
        <f t="array" ref="X195">IFERROR(IF(U195=W195, "N", IF(AND(U195&lt;W195, Table1[[#This Row],[YearRemodAdd]]&gt;1990), "Y", "N/A")), No value)</f>
        <v>N</v>
      </c>
      <c r="Y195" t="s">
        <v>93</v>
      </c>
      <c r="Z195" t="s">
        <v>94</v>
      </c>
      <c r="AA195" t="s">
        <v>95</v>
      </c>
      <c r="AB195" t="s">
        <v>95</v>
      </c>
      <c r="AC195" t="s">
        <v>137</v>
      </c>
      <c r="AD195">
        <v>50</v>
      </c>
      <c r="AE195" t="s">
        <v>97</v>
      </c>
      <c r="AF195" t="s">
        <v>98</v>
      </c>
      <c r="AG195" t="s">
        <v>99</v>
      </c>
      <c r="AH195" t="s">
        <v>97</v>
      </c>
      <c r="AI195" t="s">
        <v>98</v>
      </c>
      <c r="AJ195" t="s">
        <v>100</v>
      </c>
      <c r="AK195" t="s">
        <v>102</v>
      </c>
      <c r="AL195">
        <v>0</v>
      </c>
      <c r="AM195" t="s">
        <v>102</v>
      </c>
      <c r="AN195">
        <v>0</v>
      </c>
      <c r="AO195">
        <v>970</v>
      </c>
      <c r="AP195">
        <v>970</v>
      </c>
      <c r="AQ195" t="s">
        <v>103</v>
      </c>
      <c r="AR195" t="s">
        <v>104</v>
      </c>
      <c r="AS195" t="s">
        <v>105</v>
      </c>
      <c r="AT195" t="s">
        <v>106</v>
      </c>
      <c r="AU195">
        <v>970</v>
      </c>
      <c r="AV195">
        <v>739</v>
      </c>
      <c r="AW195">
        <v>0</v>
      </c>
      <c r="AX195">
        <v>1709</v>
      </c>
      <c r="AY195">
        <v>0</v>
      </c>
      <c r="AZ195">
        <v>0</v>
      </c>
      <c r="BA195">
        <v>2</v>
      </c>
      <c r="BB195">
        <v>0</v>
      </c>
      <c r="BC195">
        <v>3</v>
      </c>
      <c r="BD195">
        <v>1</v>
      </c>
      <c r="BE195" t="s">
        <v>97</v>
      </c>
      <c r="BF195">
        <v>7</v>
      </c>
      <c r="BG195" t="s">
        <v>221</v>
      </c>
      <c r="BH195">
        <v>0</v>
      </c>
      <c r="BI195" t="s">
        <v>83</v>
      </c>
      <c r="BJ195" t="s">
        <v>127</v>
      </c>
      <c r="BK195">
        <v>2004</v>
      </c>
      <c r="BL195" t="s">
        <v>102</v>
      </c>
      <c r="BM195">
        <v>2</v>
      </c>
      <c r="BN195">
        <v>380</v>
      </c>
      <c r="BO195" t="s">
        <v>98</v>
      </c>
      <c r="BP195" t="s">
        <v>98</v>
      </c>
      <c r="BQ195" t="s">
        <v>105</v>
      </c>
      <c r="BR195">
        <v>0</v>
      </c>
      <c r="BS195">
        <v>40</v>
      </c>
      <c r="BT195">
        <v>0</v>
      </c>
      <c r="BU195">
        <v>0</v>
      </c>
      <c r="BV195">
        <v>0</v>
      </c>
      <c r="BW195">
        <v>0</v>
      </c>
      <c r="BX195" t="s">
        <v>83</v>
      </c>
      <c r="BY195" t="s">
        <v>83</v>
      </c>
      <c r="BZ195" t="s">
        <v>83</v>
      </c>
      <c r="CA195" s="2">
        <v>0</v>
      </c>
      <c r="CB195">
        <v>5</v>
      </c>
      <c r="CC195">
        <v>2006</v>
      </c>
      <c r="CD195" t="s">
        <v>110</v>
      </c>
      <c r="CE195" t="s">
        <v>111</v>
      </c>
      <c r="CF195" s="2">
        <v>130000</v>
      </c>
      <c r="CG195" s="4">
        <f t="shared" ref="CG195:CG258" si="7">CF195/AX195</f>
        <v>76.067875950848446</v>
      </c>
    </row>
    <row r="196" spans="1:85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 t="str">
        <f t="shared" si="6"/>
        <v>Y</v>
      </c>
      <c r="S196">
        <v>5</v>
      </c>
      <c r="T196">
        <v>7</v>
      </c>
      <c r="U196">
        <v>1972</v>
      </c>
      <c r="V196" t="str">
        <f>IF(Table1[[#This Row],[YearBuilt]]&lt;1990, "N", IF(Table1[[#This Row],[Remodeled after 1990?]] = "Y", "N", "Y"))</f>
        <v>N</v>
      </c>
      <c r="W196">
        <v>1972</v>
      </c>
      <c r="X196" t="str" cm="1">
        <f t="array" ref="X196">IFERROR(IF(U196=W196, "N", IF(AND(U196&lt;W196, Table1[[#This Row],[YearRemodAdd]]&gt;1990), "Y", "N/A")), No value)</f>
        <v>N</v>
      </c>
      <c r="Y196" t="s">
        <v>152</v>
      </c>
      <c r="Z196" t="s">
        <v>94</v>
      </c>
      <c r="AA196" t="s">
        <v>140</v>
      </c>
      <c r="AB196" t="s">
        <v>140</v>
      </c>
      <c r="AC196" t="s">
        <v>117</v>
      </c>
      <c r="AD196">
        <v>0</v>
      </c>
      <c r="AE196" t="s">
        <v>98</v>
      </c>
      <c r="AF196" t="s">
        <v>98</v>
      </c>
      <c r="AG196" t="s">
        <v>118</v>
      </c>
      <c r="AH196" t="s">
        <v>98</v>
      </c>
      <c r="AI196" t="s">
        <v>98</v>
      </c>
      <c r="AJ196" t="s">
        <v>130</v>
      </c>
      <c r="AK196" t="s">
        <v>119</v>
      </c>
      <c r="AL196">
        <v>390</v>
      </c>
      <c r="AM196" t="s">
        <v>102</v>
      </c>
      <c r="AN196">
        <v>0</v>
      </c>
      <c r="AO196">
        <v>474</v>
      </c>
      <c r="AP196">
        <v>864</v>
      </c>
      <c r="AQ196" t="s">
        <v>103</v>
      </c>
      <c r="AR196" t="s">
        <v>98</v>
      </c>
      <c r="AS196" t="s">
        <v>105</v>
      </c>
      <c r="AT196" t="s">
        <v>106</v>
      </c>
      <c r="AU196">
        <v>864</v>
      </c>
      <c r="AV196">
        <v>0</v>
      </c>
      <c r="AW196">
        <v>0</v>
      </c>
      <c r="AX196">
        <v>864</v>
      </c>
      <c r="AY196">
        <v>0</v>
      </c>
      <c r="AZ196">
        <v>0</v>
      </c>
      <c r="BA196">
        <v>1</v>
      </c>
      <c r="BB196">
        <v>0</v>
      </c>
      <c r="BC196">
        <v>3</v>
      </c>
      <c r="BD196">
        <v>1</v>
      </c>
      <c r="BE196" t="s">
        <v>98</v>
      </c>
      <c r="BF196">
        <v>5</v>
      </c>
      <c r="BG196" t="s">
        <v>107</v>
      </c>
      <c r="BH196">
        <v>0</v>
      </c>
      <c r="BI196" t="s">
        <v>83</v>
      </c>
      <c r="BJ196" t="s">
        <v>127</v>
      </c>
      <c r="BK196">
        <v>1989</v>
      </c>
      <c r="BL196" t="s">
        <v>102</v>
      </c>
      <c r="BM196">
        <v>1</v>
      </c>
      <c r="BN196">
        <v>352</v>
      </c>
      <c r="BO196" t="s">
        <v>98</v>
      </c>
      <c r="BP196" t="s">
        <v>98</v>
      </c>
      <c r="BQ196" t="s">
        <v>105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 t="s">
        <v>83</v>
      </c>
      <c r="BY196" t="s">
        <v>83</v>
      </c>
      <c r="BZ196" t="s">
        <v>83</v>
      </c>
      <c r="CA196" s="2">
        <v>0</v>
      </c>
      <c r="CB196">
        <v>5</v>
      </c>
      <c r="CC196">
        <v>2008</v>
      </c>
      <c r="CD196" t="s">
        <v>110</v>
      </c>
      <c r="CE196" t="s">
        <v>111</v>
      </c>
      <c r="CF196" s="2">
        <v>127000</v>
      </c>
      <c r="CG196" s="4">
        <f t="shared" si="7"/>
        <v>146.99074074074073</v>
      </c>
    </row>
    <row r="197" spans="1:85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 t="str">
        <f t="shared" si="6"/>
        <v>N</v>
      </c>
      <c r="S197">
        <v>6</v>
      </c>
      <c r="T197">
        <v>6</v>
      </c>
      <c r="U197">
        <v>1976</v>
      </c>
      <c r="V197" t="str">
        <f>IF(Table1[[#This Row],[YearBuilt]]&lt;1990, "N", IF(Table1[[#This Row],[Remodeled after 1990?]] = "Y", "N", "Y"))</f>
        <v>N</v>
      </c>
      <c r="W197">
        <v>1976</v>
      </c>
      <c r="X197" t="str" cm="1">
        <f t="array" ref="X197">IFERROR(IF(U197=W197, "N", IF(AND(U197&lt;W197, Table1[[#This Row],[YearRemodAdd]]&gt;1990), "Y", "N/A")), No value)</f>
        <v>N</v>
      </c>
      <c r="Y197" t="s">
        <v>93</v>
      </c>
      <c r="Z197" t="s">
        <v>94</v>
      </c>
      <c r="AA197" t="s">
        <v>161</v>
      </c>
      <c r="AB197" t="s">
        <v>226</v>
      </c>
      <c r="AC197" t="s">
        <v>117</v>
      </c>
      <c r="AD197">
        <v>0</v>
      </c>
      <c r="AE197" t="s">
        <v>98</v>
      </c>
      <c r="AF197" t="s">
        <v>98</v>
      </c>
      <c r="AG197" t="s">
        <v>118</v>
      </c>
      <c r="AH197" t="s">
        <v>97</v>
      </c>
      <c r="AI197" t="s">
        <v>98</v>
      </c>
      <c r="AJ197" t="s">
        <v>100</v>
      </c>
      <c r="AK197" t="s">
        <v>119</v>
      </c>
      <c r="AL197">
        <v>566</v>
      </c>
      <c r="AM197" t="s">
        <v>102</v>
      </c>
      <c r="AN197">
        <v>0</v>
      </c>
      <c r="AO197">
        <v>289</v>
      </c>
      <c r="AP197">
        <v>855</v>
      </c>
      <c r="AQ197" t="s">
        <v>103</v>
      </c>
      <c r="AR197" t="s">
        <v>98</v>
      </c>
      <c r="AS197" t="s">
        <v>105</v>
      </c>
      <c r="AT197" t="s">
        <v>106</v>
      </c>
      <c r="AU197">
        <v>855</v>
      </c>
      <c r="AV197">
        <v>601</v>
      </c>
      <c r="AW197">
        <v>0</v>
      </c>
      <c r="AX197">
        <v>1456</v>
      </c>
      <c r="AY197">
        <v>0</v>
      </c>
      <c r="AZ197">
        <v>0</v>
      </c>
      <c r="BA197">
        <v>2</v>
      </c>
      <c r="BB197">
        <v>1</v>
      </c>
      <c r="BC197">
        <v>3</v>
      </c>
      <c r="BD197">
        <v>1</v>
      </c>
      <c r="BE197" t="s">
        <v>98</v>
      </c>
      <c r="BF197">
        <v>7</v>
      </c>
      <c r="BG197" t="s">
        <v>107</v>
      </c>
      <c r="BH197">
        <v>1</v>
      </c>
      <c r="BI197" t="s">
        <v>98</v>
      </c>
      <c r="BJ197" t="s">
        <v>108</v>
      </c>
      <c r="BK197">
        <v>1976</v>
      </c>
      <c r="BL197" t="s">
        <v>102</v>
      </c>
      <c r="BM197">
        <v>2</v>
      </c>
      <c r="BN197">
        <v>440</v>
      </c>
      <c r="BO197" t="s">
        <v>98</v>
      </c>
      <c r="BP197" t="s">
        <v>98</v>
      </c>
      <c r="BQ197" t="s">
        <v>105</v>
      </c>
      <c r="BR197">
        <v>87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83</v>
      </c>
      <c r="BY197" t="s">
        <v>83</v>
      </c>
      <c r="BZ197" t="s">
        <v>83</v>
      </c>
      <c r="CA197" s="2">
        <v>0</v>
      </c>
      <c r="CB197">
        <v>7</v>
      </c>
      <c r="CC197">
        <v>2009</v>
      </c>
      <c r="CD197" t="s">
        <v>110</v>
      </c>
      <c r="CE197" t="s">
        <v>111</v>
      </c>
      <c r="CF197" s="2">
        <v>148500</v>
      </c>
      <c r="CG197" s="4">
        <f t="shared" si="7"/>
        <v>101.99175824175825</v>
      </c>
    </row>
    <row r="198" spans="1:85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 t="str">
        <f t="shared" si="6"/>
        <v>Y</v>
      </c>
      <c r="S198">
        <v>7</v>
      </c>
      <c r="T198">
        <v>5</v>
      </c>
      <c r="U198">
        <v>2007</v>
      </c>
      <c r="V198" t="str">
        <f>IF(Table1[[#This Row],[YearBuilt]]&lt;1990, "N", IF(Table1[[#This Row],[Remodeled after 1990?]] = "Y", "N", "Y"))</f>
        <v>Y</v>
      </c>
      <c r="W198">
        <v>2007</v>
      </c>
      <c r="X198" t="str" cm="1">
        <f t="array" ref="X198">IFERROR(IF(U198=W198, "N", IF(AND(U198&lt;W198, Table1[[#This Row],[YearRemodAdd]]&gt;1990), "Y", "N/A")), No value)</f>
        <v>N</v>
      </c>
      <c r="Y198" t="s">
        <v>152</v>
      </c>
      <c r="Z198" t="s">
        <v>94</v>
      </c>
      <c r="AA198" t="s">
        <v>180</v>
      </c>
      <c r="AB198" t="s">
        <v>181</v>
      </c>
      <c r="AC198" t="s">
        <v>137</v>
      </c>
      <c r="AD198">
        <v>205</v>
      </c>
      <c r="AE198" t="s">
        <v>104</v>
      </c>
      <c r="AF198" t="s">
        <v>98</v>
      </c>
      <c r="AG198" t="s">
        <v>99</v>
      </c>
      <c r="AH198" t="s">
        <v>104</v>
      </c>
      <c r="AI198" t="s">
        <v>98</v>
      </c>
      <c r="AJ198" t="s">
        <v>100</v>
      </c>
      <c r="AK198" t="s">
        <v>101</v>
      </c>
      <c r="AL198">
        <v>1126</v>
      </c>
      <c r="AM198" t="s">
        <v>102</v>
      </c>
      <c r="AN198">
        <v>0</v>
      </c>
      <c r="AO198">
        <v>600</v>
      </c>
      <c r="AP198">
        <v>1726</v>
      </c>
      <c r="AQ198" t="s">
        <v>103</v>
      </c>
      <c r="AR198" t="s">
        <v>104</v>
      </c>
      <c r="AS198" t="s">
        <v>105</v>
      </c>
      <c r="AT198" t="s">
        <v>106</v>
      </c>
      <c r="AU198">
        <v>1726</v>
      </c>
      <c r="AV198">
        <v>0</v>
      </c>
      <c r="AW198">
        <v>0</v>
      </c>
      <c r="AX198">
        <v>1726</v>
      </c>
      <c r="AY198">
        <v>1</v>
      </c>
      <c r="AZ198">
        <v>0</v>
      </c>
      <c r="BA198">
        <v>2</v>
      </c>
      <c r="BB198">
        <v>0</v>
      </c>
      <c r="BC198">
        <v>3</v>
      </c>
      <c r="BD198">
        <v>1</v>
      </c>
      <c r="BE198" t="s">
        <v>104</v>
      </c>
      <c r="BF198">
        <v>8</v>
      </c>
      <c r="BG198" t="s">
        <v>107</v>
      </c>
      <c r="BH198">
        <v>1</v>
      </c>
      <c r="BI198" t="s">
        <v>97</v>
      </c>
      <c r="BJ198" t="s">
        <v>108</v>
      </c>
      <c r="BK198">
        <v>2007</v>
      </c>
      <c r="BL198" t="s">
        <v>157</v>
      </c>
      <c r="BM198">
        <v>3</v>
      </c>
      <c r="BN198">
        <v>786</v>
      </c>
      <c r="BO198" t="s">
        <v>98</v>
      </c>
      <c r="BP198" t="s">
        <v>98</v>
      </c>
      <c r="BQ198" t="s">
        <v>105</v>
      </c>
      <c r="BR198">
        <v>171</v>
      </c>
      <c r="BS198">
        <v>138</v>
      </c>
      <c r="BT198">
        <v>0</v>
      </c>
      <c r="BU198">
        <v>0</v>
      </c>
      <c r="BV198">
        <v>266</v>
      </c>
      <c r="BW198">
        <v>0</v>
      </c>
      <c r="BX198" t="s">
        <v>83</v>
      </c>
      <c r="BY198" t="s">
        <v>83</v>
      </c>
      <c r="BZ198" t="s">
        <v>83</v>
      </c>
      <c r="CA198" s="2">
        <v>0</v>
      </c>
      <c r="CB198">
        <v>9</v>
      </c>
      <c r="CC198">
        <v>2007</v>
      </c>
      <c r="CD198" t="s">
        <v>158</v>
      </c>
      <c r="CE198" t="s">
        <v>159</v>
      </c>
      <c r="CF198" s="2">
        <v>311872</v>
      </c>
      <c r="CG198" s="4">
        <f t="shared" si="7"/>
        <v>180.69061413673234</v>
      </c>
    </row>
    <row r="199" spans="1:85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 t="str">
        <f t="shared" si="6"/>
        <v>N</v>
      </c>
      <c r="S199">
        <v>8</v>
      </c>
      <c r="T199">
        <v>4</v>
      </c>
      <c r="U199">
        <v>1918</v>
      </c>
      <c r="V199" t="str">
        <f>IF(Table1[[#This Row],[YearBuilt]]&lt;1990, "N", IF(Table1[[#This Row],[Remodeled after 1990?]] = "Y", "N", "Y"))</f>
        <v>N</v>
      </c>
      <c r="W199">
        <v>1990</v>
      </c>
      <c r="X199" t="str" cm="1">
        <f t="array" ref="X199">IFERROR(IF(U199=W199, "N", IF(AND(U199&lt;W199, Table1[[#This Row],[YearRemodAdd]]&gt;1990), "Y", "N/A")), No value)</f>
        <v>N/A</v>
      </c>
      <c r="Y199" t="s">
        <v>93</v>
      </c>
      <c r="Z199" t="s">
        <v>94</v>
      </c>
      <c r="AA199" t="s">
        <v>203</v>
      </c>
      <c r="AB199" t="s">
        <v>203</v>
      </c>
      <c r="AC199" t="s">
        <v>117</v>
      </c>
      <c r="AD199">
        <v>0</v>
      </c>
      <c r="AE199" t="s">
        <v>97</v>
      </c>
      <c r="AF199" t="s">
        <v>97</v>
      </c>
      <c r="AG199" t="s">
        <v>99</v>
      </c>
      <c r="AH199" t="s">
        <v>98</v>
      </c>
      <c r="AI199" t="s">
        <v>98</v>
      </c>
      <c r="AJ199" t="s">
        <v>100</v>
      </c>
      <c r="AK199" t="s">
        <v>101</v>
      </c>
      <c r="AL199">
        <v>1036</v>
      </c>
      <c r="AM199" t="s">
        <v>172</v>
      </c>
      <c r="AN199">
        <v>184</v>
      </c>
      <c r="AO199">
        <v>140</v>
      </c>
      <c r="AP199">
        <v>1360</v>
      </c>
      <c r="AQ199" t="s">
        <v>103</v>
      </c>
      <c r="AR199" t="s">
        <v>97</v>
      </c>
      <c r="AS199" t="s">
        <v>105</v>
      </c>
      <c r="AT199" t="s">
        <v>106</v>
      </c>
      <c r="AU199">
        <v>1360</v>
      </c>
      <c r="AV199">
        <v>1360</v>
      </c>
      <c r="AW199">
        <v>392</v>
      </c>
      <c r="AX199">
        <v>3112</v>
      </c>
      <c r="AY199">
        <v>1</v>
      </c>
      <c r="AZ199">
        <v>1</v>
      </c>
      <c r="BA199">
        <v>2</v>
      </c>
      <c r="BB199">
        <v>0</v>
      </c>
      <c r="BC199">
        <v>4</v>
      </c>
      <c r="BD199">
        <v>1</v>
      </c>
      <c r="BE199" t="s">
        <v>97</v>
      </c>
      <c r="BF199">
        <v>8</v>
      </c>
      <c r="BG199" t="s">
        <v>107</v>
      </c>
      <c r="BH199">
        <v>1</v>
      </c>
      <c r="BI199" t="s">
        <v>104</v>
      </c>
      <c r="BJ199" t="s">
        <v>127</v>
      </c>
      <c r="BK199">
        <v>1918</v>
      </c>
      <c r="BL199" t="s">
        <v>102</v>
      </c>
      <c r="BM199">
        <v>2</v>
      </c>
      <c r="BN199">
        <v>795</v>
      </c>
      <c r="BO199" t="s">
        <v>98</v>
      </c>
      <c r="BP199" t="s">
        <v>98</v>
      </c>
      <c r="BQ199" t="s">
        <v>105</v>
      </c>
      <c r="BR199">
        <v>0</v>
      </c>
      <c r="BS199">
        <v>16</v>
      </c>
      <c r="BT199">
        <v>552</v>
      </c>
      <c r="BU199">
        <v>0</v>
      </c>
      <c r="BV199">
        <v>0</v>
      </c>
      <c r="BW199">
        <v>512</v>
      </c>
      <c r="BX199" t="s">
        <v>104</v>
      </c>
      <c r="BY199" t="s">
        <v>165</v>
      </c>
      <c r="BZ199" t="s">
        <v>83</v>
      </c>
      <c r="CA199" s="2">
        <v>0</v>
      </c>
      <c r="CB199">
        <v>3</v>
      </c>
      <c r="CC199">
        <v>2006</v>
      </c>
      <c r="CD199" t="s">
        <v>110</v>
      </c>
      <c r="CE199" t="s">
        <v>128</v>
      </c>
      <c r="CF199" s="2">
        <v>235000</v>
      </c>
      <c r="CG199" s="4">
        <f t="shared" si="7"/>
        <v>75.514138817480713</v>
      </c>
    </row>
    <row r="200" spans="1:85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 t="str">
        <f t="shared" si="6"/>
        <v>N/A</v>
      </c>
      <c r="S200">
        <v>6</v>
      </c>
      <c r="T200">
        <v>6</v>
      </c>
      <c r="U200">
        <v>1912</v>
      </c>
      <c r="V200" t="str">
        <f>IF(Table1[[#This Row],[YearBuilt]]&lt;1990, "N", IF(Table1[[#This Row],[Remodeled after 1990?]] = "Y", "N", "Y"))</f>
        <v>N</v>
      </c>
      <c r="W200">
        <v>1950</v>
      </c>
      <c r="X200" t="str" cm="1">
        <f t="array" ref="X200">IFERROR(IF(U200=W200, "N", IF(AND(U200&lt;W200, Table1[[#This Row],[YearRemodAdd]]&gt;1990), "Y", "N/A")), No value)</f>
        <v>N/A</v>
      </c>
      <c r="Y200" t="s">
        <v>93</v>
      </c>
      <c r="Z200" t="s">
        <v>94</v>
      </c>
      <c r="AA200" t="s">
        <v>124</v>
      </c>
      <c r="AB200" t="s">
        <v>124</v>
      </c>
      <c r="AC200" t="s">
        <v>117</v>
      </c>
      <c r="AD200">
        <v>0</v>
      </c>
      <c r="AE200" t="s">
        <v>98</v>
      </c>
      <c r="AF200" t="s">
        <v>98</v>
      </c>
      <c r="AG200" t="s">
        <v>118</v>
      </c>
      <c r="AH200" t="s">
        <v>98</v>
      </c>
      <c r="AI200" t="s">
        <v>98</v>
      </c>
      <c r="AJ200" t="s">
        <v>100</v>
      </c>
      <c r="AK200" t="s">
        <v>102</v>
      </c>
      <c r="AL200">
        <v>0</v>
      </c>
      <c r="AM200" t="s">
        <v>102</v>
      </c>
      <c r="AN200">
        <v>0</v>
      </c>
      <c r="AO200">
        <v>755</v>
      </c>
      <c r="AP200">
        <v>755</v>
      </c>
      <c r="AQ200" t="s">
        <v>103</v>
      </c>
      <c r="AR200" t="s">
        <v>104</v>
      </c>
      <c r="AS200" t="s">
        <v>105</v>
      </c>
      <c r="AT200" t="s">
        <v>106</v>
      </c>
      <c r="AU200">
        <v>929</v>
      </c>
      <c r="AV200">
        <v>929</v>
      </c>
      <c r="AW200">
        <v>371</v>
      </c>
      <c r="AX200">
        <v>2229</v>
      </c>
      <c r="AY200">
        <v>0</v>
      </c>
      <c r="AZ200">
        <v>0</v>
      </c>
      <c r="BA200">
        <v>1</v>
      </c>
      <c r="BB200">
        <v>0</v>
      </c>
      <c r="BC200">
        <v>5</v>
      </c>
      <c r="BD200">
        <v>1</v>
      </c>
      <c r="BE200" t="s">
        <v>98</v>
      </c>
      <c r="BF200">
        <v>8</v>
      </c>
      <c r="BG200" t="s">
        <v>107</v>
      </c>
      <c r="BH200">
        <v>0</v>
      </c>
      <c r="BI200" t="s">
        <v>83</v>
      </c>
      <c r="BJ200" t="s">
        <v>83</v>
      </c>
      <c r="BK200" t="s">
        <v>83</v>
      </c>
      <c r="BL200" t="s">
        <v>83</v>
      </c>
      <c r="BM200">
        <v>0</v>
      </c>
      <c r="BN200">
        <v>0</v>
      </c>
      <c r="BO200" t="s">
        <v>83</v>
      </c>
      <c r="BP200" t="s">
        <v>83</v>
      </c>
      <c r="BQ200" t="s">
        <v>105</v>
      </c>
      <c r="BR200">
        <v>0</v>
      </c>
      <c r="BS200">
        <v>198</v>
      </c>
      <c r="BT200">
        <v>30</v>
      </c>
      <c r="BU200">
        <v>0</v>
      </c>
      <c r="BV200">
        <v>0</v>
      </c>
      <c r="BW200">
        <v>0</v>
      </c>
      <c r="BX200" t="s">
        <v>83</v>
      </c>
      <c r="BY200" t="s">
        <v>134</v>
      </c>
      <c r="BZ200" t="s">
        <v>83</v>
      </c>
      <c r="CA200" s="2">
        <v>0</v>
      </c>
      <c r="CB200">
        <v>7</v>
      </c>
      <c r="CC200">
        <v>2009</v>
      </c>
      <c r="CD200" t="s">
        <v>110</v>
      </c>
      <c r="CE200" t="s">
        <v>128</v>
      </c>
      <c r="CF200" s="2">
        <v>104000</v>
      </c>
      <c r="CG200" s="4">
        <f t="shared" si="7"/>
        <v>46.657694033198744</v>
      </c>
    </row>
    <row r="201" spans="1:85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 t="str">
        <f t="shared" si="6"/>
        <v>Y</v>
      </c>
      <c r="S201">
        <v>8</v>
      </c>
      <c r="T201">
        <v>5</v>
      </c>
      <c r="U201">
        <v>2004</v>
      </c>
      <c r="V201" t="str">
        <f>IF(Table1[[#This Row],[YearBuilt]]&lt;1990, "N", IF(Table1[[#This Row],[Remodeled after 1990?]] = "Y", "N", "Y"))</f>
        <v>N</v>
      </c>
      <c r="W201">
        <v>2005</v>
      </c>
      <c r="X201" t="str" cm="1">
        <f t="array" ref="X201">IFERROR(IF(U201=W201, "N", IF(AND(U201&lt;W201, Table1[[#This Row],[YearRemodAdd]]&gt;1990), "Y", "N/A")), No value)</f>
        <v>Y</v>
      </c>
      <c r="Y201" t="s">
        <v>152</v>
      </c>
      <c r="Z201" t="s">
        <v>94</v>
      </c>
      <c r="AA201" t="s">
        <v>95</v>
      </c>
      <c r="AB201" t="s">
        <v>95</v>
      </c>
      <c r="AC201" t="s">
        <v>96</v>
      </c>
      <c r="AD201">
        <v>262</v>
      </c>
      <c r="AE201" t="s">
        <v>97</v>
      </c>
      <c r="AF201" t="s">
        <v>98</v>
      </c>
      <c r="AG201" t="s">
        <v>99</v>
      </c>
      <c r="AH201" t="s">
        <v>104</v>
      </c>
      <c r="AI201" t="s">
        <v>98</v>
      </c>
      <c r="AJ201" t="s">
        <v>130</v>
      </c>
      <c r="AK201" t="s">
        <v>101</v>
      </c>
      <c r="AL201">
        <v>1088</v>
      </c>
      <c r="AM201" t="s">
        <v>102</v>
      </c>
      <c r="AN201">
        <v>0</v>
      </c>
      <c r="AO201">
        <v>625</v>
      </c>
      <c r="AP201">
        <v>1713</v>
      </c>
      <c r="AQ201" t="s">
        <v>103</v>
      </c>
      <c r="AR201" t="s">
        <v>104</v>
      </c>
      <c r="AS201" t="s">
        <v>105</v>
      </c>
      <c r="AT201" t="s">
        <v>106</v>
      </c>
      <c r="AU201">
        <v>1713</v>
      </c>
      <c r="AV201">
        <v>0</v>
      </c>
      <c r="AW201">
        <v>0</v>
      </c>
      <c r="AX201">
        <v>1713</v>
      </c>
      <c r="AY201">
        <v>1</v>
      </c>
      <c r="AZ201">
        <v>0</v>
      </c>
      <c r="BA201">
        <v>2</v>
      </c>
      <c r="BB201">
        <v>0</v>
      </c>
      <c r="BC201">
        <v>3</v>
      </c>
      <c r="BD201">
        <v>1</v>
      </c>
      <c r="BE201" t="s">
        <v>104</v>
      </c>
      <c r="BF201">
        <v>7</v>
      </c>
      <c r="BG201" t="s">
        <v>107</v>
      </c>
      <c r="BH201">
        <v>1</v>
      </c>
      <c r="BI201" t="s">
        <v>97</v>
      </c>
      <c r="BJ201" t="s">
        <v>108</v>
      </c>
      <c r="BK201">
        <v>2004</v>
      </c>
      <c r="BL201" t="s">
        <v>157</v>
      </c>
      <c r="BM201">
        <v>3</v>
      </c>
      <c r="BN201">
        <v>856</v>
      </c>
      <c r="BO201" t="s">
        <v>98</v>
      </c>
      <c r="BP201" t="s">
        <v>98</v>
      </c>
      <c r="BQ201" t="s">
        <v>105</v>
      </c>
      <c r="BR201">
        <v>0</v>
      </c>
      <c r="BS201">
        <v>26</v>
      </c>
      <c r="BT201">
        <v>0</v>
      </c>
      <c r="BU201">
        <v>0</v>
      </c>
      <c r="BV201">
        <v>170</v>
      </c>
      <c r="BW201">
        <v>0</v>
      </c>
      <c r="BX201" t="s">
        <v>83</v>
      </c>
      <c r="BY201" t="s">
        <v>83</v>
      </c>
      <c r="BZ201" t="s">
        <v>83</v>
      </c>
      <c r="CA201" s="2">
        <v>0</v>
      </c>
      <c r="CB201">
        <v>1</v>
      </c>
      <c r="CC201">
        <v>2009</v>
      </c>
      <c r="CD201" t="s">
        <v>110</v>
      </c>
      <c r="CE201" t="s">
        <v>111</v>
      </c>
      <c r="CF201" s="2">
        <v>274900</v>
      </c>
      <c r="CG201" s="4">
        <f t="shared" si="7"/>
        <v>160.47869235259779</v>
      </c>
    </row>
    <row r="202" spans="1:85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 t="str">
        <f t="shared" si="6"/>
        <v>Y</v>
      </c>
      <c r="S202">
        <v>4</v>
      </c>
      <c r="T202">
        <v>5</v>
      </c>
      <c r="U202">
        <v>2003</v>
      </c>
      <c r="V202" t="str">
        <f>IF(Table1[[#This Row],[YearBuilt]]&lt;1990, "N", IF(Table1[[#This Row],[Remodeled after 1990?]] = "Y", "N", "Y"))</f>
        <v>N</v>
      </c>
      <c r="W202">
        <v>2004</v>
      </c>
      <c r="X202" t="str" cm="1">
        <f t="array" ref="X202">IFERROR(IF(U202=W202, "N", IF(AND(U202&lt;W202, Table1[[#This Row],[YearRemodAdd]]&gt;1990), "Y", "N/A")), No value)</f>
        <v>Y</v>
      </c>
      <c r="Y202" t="s">
        <v>93</v>
      </c>
      <c r="Z202" t="s">
        <v>94</v>
      </c>
      <c r="AA202" t="s">
        <v>95</v>
      </c>
      <c r="AB202" t="s">
        <v>95</v>
      </c>
      <c r="AC202" t="s">
        <v>117</v>
      </c>
      <c r="AD202">
        <v>0</v>
      </c>
      <c r="AE202" t="s">
        <v>98</v>
      </c>
      <c r="AF202" t="s">
        <v>98</v>
      </c>
      <c r="AG202" t="s">
        <v>99</v>
      </c>
      <c r="AH202" t="s">
        <v>97</v>
      </c>
      <c r="AI202" t="s">
        <v>98</v>
      </c>
      <c r="AJ202" t="s">
        <v>100</v>
      </c>
      <c r="AK202" t="s">
        <v>102</v>
      </c>
      <c r="AL202">
        <v>0</v>
      </c>
      <c r="AM202" t="s">
        <v>102</v>
      </c>
      <c r="AN202">
        <v>0</v>
      </c>
      <c r="AO202">
        <v>1121</v>
      </c>
      <c r="AP202">
        <v>1121</v>
      </c>
      <c r="AQ202" t="s">
        <v>103</v>
      </c>
      <c r="AR202" t="s">
        <v>104</v>
      </c>
      <c r="AS202" t="s">
        <v>105</v>
      </c>
      <c r="AT202" t="s">
        <v>106</v>
      </c>
      <c r="AU202">
        <v>1121</v>
      </c>
      <c r="AV202">
        <v>0</v>
      </c>
      <c r="AW202">
        <v>0</v>
      </c>
      <c r="AX202">
        <v>1121</v>
      </c>
      <c r="AY202">
        <v>0</v>
      </c>
      <c r="AZ202">
        <v>0</v>
      </c>
      <c r="BA202">
        <v>2</v>
      </c>
      <c r="BB202">
        <v>0</v>
      </c>
      <c r="BC202">
        <v>2</v>
      </c>
      <c r="BD202">
        <v>1</v>
      </c>
      <c r="BE202" t="s">
        <v>98</v>
      </c>
      <c r="BF202">
        <v>5</v>
      </c>
      <c r="BG202" t="s">
        <v>107</v>
      </c>
      <c r="BH202">
        <v>0</v>
      </c>
      <c r="BI202" t="s">
        <v>83</v>
      </c>
      <c r="BJ202" t="s">
        <v>108</v>
      </c>
      <c r="BK202">
        <v>2003</v>
      </c>
      <c r="BL202" t="s">
        <v>109</v>
      </c>
      <c r="BM202">
        <v>2</v>
      </c>
      <c r="BN202">
        <v>440</v>
      </c>
      <c r="BO202" t="s">
        <v>98</v>
      </c>
      <c r="BP202" t="s">
        <v>98</v>
      </c>
      <c r="BQ202" t="s">
        <v>105</v>
      </c>
      <c r="BR202">
        <v>132</v>
      </c>
      <c r="BS202">
        <v>64</v>
      </c>
      <c r="BT202">
        <v>0</v>
      </c>
      <c r="BU202">
        <v>0</v>
      </c>
      <c r="BV202">
        <v>0</v>
      </c>
      <c r="BW202">
        <v>0</v>
      </c>
      <c r="BX202" t="s">
        <v>83</v>
      </c>
      <c r="BY202" t="s">
        <v>83</v>
      </c>
      <c r="BZ202" t="s">
        <v>83</v>
      </c>
      <c r="CA202" s="2">
        <v>0</v>
      </c>
      <c r="CB202">
        <v>3</v>
      </c>
      <c r="CC202">
        <v>2010</v>
      </c>
      <c r="CD202" t="s">
        <v>110</v>
      </c>
      <c r="CE202" t="s">
        <v>111</v>
      </c>
      <c r="CF202" s="2">
        <v>140000</v>
      </c>
      <c r="CG202" s="4">
        <f t="shared" si="7"/>
        <v>124.88849241748439</v>
      </c>
    </row>
    <row r="203" spans="1:85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 t="str">
        <f t="shared" si="6"/>
        <v>Y</v>
      </c>
      <c r="S203">
        <v>6</v>
      </c>
      <c r="T203">
        <v>6</v>
      </c>
      <c r="U203">
        <v>1977</v>
      </c>
      <c r="V203" t="str">
        <f>IF(Table1[[#This Row],[YearBuilt]]&lt;1990, "N", IF(Table1[[#This Row],[Remodeled after 1990?]] = "Y", "N", "Y"))</f>
        <v>N</v>
      </c>
      <c r="W203">
        <v>1977</v>
      </c>
      <c r="X203" t="str" cm="1">
        <f t="array" ref="X203">IFERROR(IF(U203=W203, "N", IF(AND(U203&lt;W203, Table1[[#This Row],[YearRemodAdd]]&gt;1990), "Y", "N/A")), No value)</f>
        <v>N</v>
      </c>
      <c r="Y203" t="s">
        <v>93</v>
      </c>
      <c r="Z203" t="s">
        <v>94</v>
      </c>
      <c r="AA203" t="s">
        <v>161</v>
      </c>
      <c r="AB203" t="s">
        <v>161</v>
      </c>
      <c r="AC203" t="s">
        <v>117</v>
      </c>
      <c r="AD203">
        <v>0</v>
      </c>
      <c r="AE203" t="s">
        <v>98</v>
      </c>
      <c r="AF203" t="s">
        <v>98</v>
      </c>
      <c r="AG203" t="s">
        <v>118</v>
      </c>
      <c r="AH203" t="s">
        <v>98</v>
      </c>
      <c r="AI203" t="s">
        <v>98</v>
      </c>
      <c r="AJ203" t="s">
        <v>100</v>
      </c>
      <c r="AK203" t="s">
        <v>119</v>
      </c>
      <c r="AL203">
        <v>641</v>
      </c>
      <c r="AM203" t="s">
        <v>172</v>
      </c>
      <c r="AN203">
        <v>279</v>
      </c>
      <c r="AO203">
        <v>276</v>
      </c>
      <c r="AP203">
        <v>1196</v>
      </c>
      <c r="AQ203" t="s">
        <v>103</v>
      </c>
      <c r="AR203" t="s">
        <v>98</v>
      </c>
      <c r="AS203" t="s">
        <v>105</v>
      </c>
      <c r="AT203" t="s">
        <v>106</v>
      </c>
      <c r="AU203">
        <v>1279</v>
      </c>
      <c r="AV203">
        <v>0</v>
      </c>
      <c r="AW203">
        <v>0</v>
      </c>
      <c r="AX203">
        <v>1279</v>
      </c>
      <c r="AY203">
        <v>0</v>
      </c>
      <c r="AZ203">
        <v>1</v>
      </c>
      <c r="BA203">
        <v>2</v>
      </c>
      <c r="BB203">
        <v>0</v>
      </c>
      <c r="BC203">
        <v>3</v>
      </c>
      <c r="BD203">
        <v>1</v>
      </c>
      <c r="BE203" t="s">
        <v>98</v>
      </c>
      <c r="BF203">
        <v>6</v>
      </c>
      <c r="BG203" t="s">
        <v>107</v>
      </c>
      <c r="BH203">
        <v>2</v>
      </c>
      <c r="BI203" t="s">
        <v>147</v>
      </c>
      <c r="BJ203" t="s">
        <v>127</v>
      </c>
      <c r="BK203">
        <v>1980</v>
      </c>
      <c r="BL203" t="s">
        <v>102</v>
      </c>
      <c r="BM203">
        <v>2</v>
      </c>
      <c r="BN203">
        <v>473</v>
      </c>
      <c r="BO203" t="s">
        <v>98</v>
      </c>
      <c r="BP203" t="s">
        <v>98</v>
      </c>
      <c r="BQ203" t="s">
        <v>105</v>
      </c>
      <c r="BR203">
        <v>238</v>
      </c>
      <c r="BS203">
        <v>83</v>
      </c>
      <c r="BT203">
        <v>0</v>
      </c>
      <c r="BU203">
        <v>0</v>
      </c>
      <c r="BV203">
        <v>0</v>
      </c>
      <c r="BW203">
        <v>0</v>
      </c>
      <c r="BX203" t="s">
        <v>83</v>
      </c>
      <c r="BY203" t="s">
        <v>134</v>
      </c>
      <c r="BZ203" t="s">
        <v>83</v>
      </c>
      <c r="CA203" s="2">
        <v>0</v>
      </c>
      <c r="CB203">
        <v>2</v>
      </c>
      <c r="CC203">
        <v>2008</v>
      </c>
      <c r="CD203" t="s">
        <v>110</v>
      </c>
      <c r="CE203" t="s">
        <v>111</v>
      </c>
      <c r="CF203" s="2">
        <v>171500</v>
      </c>
      <c r="CG203" s="4">
        <f t="shared" si="7"/>
        <v>134.08913213448005</v>
      </c>
    </row>
    <row r="204" spans="1:85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 t="str">
        <f t="shared" si="6"/>
        <v>N/A</v>
      </c>
      <c r="S204">
        <v>6</v>
      </c>
      <c r="T204">
        <v>6</v>
      </c>
      <c r="U204">
        <v>1924</v>
      </c>
      <c r="V204" t="str">
        <f>IF(Table1[[#This Row],[YearBuilt]]&lt;1990, "N", IF(Table1[[#This Row],[Remodeled after 1990?]] = "Y", "N", "Y"))</f>
        <v>N</v>
      </c>
      <c r="W204">
        <v>1950</v>
      </c>
      <c r="X204" t="str" cm="1">
        <f t="array" ref="X204">IFERROR(IF(U204=W204, "N", IF(AND(U204&lt;W204, Table1[[#This Row],[YearRemodAdd]]&gt;1990), "Y", "N/A")), No value)</f>
        <v>N/A</v>
      </c>
      <c r="Y204" t="s">
        <v>93</v>
      </c>
      <c r="Z204" t="s">
        <v>94</v>
      </c>
      <c r="AA204" t="s">
        <v>116</v>
      </c>
      <c r="AB204" t="s">
        <v>116</v>
      </c>
      <c r="AC204" t="s">
        <v>117</v>
      </c>
      <c r="AD204">
        <v>0</v>
      </c>
      <c r="AE204" t="s">
        <v>98</v>
      </c>
      <c r="AF204" t="s">
        <v>97</v>
      </c>
      <c r="AG204" t="s">
        <v>126</v>
      </c>
      <c r="AH204" t="s">
        <v>147</v>
      </c>
      <c r="AI204" t="s">
        <v>98</v>
      </c>
      <c r="AJ204" t="s">
        <v>100</v>
      </c>
      <c r="AK204" t="s">
        <v>172</v>
      </c>
      <c r="AL204">
        <v>617</v>
      </c>
      <c r="AM204" t="s">
        <v>102</v>
      </c>
      <c r="AN204">
        <v>0</v>
      </c>
      <c r="AO204">
        <v>0</v>
      </c>
      <c r="AP204">
        <v>617</v>
      </c>
      <c r="AQ204" t="s">
        <v>103</v>
      </c>
      <c r="AR204" t="s">
        <v>97</v>
      </c>
      <c r="AS204" t="s">
        <v>105</v>
      </c>
      <c r="AT204" t="s">
        <v>106</v>
      </c>
      <c r="AU204">
        <v>865</v>
      </c>
      <c r="AV204">
        <v>445</v>
      </c>
      <c r="AW204">
        <v>0</v>
      </c>
      <c r="AX204">
        <v>1310</v>
      </c>
      <c r="AY204">
        <v>0</v>
      </c>
      <c r="AZ204">
        <v>0</v>
      </c>
      <c r="BA204">
        <v>2</v>
      </c>
      <c r="BB204">
        <v>0</v>
      </c>
      <c r="BC204">
        <v>2</v>
      </c>
      <c r="BD204">
        <v>1</v>
      </c>
      <c r="BE204" t="s">
        <v>98</v>
      </c>
      <c r="BF204">
        <v>6</v>
      </c>
      <c r="BG204" t="s">
        <v>146</v>
      </c>
      <c r="BH204">
        <v>0</v>
      </c>
      <c r="BI204" t="s">
        <v>83</v>
      </c>
      <c r="BJ204" t="s">
        <v>108</v>
      </c>
      <c r="BK204">
        <v>1924</v>
      </c>
      <c r="BL204" t="s">
        <v>102</v>
      </c>
      <c r="BM204">
        <v>1</v>
      </c>
      <c r="BN204">
        <v>398</v>
      </c>
      <c r="BO204" t="s">
        <v>98</v>
      </c>
      <c r="BP204" t="s">
        <v>98</v>
      </c>
      <c r="BQ204" t="s">
        <v>105</v>
      </c>
      <c r="BR204">
        <v>0</v>
      </c>
      <c r="BS204">
        <v>0</v>
      </c>
      <c r="BT204">
        <v>126</v>
      </c>
      <c r="BU204">
        <v>0</v>
      </c>
      <c r="BV204">
        <v>0</v>
      </c>
      <c r="BW204">
        <v>0</v>
      </c>
      <c r="BX204" t="s">
        <v>83</v>
      </c>
      <c r="BY204" t="s">
        <v>83</v>
      </c>
      <c r="BZ204" t="s">
        <v>83</v>
      </c>
      <c r="CA204" s="2">
        <v>0</v>
      </c>
      <c r="CB204">
        <v>5</v>
      </c>
      <c r="CC204">
        <v>2006</v>
      </c>
      <c r="CD204" t="s">
        <v>173</v>
      </c>
      <c r="CE204" t="s">
        <v>111</v>
      </c>
      <c r="CF204" s="2">
        <v>112000</v>
      </c>
      <c r="CG204" s="4">
        <f t="shared" si="7"/>
        <v>85.496183206106863</v>
      </c>
    </row>
    <row r="205" spans="1:85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 t="str">
        <f t="shared" si="6"/>
        <v>Y</v>
      </c>
      <c r="S205">
        <v>6</v>
      </c>
      <c r="T205">
        <v>5</v>
      </c>
      <c r="U205">
        <v>2004</v>
      </c>
      <c r="V205" t="str">
        <f>IF(Table1[[#This Row],[YearBuilt]]&lt;1990, "N", IF(Table1[[#This Row],[Remodeled after 1990?]] = "Y", "N", "Y"))</f>
        <v>Y</v>
      </c>
      <c r="W205">
        <v>2004</v>
      </c>
      <c r="X205" t="str" cm="1">
        <f t="array" ref="X205">IFERROR(IF(U205=W205, "N", IF(AND(U205&lt;W205, Table1[[#This Row],[YearRemodAdd]]&gt;1990), "Y", "N/A")), No value)</f>
        <v>N</v>
      </c>
      <c r="Y205" t="s">
        <v>93</v>
      </c>
      <c r="Z205" t="s">
        <v>94</v>
      </c>
      <c r="AA205" t="s">
        <v>95</v>
      </c>
      <c r="AB205" t="s">
        <v>95</v>
      </c>
      <c r="AC205" t="s">
        <v>96</v>
      </c>
      <c r="AD205">
        <v>205</v>
      </c>
      <c r="AE205" t="s">
        <v>97</v>
      </c>
      <c r="AF205" t="s">
        <v>98</v>
      </c>
      <c r="AG205" t="s">
        <v>99</v>
      </c>
      <c r="AH205" t="s">
        <v>97</v>
      </c>
      <c r="AI205" t="s">
        <v>98</v>
      </c>
      <c r="AJ205" t="s">
        <v>130</v>
      </c>
      <c r="AK205" t="s">
        <v>101</v>
      </c>
      <c r="AL205">
        <v>662</v>
      </c>
      <c r="AM205" t="s">
        <v>102</v>
      </c>
      <c r="AN205">
        <v>0</v>
      </c>
      <c r="AO205">
        <v>186</v>
      </c>
      <c r="AP205">
        <v>848</v>
      </c>
      <c r="AQ205" t="s">
        <v>103</v>
      </c>
      <c r="AR205" t="s">
        <v>104</v>
      </c>
      <c r="AS205" t="s">
        <v>105</v>
      </c>
      <c r="AT205" t="s">
        <v>106</v>
      </c>
      <c r="AU205">
        <v>848</v>
      </c>
      <c r="AV205">
        <v>0</v>
      </c>
      <c r="AW205">
        <v>0</v>
      </c>
      <c r="AX205">
        <v>848</v>
      </c>
      <c r="AY205">
        <v>1</v>
      </c>
      <c r="AZ205">
        <v>0</v>
      </c>
      <c r="BA205">
        <v>1</v>
      </c>
      <c r="BB205">
        <v>0</v>
      </c>
      <c r="BC205">
        <v>1</v>
      </c>
      <c r="BD205">
        <v>1</v>
      </c>
      <c r="BE205" t="s">
        <v>97</v>
      </c>
      <c r="BF205">
        <v>3</v>
      </c>
      <c r="BG205" t="s">
        <v>107</v>
      </c>
      <c r="BH205">
        <v>1</v>
      </c>
      <c r="BI205" t="s">
        <v>97</v>
      </c>
      <c r="BJ205" t="s">
        <v>108</v>
      </c>
      <c r="BK205">
        <v>2004</v>
      </c>
      <c r="BL205" t="s">
        <v>109</v>
      </c>
      <c r="BM205">
        <v>2</v>
      </c>
      <c r="BN205">
        <v>420</v>
      </c>
      <c r="BO205" t="s">
        <v>98</v>
      </c>
      <c r="BP205" t="s">
        <v>98</v>
      </c>
      <c r="BQ205" t="s">
        <v>105</v>
      </c>
      <c r="BR205">
        <v>149</v>
      </c>
      <c r="BS205">
        <v>0</v>
      </c>
      <c r="BT205">
        <v>0</v>
      </c>
      <c r="BU205">
        <v>0</v>
      </c>
      <c r="BV205">
        <v>0</v>
      </c>
      <c r="BW205">
        <v>0</v>
      </c>
      <c r="BX205" t="s">
        <v>83</v>
      </c>
      <c r="BY205" t="s">
        <v>83</v>
      </c>
      <c r="BZ205" t="s">
        <v>83</v>
      </c>
      <c r="CA205" s="2">
        <v>0</v>
      </c>
      <c r="CB205">
        <v>1</v>
      </c>
      <c r="CC205">
        <v>2008</v>
      </c>
      <c r="CD205" t="s">
        <v>110</v>
      </c>
      <c r="CE205" t="s">
        <v>111</v>
      </c>
      <c r="CF205" s="2">
        <v>149000</v>
      </c>
      <c r="CG205" s="4">
        <f t="shared" si="7"/>
        <v>175.70754716981133</v>
      </c>
    </row>
    <row r="206" spans="1:85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 t="str">
        <f t="shared" si="6"/>
        <v>N/A</v>
      </c>
      <c r="S206">
        <v>5</v>
      </c>
      <c r="T206">
        <v>7</v>
      </c>
      <c r="U206">
        <v>1947</v>
      </c>
      <c r="V206" t="str">
        <f>IF(Table1[[#This Row],[YearBuilt]]&lt;1990, "N", IF(Table1[[#This Row],[Remodeled after 1990?]] = "Y", "N", "Y"))</f>
        <v>N</v>
      </c>
      <c r="W206">
        <v>1950</v>
      </c>
      <c r="X206" t="str" cm="1">
        <f t="array" ref="X206">IFERROR(IF(U206=W206, "N", IF(AND(U206&lt;W206, Table1[[#This Row],[YearRemodAdd]]&gt;1990), "Y", "N/A")), No value)</f>
        <v>N/A</v>
      </c>
      <c r="Y206" t="s">
        <v>93</v>
      </c>
      <c r="Z206" t="s">
        <v>94</v>
      </c>
      <c r="AA206" t="s">
        <v>186</v>
      </c>
      <c r="AB206" t="s">
        <v>186</v>
      </c>
      <c r="AC206" t="s">
        <v>117</v>
      </c>
      <c r="AD206">
        <v>0</v>
      </c>
      <c r="AE206" t="s">
        <v>98</v>
      </c>
      <c r="AF206" t="s">
        <v>98</v>
      </c>
      <c r="AG206" t="s">
        <v>118</v>
      </c>
      <c r="AH206" t="s">
        <v>98</v>
      </c>
      <c r="AI206" t="s">
        <v>98</v>
      </c>
      <c r="AJ206" t="s">
        <v>100</v>
      </c>
      <c r="AK206" t="s">
        <v>172</v>
      </c>
      <c r="AL206">
        <v>312</v>
      </c>
      <c r="AM206" t="s">
        <v>102</v>
      </c>
      <c r="AN206">
        <v>0</v>
      </c>
      <c r="AO206">
        <v>408</v>
      </c>
      <c r="AP206">
        <v>720</v>
      </c>
      <c r="AQ206" t="s">
        <v>103</v>
      </c>
      <c r="AR206" t="s">
        <v>98</v>
      </c>
      <c r="AS206" t="s">
        <v>105</v>
      </c>
      <c r="AT206" t="s">
        <v>106</v>
      </c>
      <c r="AU206">
        <v>720</v>
      </c>
      <c r="AV206">
        <v>564</v>
      </c>
      <c r="AW206">
        <v>0</v>
      </c>
      <c r="AX206">
        <v>1284</v>
      </c>
      <c r="AY206">
        <v>0</v>
      </c>
      <c r="AZ206">
        <v>0</v>
      </c>
      <c r="BA206">
        <v>1</v>
      </c>
      <c r="BB206">
        <v>1</v>
      </c>
      <c r="BC206">
        <v>2</v>
      </c>
      <c r="BD206">
        <v>1</v>
      </c>
      <c r="BE206" t="s">
        <v>98</v>
      </c>
      <c r="BF206">
        <v>5</v>
      </c>
      <c r="BG206" t="s">
        <v>107</v>
      </c>
      <c r="BH206">
        <v>0</v>
      </c>
      <c r="BI206" t="s">
        <v>83</v>
      </c>
      <c r="BJ206" t="s">
        <v>127</v>
      </c>
      <c r="BK206">
        <v>1948</v>
      </c>
      <c r="BL206" t="s">
        <v>102</v>
      </c>
      <c r="BM206">
        <v>1</v>
      </c>
      <c r="BN206">
        <v>240</v>
      </c>
      <c r="BO206" t="s">
        <v>98</v>
      </c>
      <c r="BP206" t="s">
        <v>98</v>
      </c>
      <c r="BQ206" t="s">
        <v>105</v>
      </c>
      <c r="BR206">
        <v>0</v>
      </c>
      <c r="BS206">
        <v>35</v>
      </c>
      <c r="BT206">
        <v>0</v>
      </c>
      <c r="BU206">
        <v>0</v>
      </c>
      <c r="BV206">
        <v>0</v>
      </c>
      <c r="BW206">
        <v>0</v>
      </c>
      <c r="BX206" t="s">
        <v>83</v>
      </c>
      <c r="BY206" t="s">
        <v>218</v>
      </c>
      <c r="BZ206" t="s">
        <v>83</v>
      </c>
      <c r="CA206" s="2">
        <v>0</v>
      </c>
      <c r="CB206">
        <v>4</v>
      </c>
      <c r="CC206">
        <v>2009</v>
      </c>
      <c r="CD206" t="s">
        <v>110</v>
      </c>
      <c r="CE206" t="s">
        <v>111</v>
      </c>
      <c r="CF206" s="2">
        <v>110000</v>
      </c>
      <c r="CG206" s="4">
        <f t="shared" si="7"/>
        <v>85.669781931464172</v>
      </c>
    </row>
    <row r="207" spans="1:85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 t="str">
        <f t="shared" si="6"/>
        <v>Y</v>
      </c>
      <c r="S207">
        <v>7</v>
      </c>
      <c r="T207">
        <v>5</v>
      </c>
      <c r="U207">
        <v>1990</v>
      </c>
      <c r="V207" t="str">
        <f>IF(Table1[[#This Row],[YearBuilt]]&lt;1990, "N", IF(Table1[[#This Row],[Remodeled after 1990?]] = "Y", "N", "Y"))</f>
        <v>Y</v>
      </c>
      <c r="W207">
        <v>1990</v>
      </c>
      <c r="X207" t="str" cm="1">
        <f t="array" ref="X207">IFERROR(IF(U207=W207, "N", IF(AND(U207&lt;W207, Table1[[#This Row],[YearRemodAdd]]&gt;1990), "Y", "N/A")), No value)</f>
        <v>N</v>
      </c>
      <c r="Y207" t="s">
        <v>93</v>
      </c>
      <c r="Z207" t="s">
        <v>94</v>
      </c>
      <c r="AA207" t="s">
        <v>140</v>
      </c>
      <c r="AB207" t="s">
        <v>140</v>
      </c>
      <c r="AC207" t="s">
        <v>117</v>
      </c>
      <c r="AD207">
        <v>0</v>
      </c>
      <c r="AE207" t="s">
        <v>98</v>
      </c>
      <c r="AF207" t="s">
        <v>98</v>
      </c>
      <c r="AG207" t="s">
        <v>99</v>
      </c>
      <c r="AH207" t="s">
        <v>97</v>
      </c>
      <c r="AI207" t="s">
        <v>98</v>
      </c>
      <c r="AJ207" t="s">
        <v>100</v>
      </c>
      <c r="AK207" t="s">
        <v>102</v>
      </c>
      <c r="AL207">
        <v>0</v>
      </c>
      <c r="AM207" t="s">
        <v>102</v>
      </c>
      <c r="AN207">
        <v>0</v>
      </c>
      <c r="AO207">
        <v>1424</v>
      </c>
      <c r="AP207">
        <v>1424</v>
      </c>
      <c r="AQ207" t="s">
        <v>103</v>
      </c>
      <c r="AR207" t="s">
        <v>104</v>
      </c>
      <c r="AS207" t="s">
        <v>105</v>
      </c>
      <c r="AT207" t="s">
        <v>106</v>
      </c>
      <c r="AU207">
        <v>1442</v>
      </c>
      <c r="AV207">
        <v>0</v>
      </c>
      <c r="AW207">
        <v>0</v>
      </c>
      <c r="AX207">
        <v>1442</v>
      </c>
      <c r="AY207">
        <v>0</v>
      </c>
      <c r="AZ207">
        <v>0</v>
      </c>
      <c r="BA207">
        <v>2</v>
      </c>
      <c r="BB207">
        <v>0</v>
      </c>
      <c r="BC207">
        <v>3</v>
      </c>
      <c r="BD207">
        <v>1</v>
      </c>
      <c r="BE207" t="s">
        <v>98</v>
      </c>
      <c r="BF207">
        <v>5</v>
      </c>
      <c r="BG207" t="s">
        <v>107</v>
      </c>
      <c r="BH207">
        <v>0</v>
      </c>
      <c r="BI207" t="s">
        <v>83</v>
      </c>
      <c r="BJ207" t="s">
        <v>108</v>
      </c>
      <c r="BK207">
        <v>1990</v>
      </c>
      <c r="BL207" t="s">
        <v>109</v>
      </c>
      <c r="BM207">
        <v>2</v>
      </c>
      <c r="BN207">
        <v>500</v>
      </c>
      <c r="BO207" t="s">
        <v>98</v>
      </c>
      <c r="BP207" t="s">
        <v>98</v>
      </c>
      <c r="BQ207" t="s">
        <v>105</v>
      </c>
      <c r="BR207">
        <v>0</v>
      </c>
      <c r="BS207">
        <v>34</v>
      </c>
      <c r="BT207">
        <v>0</v>
      </c>
      <c r="BU207">
        <v>508</v>
      </c>
      <c r="BV207">
        <v>0</v>
      </c>
      <c r="BW207">
        <v>0</v>
      </c>
      <c r="BX207" t="s">
        <v>83</v>
      </c>
      <c r="BY207" t="s">
        <v>83</v>
      </c>
      <c r="BZ207" t="s">
        <v>83</v>
      </c>
      <c r="CA207" s="2">
        <v>0</v>
      </c>
      <c r="CB207">
        <v>5</v>
      </c>
      <c r="CC207">
        <v>2009</v>
      </c>
      <c r="CD207" t="s">
        <v>110</v>
      </c>
      <c r="CE207" t="s">
        <v>111</v>
      </c>
      <c r="CF207" s="2">
        <v>180500</v>
      </c>
      <c r="CG207" s="4">
        <f t="shared" si="7"/>
        <v>125.17337031900139</v>
      </c>
    </row>
    <row r="208" spans="1:85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 t="str">
        <f t="shared" si="6"/>
        <v>Y</v>
      </c>
      <c r="S208">
        <v>5</v>
      </c>
      <c r="T208">
        <v>5</v>
      </c>
      <c r="U208">
        <v>1962</v>
      </c>
      <c r="V208" t="str">
        <f>IF(Table1[[#This Row],[YearBuilt]]&lt;1990, "N", IF(Table1[[#This Row],[Remodeled after 1990?]] = "Y", "N", "Y"))</f>
        <v>N</v>
      </c>
      <c r="W208">
        <v>1962</v>
      </c>
      <c r="X208" t="str" cm="1">
        <f t="array" ref="X208">IFERROR(IF(U208=W208, "N", IF(AND(U208&lt;W208, Table1[[#This Row],[YearRemodAdd]]&gt;1990), "Y", "N/A")), No value)</f>
        <v>N</v>
      </c>
      <c r="Y208" t="s">
        <v>93</v>
      </c>
      <c r="Z208" t="s">
        <v>94</v>
      </c>
      <c r="AA208" t="s">
        <v>140</v>
      </c>
      <c r="AB208" t="s">
        <v>140</v>
      </c>
      <c r="AC208" t="s">
        <v>117</v>
      </c>
      <c r="AD208">
        <v>0</v>
      </c>
      <c r="AE208" t="s">
        <v>98</v>
      </c>
      <c r="AF208" t="s">
        <v>97</v>
      </c>
      <c r="AG208" t="s">
        <v>118</v>
      </c>
      <c r="AH208" t="s">
        <v>98</v>
      </c>
      <c r="AI208" t="s">
        <v>98</v>
      </c>
      <c r="AJ208" t="s">
        <v>100</v>
      </c>
      <c r="AK208" t="s">
        <v>102</v>
      </c>
      <c r="AL208">
        <v>0</v>
      </c>
      <c r="AM208" t="s">
        <v>102</v>
      </c>
      <c r="AN208">
        <v>0</v>
      </c>
      <c r="AO208">
        <v>1140</v>
      </c>
      <c r="AP208">
        <v>1140</v>
      </c>
      <c r="AQ208" t="s">
        <v>103</v>
      </c>
      <c r="AR208" t="s">
        <v>98</v>
      </c>
      <c r="AS208" t="s">
        <v>105</v>
      </c>
      <c r="AT208" t="s">
        <v>106</v>
      </c>
      <c r="AU208">
        <v>1696</v>
      </c>
      <c r="AV208">
        <v>0</v>
      </c>
      <c r="AW208">
        <v>0</v>
      </c>
      <c r="AX208">
        <v>1696</v>
      </c>
      <c r="AY208">
        <v>0</v>
      </c>
      <c r="AZ208">
        <v>0</v>
      </c>
      <c r="BA208">
        <v>1</v>
      </c>
      <c r="BB208">
        <v>1</v>
      </c>
      <c r="BC208">
        <v>3</v>
      </c>
      <c r="BD208">
        <v>1</v>
      </c>
      <c r="BE208" t="s">
        <v>98</v>
      </c>
      <c r="BF208">
        <v>8</v>
      </c>
      <c r="BG208" t="s">
        <v>224</v>
      </c>
      <c r="BH208">
        <v>1</v>
      </c>
      <c r="BI208" t="s">
        <v>98</v>
      </c>
      <c r="BJ208" t="s">
        <v>108</v>
      </c>
      <c r="BK208">
        <v>1962</v>
      </c>
      <c r="BL208" t="s">
        <v>109</v>
      </c>
      <c r="BM208">
        <v>1</v>
      </c>
      <c r="BN208">
        <v>349</v>
      </c>
      <c r="BO208" t="s">
        <v>98</v>
      </c>
      <c r="BP208" t="s">
        <v>98</v>
      </c>
      <c r="BQ208" t="s">
        <v>105</v>
      </c>
      <c r="BR208">
        <v>0</v>
      </c>
      <c r="BS208">
        <v>30</v>
      </c>
      <c r="BT208">
        <v>0</v>
      </c>
      <c r="BU208">
        <v>0</v>
      </c>
      <c r="BV208">
        <v>0</v>
      </c>
      <c r="BW208">
        <v>0</v>
      </c>
      <c r="BX208" t="s">
        <v>83</v>
      </c>
      <c r="BY208" t="s">
        <v>83</v>
      </c>
      <c r="BZ208" t="s">
        <v>83</v>
      </c>
      <c r="CA208" s="2">
        <v>0</v>
      </c>
      <c r="CB208">
        <v>3</v>
      </c>
      <c r="CC208">
        <v>2007</v>
      </c>
      <c r="CD208" t="s">
        <v>110</v>
      </c>
      <c r="CE208" t="s">
        <v>111</v>
      </c>
      <c r="CF208" s="2">
        <v>143900</v>
      </c>
      <c r="CG208" s="4">
        <f t="shared" si="7"/>
        <v>84.846698113207552</v>
      </c>
    </row>
    <row r="209" spans="1:85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 t="str">
        <f t="shared" si="6"/>
        <v>Y</v>
      </c>
      <c r="S209">
        <v>4</v>
      </c>
      <c r="T209">
        <v>5</v>
      </c>
      <c r="U209">
        <v>1960</v>
      </c>
      <c r="V209" t="str">
        <f>IF(Table1[[#This Row],[YearBuilt]]&lt;1990, "N", IF(Table1[[#This Row],[Remodeled after 1990?]] = "Y", "N", "Y"))</f>
        <v>N</v>
      </c>
      <c r="W209">
        <v>1960</v>
      </c>
      <c r="X209" t="str" cm="1">
        <f t="array" ref="X209">IFERROR(IF(U209=W209, "N", IF(AND(U209&lt;W209, Table1[[#This Row],[YearRemodAdd]]&gt;1990), "Y", "N/A")), No value)</f>
        <v>N</v>
      </c>
      <c r="Y209" t="s">
        <v>93</v>
      </c>
      <c r="Z209" t="s">
        <v>94</v>
      </c>
      <c r="AA209" t="s">
        <v>124</v>
      </c>
      <c r="AB209" t="s">
        <v>124</v>
      </c>
      <c r="AC209" t="s">
        <v>117</v>
      </c>
      <c r="AD209">
        <v>0</v>
      </c>
      <c r="AE209" t="s">
        <v>98</v>
      </c>
      <c r="AF209" t="s">
        <v>98</v>
      </c>
      <c r="AG209" t="s">
        <v>99</v>
      </c>
      <c r="AH209" t="s">
        <v>98</v>
      </c>
      <c r="AI209" t="s">
        <v>98</v>
      </c>
      <c r="AJ209" t="s">
        <v>100</v>
      </c>
      <c r="AK209" t="s">
        <v>119</v>
      </c>
      <c r="AL209">
        <v>419</v>
      </c>
      <c r="AM209" t="s">
        <v>153</v>
      </c>
      <c r="AN209">
        <v>306</v>
      </c>
      <c r="AO209">
        <v>375</v>
      </c>
      <c r="AP209">
        <v>1100</v>
      </c>
      <c r="AQ209" t="s">
        <v>103</v>
      </c>
      <c r="AR209" t="s">
        <v>98</v>
      </c>
      <c r="AS209" t="s">
        <v>105</v>
      </c>
      <c r="AT209" t="s">
        <v>106</v>
      </c>
      <c r="AU209">
        <v>1100</v>
      </c>
      <c r="AV209">
        <v>0</v>
      </c>
      <c r="AW209">
        <v>0</v>
      </c>
      <c r="AX209">
        <v>1100</v>
      </c>
      <c r="AY209">
        <v>1</v>
      </c>
      <c r="AZ209">
        <v>0</v>
      </c>
      <c r="BA209">
        <v>1</v>
      </c>
      <c r="BB209">
        <v>0</v>
      </c>
      <c r="BC209">
        <v>3</v>
      </c>
      <c r="BD209">
        <v>1</v>
      </c>
      <c r="BE209" t="s">
        <v>98</v>
      </c>
      <c r="BF209">
        <v>6</v>
      </c>
      <c r="BG209" t="s">
        <v>107</v>
      </c>
      <c r="BH209">
        <v>1</v>
      </c>
      <c r="BI209" t="s">
        <v>212</v>
      </c>
      <c r="BJ209" t="s">
        <v>108</v>
      </c>
      <c r="BK209">
        <v>1960</v>
      </c>
      <c r="BL209" t="s">
        <v>109</v>
      </c>
      <c r="BM209">
        <v>1</v>
      </c>
      <c r="BN209">
        <v>312</v>
      </c>
      <c r="BO209" t="s">
        <v>98</v>
      </c>
      <c r="BP209" t="s">
        <v>98</v>
      </c>
      <c r="BQ209" t="s">
        <v>105</v>
      </c>
      <c r="BR209">
        <v>355</v>
      </c>
      <c r="BS209">
        <v>0</v>
      </c>
      <c r="BT209">
        <v>0</v>
      </c>
      <c r="BU209">
        <v>0</v>
      </c>
      <c r="BV209">
        <v>0</v>
      </c>
      <c r="BW209">
        <v>0</v>
      </c>
      <c r="BX209" t="s">
        <v>83</v>
      </c>
      <c r="BY209" t="s">
        <v>163</v>
      </c>
      <c r="BZ209" t="s">
        <v>83</v>
      </c>
      <c r="CA209" s="2">
        <v>0</v>
      </c>
      <c r="CB209">
        <v>4</v>
      </c>
      <c r="CC209">
        <v>2008</v>
      </c>
      <c r="CD209" t="s">
        <v>110</v>
      </c>
      <c r="CE209" t="s">
        <v>111</v>
      </c>
      <c r="CF209" s="2">
        <v>141000</v>
      </c>
      <c r="CG209" s="4">
        <f t="shared" si="7"/>
        <v>128.18181818181819</v>
      </c>
    </row>
    <row r="210" spans="1:85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 t="str">
        <f t="shared" si="6"/>
        <v>N</v>
      </c>
      <c r="S210">
        <v>7</v>
      </c>
      <c r="T210">
        <v>5</v>
      </c>
      <c r="U210">
        <v>1988</v>
      </c>
      <c r="V210" t="str">
        <f>IF(Table1[[#This Row],[YearBuilt]]&lt;1990, "N", IF(Table1[[#This Row],[Remodeled after 1990?]] = "Y", "N", "Y"))</f>
        <v>N</v>
      </c>
      <c r="W210">
        <v>1989</v>
      </c>
      <c r="X210" t="str" cm="1">
        <f t="array" ref="X210">IFERROR(IF(U210=W210, "N", IF(AND(U210&lt;W210, Table1[[#This Row],[YearRemodAdd]]&gt;1990), "Y", "N/A")), No value)</f>
        <v>N/A</v>
      </c>
      <c r="Y210" t="s">
        <v>93</v>
      </c>
      <c r="Z210" t="s">
        <v>94</v>
      </c>
      <c r="AA210" t="s">
        <v>161</v>
      </c>
      <c r="AB210" t="s">
        <v>161</v>
      </c>
      <c r="AC210" t="s">
        <v>96</v>
      </c>
      <c r="AD210">
        <v>128</v>
      </c>
      <c r="AE210" t="s">
        <v>97</v>
      </c>
      <c r="AF210" t="s">
        <v>98</v>
      </c>
      <c r="AG210" t="s">
        <v>118</v>
      </c>
      <c r="AH210" t="s">
        <v>97</v>
      </c>
      <c r="AI210" t="s">
        <v>98</v>
      </c>
      <c r="AJ210" t="s">
        <v>97</v>
      </c>
      <c r="AK210" t="s">
        <v>101</v>
      </c>
      <c r="AL210">
        <v>1065</v>
      </c>
      <c r="AM210" t="s">
        <v>102</v>
      </c>
      <c r="AN210">
        <v>0</v>
      </c>
      <c r="AO210">
        <v>92</v>
      </c>
      <c r="AP210">
        <v>1157</v>
      </c>
      <c r="AQ210" t="s">
        <v>103</v>
      </c>
      <c r="AR210" t="s">
        <v>104</v>
      </c>
      <c r="AS210" t="s">
        <v>105</v>
      </c>
      <c r="AT210" t="s">
        <v>106</v>
      </c>
      <c r="AU210">
        <v>1180</v>
      </c>
      <c r="AV210">
        <v>882</v>
      </c>
      <c r="AW210">
        <v>0</v>
      </c>
      <c r="AX210">
        <v>2062</v>
      </c>
      <c r="AY210">
        <v>1</v>
      </c>
      <c r="AZ210">
        <v>0</v>
      </c>
      <c r="BA210">
        <v>2</v>
      </c>
      <c r="BB210">
        <v>1</v>
      </c>
      <c r="BC210">
        <v>3</v>
      </c>
      <c r="BD210">
        <v>1</v>
      </c>
      <c r="BE210" t="s">
        <v>98</v>
      </c>
      <c r="BF210">
        <v>7</v>
      </c>
      <c r="BG210" t="s">
        <v>107</v>
      </c>
      <c r="BH210">
        <v>1</v>
      </c>
      <c r="BI210" t="s">
        <v>97</v>
      </c>
      <c r="BJ210" t="s">
        <v>108</v>
      </c>
      <c r="BK210">
        <v>1988</v>
      </c>
      <c r="BL210" t="s">
        <v>157</v>
      </c>
      <c r="BM210">
        <v>2</v>
      </c>
      <c r="BN210">
        <v>454</v>
      </c>
      <c r="BO210" t="s">
        <v>98</v>
      </c>
      <c r="BP210" t="s">
        <v>98</v>
      </c>
      <c r="BQ210" t="s">
        <v>105</v>
      </c>
      <c r="BR210">
        <v>60</v>
      </c>
      <c r="BS210">
        <v>55</v>
      </c>
      <c r="BT210">
        <v>0</v>
      </c>
      <c r="BU210">
        <v>0</v>
      </c>
      <c r="BV210">
        <v>154</v>
      </c>
      <c r="BW210">
        <v>0</v>
      </c>
      <c r="BX210" t="s">
        <v>83</v>
      </c>
      <c r="BY210" t="s">
        <v>83</v>
      </c>
      <c r="BZ210" t="s">
        <v>83</v>
      </c>
      <c r="CA210" s="2">
        <v>0</v>
      </c>
      <c r="CB210">
        <v>4</v>
      </c>
      <c r="CC210">
        <v>2007</v>
      </c>
      <c r="CD210" t="s">
        <v>110</v>
      </c>
      <c r="CE210" t="s">
        <v>111</v>
      </c>
      <c r="CF210" s="2">
        <v>277000</v>
      </c>
      <c r="CG210" s="4">
        <f t="shared" si="7"/>
        <v>134.33559650824444</v>
      </c>
    </row>
    <row r="211" spans="1:85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 t="str">
        <f t="shared" si="6"/>
        <v>Y</v>
      </c>
      <c r="S211">
        <v>6</v>
      </c>
      <c r="T211">
        <v>7</v>
      </c>
      <c r="U211">
        <v>1964</v>
      </c>
      <c r="V211" t="str">
        <f>IF(Table1[[#This Row],[YearBuilt]]&lt;1990, "N", IF(Table1[[#This Row],[Remodeled after 1990?]] = "Y", "N", "Y"))</f>
        <v>N</v>
      </c>
      <c r="W211">
        <v>1964</v>
      </c>
      <c r="X211" t="str" cm="1">
        <f t="array" ref="X211">IFERROR(IF(U211=W211, "N", IF(AND(U211&lt;W211, Table1[[#This Row],[YearRemodAdd]]&gt;1990), "Y", "N/A")), No value)</f>
        <v>N</v>
      </c>
      <c r="Y211" t="s">
        <v>152</v>
      </c>
      <c r="Z211" t="s">
        <v>94</v>
      </c>
      <c r="AA211" t="s">
        <v>140</v>
      </c>
      <c r="AB211" t="s">
        <v>140</v>
      </c>
      <c r="AC211" t="s">
        <v>137</v>
      </c>
      <c r="AD211">
        <v>260</v>
      </c>
      <c r="AE211" t="s">
        <v>98</v>
      </c>
      <c r="AF211" t="s">
        <v>98</v>
      </c>
      <c r="AG211" t="s">
        <v>118</v>
      </c>
      <c r="AH211" t="s">
        <v>97</v>
      </c>
      <c r="AI211" t="s">
        <v>98</v>
      </c>
      <c r="AJ211" t="s">
        <v>100</v>
      </c>
      <c r="AK211" t="s">
        <v>153</v>
      </c>
      <c r="AL211">
        <v>787</v>
      </c>
      <c r="AM211" t="s">
        <v>102</v>
      </c>
      <c r="AN211">
        <v>0</v>
      </c>
      <c r="AO211">
        <v>305</v>
      </c>
      <c r="AP211">
        <v>1092</v>
      </c>
      <c r="AQ211" t="s">
        <v>103</v>
      </c>
      <c r="AR211" t="s">
        <v>104</v>
      </c>
      <c r="AS211" t="s">
        <v>105</v>
      </c>
      <c r="AT211" t="s">
        <v>106</v>
      </c>
      <c r="AU211">
        <v>1092</v>
      </c>
      <c r="AV211">
        <v>0</v>
      </c>
      <c r="AW211">
        <v>0</v>
      </c>
      <c r="AX211">
        <v>1092</v>
      </c>
      <c r="AY211">
        <v>1</v>
      </c>
      <c r="AZ211">
        <v>0</v>
      </c>
      <c r="BA211">
        <v>1</v>
      </c>
      <c r="BB211">
        <v>0</v>
      </c>
      <c r="BC211">
        <v>3</v>
      </c>
      <c r="BD211">
        <v>1</v>
      </c>
      <c r="BE211" t="s">
        <v>98</v>
      </c>
      <c r="BF211">
        <v>6</v>
      </c>
      <c r="BG211" t="s">
        <v>107</v>
      </c>
      <c r="BH211">
        <v>0</v>
      </c>
      <c r="BI211" t="s">
        <v>83</v>
      </c>
      <c r="BJ211" t="s">
        <v>108</v>
      </c>
      <c r="BK211">
        <v>1964</v>
      </c>
      <c r="BL211" t="s">
        <v>109</v>
      </c>
      <c r="BM211">
        <v>2</v>
      </c>
      <c r="BN211">
        <v>504</v>
      </c>
      <c r="BO211" t="s">
        <v>98</v>
      </c>
      <c r="BP211" t="s">
        <v>97</v>
      </c>
      <c r="BQ211" t="s">
        <v>105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 t="s">
        <v>83</v>
      </c>
      <c r="BY211" t="s">
        <v>134</v>
      </c>
      <c r="BZ211" t="s">
        <v>83</v>
      </c>
      <c r="CA211" s="2">
        <v>0</v>
      </c>
      <c r="CB211">
        <v>7</v>
      </c>
      <c r="CC211">
        <v>2008</v>
      </c>
      <c r="CD211" t="s">
        <v>110</v>
      </c>
      <c r="CE211" t="s">
        <v>111</v>
      </c>
      <c r="CF211" s="2">
        <v>145000</v>
      </c>
      <c r="CG211" s="4">
        <f t="shared" si="7"/>
        <v>132.78388278388277</v>
      </c>
    </row>
    <row r="212" spans="1:85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 t="str">
        <f t="shared" si="6"/>
        <v>Y</v>
      </c>
      <c r="S212">
        <v>5</v>
      </c>
      <c r="T212">
        <v>6</v>
      </c>
      <c r="U212">
        <v>1925</v>
      </c>
      <c r="V212" t="str">
        <f>IF(Table1[[#This Row],[YearBuilt]]&lt;1990, "N", IF(Table1[[#This Row],[Remodeled after 1990?]] = "Y", "N", "Y"))</f>
        <v>N</v>
      </c>
      <c r="W212">
        <v>1950</v>
      </c>
      <c r="X212" t="str" cm="1">
        <f t="array" ref="X212">IFERROR(IF(U212=W212, "N", IF(AND(U212&lt;W212, Table1[[#This Row],[YearRemodAdd]]&gt;1990), "Y", "N/A")), No value)</f>
        <v>N/A</v>
      </c>
      <c r="Y212" t="s">
        <v>93</v>
      </c>
      <c r="Z212" t="s">
        <v>94</v>
      </c>
      <c r="AA212" t="s">
        <v>203</v>
      </c>
      <c r="AB212" t="s">
        <v>203</v>
      </c>
      <c r="AC212" t="s">
        <v>117</v>
      </c>
      <c r="AD212">
        <v>0</v>
      </c>
      <c r="AE212" t="s">
        <v>98</v>
      </c>
      <c r="AF212" t="s">
        <v>98</v>
      </c>
      <c r="AG212" t="s">
        <v>118</v>
      </c>
      <c r="AH212" t="s">
        <v>98</v>
      </c>
      <c r="AI212" t="s">
        <v>98</v>
      </c>
      <c r="AJ212" t="s">
        <v>100</v>
      </c>
      <c r="AK212" t="s">
        <v>153</v>
      </c>
      <c r="AL212">
        <v>468</v>
      </c>
      <c r="AM212" t="s">
        <v>102</v>
      </c>
      <c r="AN212">
        <v>0</v>
      </c>
      <c r="AO212">
        <v>396</v>
      </c>
      <c r="AP212">
        <v>864</v>
      </c>
      <c r="AQ212" t="s">
        <v>103</v>
      </c>
      <c r="AR212" t="s">
        <v>98</v>
      </c>
      <c r="AS212" t="s">
        <v>177</v>
      </c>
      <c r="AT212" t="s">
        <v>164</v>
      </c>
      <c r="AU212">
        <v>864</v>
      </c>
      <c r="AV212">
        <v>0</v>
      </c>
      <c r="AW212">
        <v>0</v>
      </c>
      <c r="AX212">
        <v>864</v>
      </c>
      <c r="AY212">
        <v>1</v>
      </c>
      <c r="AZ212">
        <v>0</v>
      </c>
      <c r="BA212">
        <v>1</v>
      </c>
      <c r="BB212">
        <v>0</v>
      </c>
      <c r="BC212">
        <v>2</v>
      </c>
      <c r="BD212">
        <v>1</v>
      </c>
      <c r="BE212" t="s">
        <v>98</v>
      </c>
      <c r="BF212">
        <v>5</v>
      </c>
      <c r="BG212" t="s">
        <v>107</v>
      </c>
      <c r="BH212">
        <v>0</v>
      </c>
      <c r="BI212" t="s">
        <v>83</v>
      </c>
      <c r="BJ212" t="s">
        <v>83</v>
      </c>
      <c r="BK212" t="s">
        <v>83</v>
      </c>
      <c r="BL212" t="s">
        <v>83</v>
      </c>
      <c r="BM212">
        <v>0</v>
      </c>
      <c r="BN212">
        <v>0</v>
      </c>
      <c r="BO212" t="s">
        <v>83</v>
      </c>
      <c r="BP212" t="s">
        <v>83</v>
      </c>
      <c r="BQ212" t="s">
        <v>105</v>
      </c>
      <c r="BR212">
        <v>0</v>
      </c>
      <c r="BS212">
        <v>0</v>
      </c>
      <c r="BT212">
        <v>96</v>
      </c>
      <c r="BU212">
        <v>0</v>
      </c>
      <c r="BV212">
        <v>0</v>
      </c>
      <c r="BW212">
        <v>0</v>
      </c>
      <c r="BX212" t="s">
        <v>83</v>
      </c>
      <c r="BY212" t="s">
        <v>83</v>
      </c>
      <c r="BZ212" t="s">
        <v>83</v>
      </c>
      <c r="CA212" s="2">
        <v>0</v>
      </c>
      <c r="CB212">
        <v>4</v>
      </c>
      <c r="CC212">
        <v>2008</v>
      </c>
      <c r="CD212" t="s">
        <v>110</v>
      </c>
      <c r="CE212" t="s">
        <v>111</v>
      </c>
      <c r="CF212" s="2">
        <v>98000</v>
      </c>
      <c r="CG212" s="4">
        <f t="shared" si="7"/>
        <v>113.42592592592592</v>
      </c>
    </row>
    <row r="213" spans="1:85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 t="str">
        <f t="shared" si="6"/>
        <v>Y</v>
      </c>
      <c r="S213">
        <v>6</v>
      </c>
      <c r="T213">
        <v>5</v>
      </c>
      <c r="U213">
        <v>2009</v>
      </c>
      <c r="V213" t="str">
        <f>IF(Table1[[#This Row],[YearBuilt]]&lt;1990, "N", IF(Table1[[#This Row],[Remodeled after 1990?]] = "Y", "N", "Y"))</f>
        <v>Y</v>
      </c>
      <c r="W213">
        <v>2009</v>
      </c>
      <c r="X213" t="str" cm="1">
        <f t="array" ref="X213">IFERROR(IF(U213=W213, "N", IF(AND(U213&lt;W213, Table1[[#This Row],[YearRemodAdd]]&gt;1990), "Y", "N/A")), No value)</f>
        <v>N</v>
      </c>
      <c r="Y213" t="s">
        <v>93</v>
      </c>
      <c r="Z213" t="s">
        <v>94</v>
      </c>
      <c r="AA213" t="s">
        <v>95</v>
      </c>
      <c r="AB213" t="s">
        <v>95</v>
      </c>
      <c r="AC213" t="s">
        <v>117</v>
      </c>
      <c r="AD213">
        <v>0</v>
      </c>
      <c r="AE213" t="s">
        <v>98</v>
      </c>
      <c r="AF213" t="s">
        <v>98</v>
      </c>
      <c r="AG213" t="s">
        <v>99</v>
      </c>
      <c r="AH213" t="s">
        <v>97</v>
      </c>
      <c r="AI213" t="s">
        <v>98</v>
      </c>
      <c r="AJ213" t="s">
        <v>121</v>
      </c>
      <c r="AK213" t="s">
        <v>101</v>
      </c>
      <c r="AL213">
        <v>36</v>
      </c>
      <c r="AM213" t="s">
        <v>102</v>
      </c>
      <c r="AN213">
        <v>0</v>
      </c>
      <c r="AO213">
        <v>1176</v>
      </c>
      <c r="AP213">
        <v>1212</v>
      </c>
      <c r="AQ213" t="s">
        <v>103</v>
      </c>
      <c r="AR213" t="s">
        <v>104</v>
      </c>
      <c r="AS213" t="s">
        <v>105</v>
      </c>
      <c r="AT213" t="s">
        <v>106</v>
      </c>
      <c r="AU213">
        <v>1212</v>
      </c>
      <c r="AV213">
        <v>0</v>
      </c>
      <c r="AW213">
        <v>0</v>
      </c>
      <c r="AX213">
        <v>1212</v>
      </c>
      <c r="AY213">
        <v>0</v>
      </c>
      <c r="AZ213">
        <v>0</v>
      </c>
      <c r="BA213">
        <v>2</v>
      </c>
      <c r="BB213">
        <v>0</v>
      </c>
      <c r="BC213">
        <v>3</v>
      </c>
      <c r="BD213">
        <v>1</v>
      </c>
      <c r="BE213" t="s">
        <v>97</v>
      </c>
      <c r="BF213">
        <v>6</v>
      </c>
      <c r="BG213" t="s">
        <v>107</v>
      </c>
      <c r="BH213">
        <v>0</v>
      </c>
      <c r="BI213" t="s">
        <v>83</v>
      </c>
      <c r="BJ213" t="s">
        <v>108</v>
      </c>
      <c r="BK213">
        <v>2009</v>
      </c>
      <c r="BL213" t="s">
        <v>109</v>
      </c>
      <c r="BM213">
        <v>2</v>
      </c>
      <c r="BN213">
        <v>460</v>
      </c>
      <c r="BO213" t="s">
        <v>98</v>
      </c>
      <c r="BP213" t="s">
        <v>98</v>
      </c>
      <c r="BQ213" t="s">
        <v>105</v>
      </c>
      <c r="BR213">
        <v>100</v>
      </c>
      <c r="BS213">
        <v>22</v>
      </c>
      <c r="BT213">
        <v>0</v>
      </c>
      <c r="BU213">
        <v>0</v>
      </c>
      <c r="BV213">
        <v>0</v>
      </c>
      <c r="BW213">
        <v>0</v>
      </c>
      <c r="BX213" t="s">
        <v>83</v>
      </c>
      <c r="BY213" t="s">
        <v>83</v>
      </c>
      <c r="BZ213" t="s">
        <v>83</v>
      </c>
      <c r="CA213" s="2">
        <v>0</v>
      </c>
      <c r="CB213">
        <v>3</v>
      </c>
      <c r="CC213">
        <v>2010</v>
      </c>
      <c r="CD213" t="s">
        <v>110</v>
      </c>
      <c r="CE213" t="s">
        <v>111</v>
      </c>
      <c r="CF213" s="2">
        <v>186000</v>
      </c>
      <c r="CG213" s="4">
        <f t="shared" si="7"/>
        <v>153.46534653465346</v>
      </c>
    </row>
    <row r="214" spans="1:85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 t="str">
        <f t="shared" si="6"/>
        <v>N</v>
      </c>
      <c r="S214">
        <v>7</v>
      </c>
      <c r="T214">
        <v>5</v>
      </c>
      <c r="U214">
        <v>2009</v>
      </c>
      <c r="V214" t="str">
        <f>IF(Table1[[#This Row],[YearBuilt]]&lt;1990, "N", IF(Table1[[#This Row],[Remodeled after 1990?]] = "Y", "N", "Y"))</f>
        <v>Y</v>
      </c>
      <c r="W214">
        <v>2009</v>
      </c>
      <c r="X214" t="str" cm="1">
        <f t="array" ref="X214">IFERROR(IF(U214=W214, "N", IF(AND(U214&lt;W214, Table1[[#This Row],[YearRemodAdd]]&gt;1990), "Y", "N/A")), No value)</f>
        <v>N</v>
      </c>
      <c r="Y214" t="s">
        <v>93</v>
      </c>
      <c r="Z214" t="s">
        <v>94</v>
      </c>
      <c r="AA214" t="s">
        <v>95</v>
      </c>
      <c r="AB214" t="s">
        <v>95</v>
      </c>
      <c r="AC214" t="s">
        <v>117</v>
      </c>
      <c r="AD214">
        <v>0</v>
      </c>
      <c r="AE214" t="s">
        <v>98</v>
      </c>
      <c r="AF214" t="s">
        <v>98</v>
      </c>
      <c r="AG214" t="s">
        <v>99</v>
      </c>
      <c r="AH214" t="s">
        <v>97</v>
      </c>
      <c r="AI214" t="s">
        <v>98</v>
      </c>
      <c r="AJ214" t="s">
        <v>100</v>
      </c>
      <c r="AK214" t="s">
        <v>101</v>
      </c>
      <c r="AL214">
        <v>822</v>
      </c>
      <c r="AM214" t="s">
        <v>102</v>
      </c>
      <c r="AN214">
        <v>0</v>
      </c>
      <c r="AO214">
        <v>78</v>
      </c>
      <c r="AP214">
        <v>900</v>
      </c>
      <c r="AQ214" t="s">
        <v>103</v>
      </c>
      <c r="AR214" t="s">
        <v>104</v>
      </c>
      <c r="AS214" t="s">
        <v>105</v>
      </c>
      <c r="AT214" t="s">
        <v>106</v>
      </c>
      <c r="AU214">
        <v>932</v>
      </c>
      <c r="AV214">
        <v>920</v>
      </c>
      <c r="AW214">
        <v>0</v>
      </c>
      <c r="AX214">
        <v>1852</v>
      </c>
      <c r="AY214">
        <v>1</v>
      </c>
      <c r="AZ214">
        <v>0</v>
      </c>
      <c r="BA214">
        <v>2</v>
      </c>
      <c r="BB214">
        <v>1</v>
      </c>
      <c r="BC214">
        <v>3</v>
      </c>
      <c r="BD214">
        <v>1</v>
      </c>
      <c r="BE214" t="s">
        <v>97</v>
      </c>
      <c r="BF214">
        <v>7</v>
      </c>
      <c r="BG214" t="s">
        <v>107</v>
      </c>
      <c r="BH214">
        <v>1</v>
      </c>
      <c r="BI214" t="s">
        <v>98</v>
      </c>
      <c r="BJ214" t="s">
        <v>108</v>
      </c>
      <c r="BK214">
        <v>2009</v>
      </c>
      <c r="BL214" t="s">
        <v>109</v>
      </c>
      <c r="BM214">
        <v>2</v>
      </c>
      <c r="BN214">
        <v>644</v>
      </c>
      <c r="BO214" t="s">
        <v>98</v>
      </c>
      <c r="BP214" t="s">
        <v>98</v>
      </c>
      <c r="BQ214" t="s">
        <v>105</v>
      </c>
      <c r="BR214">
        <v>168</v>
      </c>
      <c r="BS214">
        <v>108</v>
      </c>
      <c r="BT214">
        <v>0</v>
      </c>
      <c r="BU214">
        <v>0</v>
      </c>
      <c r="BV214">
        <v>0</v>
      </c>
      <c r="BW214">
        <v>0</v>
      </c>
      <c r="BX214" t="s">
        <v>83</v>
      </c>
      <c r="BY214" t="s">
        <v>83</v>
      </c>
      <c r="BZ214" t="s">
        <v>83</v>
      </c>
      <c r="CA214" s="2">
        <v>0</v>
      </c>
      <c r="CB214">
        <v>7</v>
      </c>
      <c r="CC214">
        <v>2009</v>
      </c>
      <c r="CD214" t="s">
        <v>158</v>
      </c>
      <c r="CE214" t="s">
        <v>159</v>
      </c>
      <c r="CF214" s="2">
        <v>252678</v>
      </c>
      <c r="CG214" s="4">
        <f t="shared" si="7"/>
        <v>136.43520518358531</v>
      </c>
    </row>
    <row r="215" spans="1:85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 t="str">
        <f t="shared" si="6"/>
        <v>Y</v>
      </c>
      <c r="S215">
        <v>5</v>
      </c>
      <c r="T215">
        <v>5</v>
      </c>
      <c r="U215">
        <v>1995</v>
      </c>
      <c r="V215" t="str">
        <f>IF(Table1[[#This Row],[YearBuilt]]&lt;1990, "N", IF(Table1[[#This Row],[Remodeled after 1990?]] = "Y", "N", "Y"))</f>
        <v>Y</v>
      </c>
      <c r="W215">
        <v>1995</v>
      </c>
      <c r="X215" t="str" cm="1">
        <f t="array" ref="X215">IFERROR(IF(U215=W215, "N", IF(AND(U215&lt;W215, Table1[[#This Row],[YearRemodAdd]]&gt;1990), "Y", "N/A")), No value)</f>
        <v>N</v>
      </c>
      <c r="Y215" t="s">
        <v>93</v>
      </c>
      <c r="Z215" t="s">
        <v>94</v>
      </c>
      <c r="AA215" t="s">
        <v>95</v>
      </c>
      <c r="AB215" t="s">
        <v>95</v>
      </c>
      <c r="AC215" t="s">
        <v>117</v>
      </c>
      <c r="AD215">
        <v>0</v>
      </c>
      <c r="AE215" t="s">
        <v>98</v>
      </c>
      <c r="AF215" t="s">
        <v>98</v>
      </c>
      <c r="AG215" t="s">
        <v>99</v>
      </c>
      <c r="AH215" t="s">
        <v>97</v>
      </c>
      <c r="AI215" t="s">
        <v>98</v>
      </c>
      <c r="AJ215" t="s">
        <v>100</v>
      </c>
      <c r="AK215" t="s">
        <v>119</v>
      </c>
      <c r="AL215">
        <v>716</v>
      </c>
      <c r="AM215" t="s">
        <v>102</v>
      </c>
      <c r="AN215">
        <v>0</v>
      </c>
      <c r="AO215">
        <v>274</v>
      </c>
      <c r="AP215">
        <v>990</v>
      </c>
      <c r="AQ215" t="s">
        <v>103</v>
      </c>
      <c r="AR215" t="s">
        <v>104</v>
      </c>
      <c r="AS215" t="s">
        <v>105</v>
      </c>
      <c r="AT215" t="s">
        <v>106</v>
      </c>
      <c r="AU215">
        <v>990</v>
      </c>
      <c r="AV215">
        <v>0</v>
      </c>
      <c r="AW215">
        <v>0</v>
      </c>
      <c r="AX215">
        <v>990</v>
      </c>
      <c r="AY215">
        <v>0</v>
      </c>
      <c r="AZ215">
        <v>1</v>
      </c>
      <c r="BA215">
        <v>1</v>
      </c>
      <c r="BB215">
        <v>0</v>
      </c>
      <c r="BC215">
        <v>3</v>
      </c>
      <c r="BD215">
        <v>1</v>
      </c>
      <c r="BE215" t="s">
        <v>98</v>
      </c>
      <c r="BF215">
        <v>5</v>
      </c>
      <c r="BG215" t="s">
        <v>107</v>
      </c>
      <c r="BH215">
        <v>0</v>
      </c>
      <c r="BI215" t="s">
        <v>83</v>
      </c>
      <c r="BJ215" t="s">
        <v>108</v>
      </c>
      <c r="BK215">
        <v>1996</v>
      </c>
      <c r="BL215" t="s">
        <v>102</v>
      </c>
      <c r="BM215">
        <v>2</v>
      </c>
      <c r="BN215">
        <v>576</v>
      </c>
      <c r="BO215" t="s">
        <v>98</v>
      </c>
      <c r="BP215" t="s">
        <v>98</v>
      </c>
      <c r="BQ215" t="s">
        <v>105</v>
      </c>
      <c r="BR215">
        <v>224</v>
      </c>
      <c r="BS215">
        <v>0</v>
      </c>
      <c r="BT215">
        <v>0</v>
      </c>
      <c r="BU215">
        <v>0</v>
      </c>
      <c r="BV215">
        <v>0</v>
      </c>
      <c r="BW215">
        <v>0</v>
      </c>
      <c r="BX215" t="s">
        <v>83</v>
      </c>
      <c r="BY215" t="s">
        <v>83</v>
      </c>
      <c r="BZ215" t="s">
        <v>83</v>
      </c>
      <c r="CA215" s="2">
        <v>0</v>
      </c>
      <c r="CB215">
        <v>7</v>
      </c>
      <c r="CC215">
        <v>2006</v>
      </c>
      <c r="CD215" t="s">
        <v>110</v>
      </c>
      <c r="CE215" t="s">
        <v>111</v>
      </c>
      <c r="CF215" s="2">
        <v>156000</v>
      </c>
      <c r="CG215" s="4">
        <f t="shared" si="7"/>
        <v>157.57575757575756</v>
      </c>
    </row>
    <row r="216" spans="1:85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 t="str">
        <f t="shared" si="6"/>
        <v>N</v>
      </c>
      <c r="S216">
        <v>6</v>
      </c>
      <c r="T216">
        <v>7</v>
      </c>
      <c r="U216">
        <v>1977</v>
      </c>
      <c r="V216" t="str">
        <f>IF(Table1[[#This Row],[YearBuilt]]&lt;1990, "N", IF(Table1[[#This Row],[Remodeled after 1990?]] = "Y", "N", "Y"))</f>
        <v>N</v>
      </c>
      <c r="W216">
        <v>1977</v>
      </c>
      <c r="X216" t="str" cm="1">
        <f t="array" ref="X216">IFERROR(IF(U216=W216, "N", IF(AND(U216&lt;W216, Table1[[#This Row],[YearRemodAdd]]&gt;1990), "Y", "N/A")), No value)</f>
        <v>N</v>
      </c>
      <c r="Y216" t="s">
        <v>93</v>
      </c>
      <c r="Z216" t="s">
        <v>94</v>
      </c>
      <c r="AA216" t="s">
        <v>140</v>
      </c>
      <c r="AB216" t="s">
        <v>140</v>
      </c>
      <c r="AC216" t="s">
        <v>96</v>
      </c>
      <c r="AD216">
        <v>153</v>
      </c>
      <c r="AE216" t="s">
        <v>98</v>
      </c>
      <c r="AF216" t="s">
        <v>98</v>
      </c>
      <c r="AG216" t="s">
        <v>118</v>
      </c>
      <c r="AH216" t="s">
        <v>97</v>
      </c>
      <c r="AI216" t="s">
        <v>98</v>
      </c>
      <c r="AJ216" t="s">
        <v>100</v>
      </c>
      <c r="AK216" t="s">
        <v>101</v>
      </c>
      <c r="AL216">
        <v>378</v>
      </c>
      <c r="AM216" t="s">
        <v>102</v>
      </c>
      <c r="AN216">
        <v>0</v>
      </c>
      <c r="AO216">
        <v>311</v>
      </c>
      <c r="AP216">
        <v>689</v>
      </c>
      <c r="AQ216" t="s">
        <v>103</v>
      </c>
      <c r="AR216" t="s">
        <v>104</v>
      </c>
      <c r="AS216" t="s">
        <v>105</v>
      </c>
      <c r="AT216" t="s">
        <v>106</v>
      </c>
      <c r="AU216">
        <v>689</v>
      </c>
      <c r="AV216">
        <v>703</v>
      </c>
      <c r="AW216">
        <v>0</v>
      </c>
      <c r="AX216">
        <v>1392</v>
      </c>
      <c r="AY216">
        <v>0</v>
      </c>
      <c r="AZ216">
        <v>0</v>
      </c>
      <c r="BA216">
        <v>1</v>
      </c>
      <c r="BB216">
        <v>1</v>
      </c>
      <c r="BC216">
        <v>3</v>
      </c>
      <c r="BD216">
        <v>1</v>
      </c>
      <c r="BE216" t="s">
        <v>98</v>
      </c>
      <c r="BF216">
        <v>6</v>
      </c>
      <c r="BG216" t="s">
        <v>107</v>
      </c>
      <c r="BH216">
        <v>0</v>
      </c>
      <c r="BI216" t="s">
        <v>83</v>
      </c>
      <c r="BJ216" t="s">
        <v>108</v>
      </c>
      <c r="BK216">
        <v>1977</v>
      </c>
      <c r="BL216" t="s">
        <v>157</v>
      </c>
      <c r="BM216">
        <v>1</v>
      </c>
      <c r="BN216">
        <v>299</v>
      </c>
      <c r="BO216" t="s">
        <v>98</v>
      </c>
      <c r="BP216" t="s">
        <v>98</v>
      </c>
      <c r="BQ216" t="s">
        <v>105</v>
      </c>
      <c r="BR216">
        <v>0</v>
      </c>
      <c r="BS216">
        <v>36</v>
      </c>
      <c r="BT216">
        <v>0</v>
      </c>
      <c r="BU216">
        <v>0</v>
      </c>
      <c r="BV216">
        <v>0</v>
      </c>
      <c r="BW216">
        <v>0</v>
      </c>
      <c r="BX216" t="s">
        <v>83</v>
      </c>
      <c r="BY216" t="s">
        <v>134</v>
      </c>
      <c r="BZ216" t="s">
        <v>135</v>
      </c>
      <c r="CA216" s="2">
        <v>450</v>
      </c>
      <c r="CB216">
        <v>3</v>
      </c>
      <c r="CC216">
        <v>2010</v>
      </c>
      <c r="CD216" t="s">
        <v>110</v>
      </c>
      <c r="CE216" t="s">
        <v>111</v>
      </c>
      <c r="CF216" s="2">
        <v>161750</v>
      </c>
      <c r="CG216" s="4">
        <f t="shared" si="7"/>
        <v>116.19971264367815</v>
      </c>
    </row>
    <row r="217" spans="1:85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 t="str">
        <f t="shared" si="6"/>
        <v>Y</v>
      </c>
      <c r="S217">
        <v>5</v>
      </c>
      <c r="T217">
        <v>6</v>
      </c>
      <c r="U217">
        <v>1957</v>
      </c>
      <c r="V217" t="str">
        <f>IF(Table1[[#This Row],[YearBuilt]]&lt;1990, "N", IF(Table1[[#This Row],[Remodeled after 1990?]] = "Y", "N", "Y"))</f>
        <v>N</v>
      </c>
      <c r="W217">
        <v>1996</v>
      </c>
      <c r="X217" t="str" cm="1">
        <f t="array" ref="X217">IFERROR(IF(U217=W217, "N", IF(AND(U217&lt;W217, Table1[[#This Row],[YearRemodAdd]]&gt;1990), "Y", "N/A")), No value)</f>
        <v>Y</v>
      </c>
      <c r="Y217" t="s">
        <v>93</v>
      </c>
      <c r="Z217" t="s">
        <v>94</v>
      </c>
      <c r="AA217" t="s">
        <v>140</v>
      </c>
      <c r="AB217" t="s">
        <v>140</v>
      </c>
      <c r="AC217" t="s">
        <v>96</v>
      </c>
      <c r="AD217">
        <v>64</v>
      </c>
      <c r="AE217" t="s">
        <v>98</v>
      </c>
      <c r="AF217" t="s">
        <v>98</v>
      </c>
      <c r="AG217" t="s">
        <v>118</v>
      </c>
      <c r="AH217" t="s">
        <v>98</v>
      </c>
      <c r="AI217" t="s">
        <v>98</v>
      </c>
      <c r="AJ217" t="s">
        <v>100</v>
      </c>
      <c r="AK217" t="s">
        <v>141</v>
      </c>
      <c r="AL217">
        <v>360</v>
      </c>
      <c r="AM217" t="s">
        <v>102</v>
      </c>
      <c r="AN217">
        <v>0</v>
      </c>
      <c r="AO217">
        <v>710</v>
      </c>
      <c r="AP217">
        <v>1070</v>
      </c>
      <c r="AQ217" t="s">
        <v>103</v>
      </c>
      <c r="AR217" t="s">
        <v>98</v>
      </c>
      <c r="AS217" t="s">
        <v>105</v>
      </c>
      <c r="AT217" t="s">
        <v>106</v>
      </c>
      <c r="AU217">
        <v>1236</v>
      </c>
      <c r="AV217">
        <v>0</v>
      </c>
      <c r="AW217">
        <v>0</v>
      </c>
      <c r="AX217">
        <v>1236</v>
      </c>
      <c r="AY217">
        <v>0</v>
      </c>
      <c r="AZ217">
        <v>1</v>
      </c>
      <c r="BA217">
        <v>1</v>
      </c>
      <c r="BB217">
        <v>0</v>
      </c>
      <c r="BC217">
        <v>2</v>
      </c>
      <c r="BD217">
        <v>1</v>
      </c>
      <c r="BE217" t="s">
        <v>97</v>
      </c>
      <c r="BF217">
        <v>6</v>
      </c>
      <c r="BG217" t="s">
        <v>146</v>
      </c>
      <c r="BH217">
        <v>1</v>
      </c>
      <c r="BI217" t="s">
        <v>147</v>
      </c>
      <c r="BJ217" t="s">
        <v>108</v>
      </c>
      <c r="BK217">
        <v>1957</v>
      </c>
      <c r="BL217" t="s">
        <v>102</v>
      </c>
      <c r="BM217">
        <v>1</v>
      </c>
      <c r="BN217">
        <v>447</v>
      </c>
      <c r="BO217" t="s">
        <v>98</v>
      </c>
      <c r="BP217" t="s">
        <v>98</v>
      </c>
      <c r="BQ217" t="s">
        <v>105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 t="s">
        <v>83</v>
      </c>
      <c r="BY217" t="s">
        <v>134</v>
      </c>
      <c r="BZ217" t="s">
        <v>83</v>
      </c>
      <c r="CA217" s="2">
        <v>0</v>
      </c>
      <c r="CB217">
        <v>5</v>
      </c>
      <c r="CC217">
        <v>2006</v>
      </c>
      <c r="CD217" t="s">
        <v>110</v>
      </c>
      <c r="CE217" t="s">
        <v>111</v>
      </c>
      <c r="CF217" s="2">
        <v>134450</v>
      </c>
      <c r="CG217" s="4">
        <f t="shared" si="7"/>
        <v>108.77831715210355</v>
      </c>
    </row>
    <row r="218" spans="1:85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 t="str">
        <f t="shared" si="6"/>
        <v>Y</v>
      </c>
      <c r="S218">
        <v>7</v>
      </c>
      <c r="T218">
        <v>5</v>
      </c>
      <c r="U218">
        <v>2004</v>
      </c>
      <c r="V218" t="str">
        <f>IF(Table1[[#This Row],[YearBuilt]]&lt;1990, "N", IF(Table1[[#This Row],[Remodeled after 1990?]] = "Y", "N", "Y"))</f>
        <v>Y</v>
      </c>
      <c r="W218">
        <v>2004</v>
      </c>
      <c r="X218" t="str" cm="1">
        <f t="array" ref="X218">IFERROR(IF(U218=W218, "N", IF(AND(U218&lt;W218, Table1[[#This Row],[YearRemodAdd]]&gt;1990), "Y", "N/A")), No value)</f>
        <v>N</v>
      </c>
      <c r="Y218" t="s">
        <v>93</v>
      </c>
      <c r="Z218" t="s">
        <v>94</v>
      </c>
      <c r="AA218" t="s">
        <v>95</v>
      </c>
      <c r="AB218" t="s">
        <v>95</v>
      </c>
      <c r="AC218" t="s">
        <v>96</v>
      </c>
      <c r="AD218">
        <v>266</v>
      </c>
      <c r="AE218" t="s">
        <v>97</v>
      </c>
      <c r="AF218" t="s">
        <v>98</v>
      </c>
      <c r="AG218" t="s">
        <v>99</v>
      </c>
      <c r="AH218" t="s">
        <v>97</v>
      </c>
      <c r="AI218" t="s">
        <v>98</v>
      </c>
      <c r="AJ218" t="s">
        <v>121</v>
      </c>
      <c r="AK218" t="s">
        <v>101</v>
      </c>
      <c r="AL218">
        <v>946</v>
      </c>
      <c r="AM218" t="s">
        <v>102</v>
      </c>
      <c r="AN218">
        <v>0</v>
      </c>
      <c r="AO218">
        <v>490</v>
      </c>
      <c r="AP218">
        <v>1436</v>
      </c>
      <c r="AQ218" t="s">
        <v>103</v>
      </c>
      <c r="AR218" t="s">
        <v>104</v>
      </c>
      <c r="AS218" t="s">
        <v>105</v>
      </c>
      <c r="AT218" t="s">
        <v>106</v>
      </c>
      <c r="AU218">
        <v>1436</v>
      </c>
      <c r="AV218">
        <v>0</v>
      </c>
      <c r="AW218">
        <v>0</v>
      </c>
      <c r="AX218">
        <v>1436</v>
      </c>
      <c r="AY218">
        <v>1</v>
      </c>
      <c r="AZ218">
        <v>0</v>
      </c>
      <c r="BA218">
        <v>2</v>
      </c>
      <c r="BB218">
        <v>0</v>
      </c>
      <c r="BC218">
        <v>3</v>
      </c>
      <c r="BD218">
        <v>1</v>
      </c>
      <c r="BE218" t="s">
        <v>97</v>
      </c>
      <c r="BF218">
        <v>8</v>
      </c>
      <c r="BG218" t="s">
        <v>107</v>
      </c>
      <c r="BH218">
        <v>0</v>
      </c>
      <c r="BI218" t="s">
        <v>83</v>
      </c>
      <c r="BJ218" t="s">
        <v>108</v>
      </c>
      <c r="BK218">
        <v>2004</v>
      </c>
      <c r="BL218" t="s">
        <v>102</v>
      </c>
      <c r="BM218">
        <v>2</v>
      </c>
      <c r="BN218">
        <v>484</v>
      </c>
      <c r="BO218" t="s">
        <v>98</v>
      </c>
      <c r="BP218" t="s">
        <v>98</v>
      </c>
      <c r="BQ218" t="s">
        <v>105</v>
      </c>
      <c r="BR218">
        <v>139</v>
      </c>
      <c r="BS218">
        <v>98</v>
      </c>
      <c r="BT218">
        <v>0</v>
      </c>
      <c r="BU218">
        <v>0</v>
      </c>
      <c r="BV218">
        <v>0</v>
      </c>
      <c r="BW218">
        <v>0</v>
      </c>
      <c r="BX218" t="s">
        <v>83</v>
      </c>
      <c r="BY218" t="s">
        <v>83</v>
      </c>
      <c r="BZ218" t="s">
        <v>83</v>
      </c>
      <c r="CA218" s="2">
        <v>0</v>
      </c>
      <c r="CB218">
        <v>4</v>
      </c>
      <c r="CC218">
        <v>2008</v>
      </c>
      <c r="CD218" t="s">
        <v>110</v>
      </c>
      <c r="CE218" t="s">
        <v>111</v>
      </c>
      <c r="CF218" s="2">
        <v>210000</v>
      </c>
      <c r="CG218" s="4">
        <f t="shared" si="7"/>
        <v>146.23955431754874</v>
      </c>
    </row>
    <row r="219" spans="1:85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 t="str">
        <f t="shared" si="6"/>
        <v>N</v>
      </c>
      <c r="S219">
        <v>4</v>
      </c>
      <c r="T219">
        <v>4</v>
      </c>
      <c r="U219">
        <v>1925</v>
      </c>
      <c r="V219" t="str">
        <f>IF(Table1[[#This Row],[YearBuilt]]&lt;1990, "N", IF(Table1[[#This Row],[Remodeled after 1990?]] = "Y", "N", "Y"))</f>
        <v>N</v>
      </c>
      <c r="W219">
        <v>1950</v>
      </c>
      <c r="X219" t="str" cm="1">
        <f t="array" ref="X219">IFERROR(IF(U219=W219, "N", IF(AND(U219&lt;W219, Table1[[#This Row],[YearRemodAdd]]&gt;1990), "Y", "N/A")), No value)</f>
        <v>N/A</v>
      </c>
      <c r="Y219" t="s">
        <v>93</v>
      </c>
      <c r="Z219" t="s">
        <v>94</v>
      </c>
      <c r="AA219" t="s">
        <v>116</v>
      </c>
      <c r="AB219" t="s">
        <v>116</v>
      </c>
      <c r="AC219" t="s">
        <v>117</v>
      </c>
      <c r="AD219">
        <v>0</v>
      </c>
      <c r="AE219" t="s">
        <v>98</v>
      </c>
      <c r="AF219" t="s">
        <v>98</v>
      </c>
      <c r="AG219" t="s">
        <v>118</v>
      </c>
      <c r="AH219" t="s">
        <v>98</v>
      </c>
      <c r="AI219" t="s">
        <v>98</v>
      </c>
      <c r="AJ219" t="s">
        <v>100</v>
      </c>
      <c r="AK219" t="s">
        <v>102</v>
      </c>
      <c r="AL219">
        <v>0</v>
      </c>
      <c r="AM219" t="s">
        <v>102</v>
      </c>
      <c r="AN219">
        <v>0</v>
      </c>
      <c r="AO219">
        <v>686</v>
      </c>
      <c r="AP219">
        <v>686</v>
      </c>
      <c r="AQ219" t="s">
        <v>103</v>
      </c>
      <c r="AR219" t="s">
        <v>147</v>
      </c>
      <c r="AS219" t="s">
        <v>177</v>
      </c>
      <c r="AT219" t="s">
        <v>106</v>
      </c>
      <c r="AU219">
        <v>810</v>
      </c>
      <c r="AV219">
        <v>518</v>
      </c>
      <c r="AW219">
        <v>0</v>
      </c>
      <c r="AX219">
        <v>1328</v>
      </c>
      <c r="AY219">
        <v>0</v>
      </c>
      <c r="AZ219">
        <v>0</v>
      </c>
      <c r="BA219">
        <v>1</v>
      </c>
      <c r="BB219">
        <v>0</v>
      </c>
      <c r="BC219">
        <v>3</v>
      </c>
      <c r="BD219">
        <v>1</v>
      </c>
      <c r="BE219" t="s">
        <v>98</v>
      </c>
      <c r="BF219">
        <v>8</v>
      </c>
      <c r="BG219" t="s">
        <v>107</v>
      </c>
      <c r="BH219">
        <v>0</v>
      </c>
      <c r="BI219" t="s">
        <v>83</v>
      </c>
      <c r="BJ219" t="s">
        <v>127</v>
      </c>
      <c r="BK219">
        <v>1940</v>
      </c>
      <c r="BL219" t="s">
        <v>102</v>
      </c>
      <c r="BM219">
        <v>1</v>
      </c>
      <c r="BN219">
        <v>210</v>
      </c>
      <c r="BO219" t="s">
        <v>98</v>
      </c>
      <c r="BP219" t="s">
        <v>98</v>
      </c>
      <c r="BQ219" t="s">
        <v>105</v>
      </c>
      <c r="BR219">
        <v>0</v>
      </c>
      <c r="BS219">
        <v>172</v>
      </c>
      <c r="BT219">
        <v>60</v>
      </c>
      <c r="BU219">
        <v>0</v>
      </c>
      <c r="BV219">
        <v>0</v>
      </c>
      <c r="BW219">
        <v>0</v>
      </c>
      <c r="BX219" t="s">
        <v>83</v>
      </c>
      <c r="BY219" t="s">
        <v>83</v>
      </c>
      <c r="BZ219" t="s">
        <v>83</v>
      </c>
      <c r="CA219" s="2">
        <v>0</v>
      </c>
      <c r="CB219">
        <v>9</v>
      </c>
      <c r="CC219">
        <v>2006</v>
      </c>
      <c r="CD219" t="s">
        <v>110</v>
      </c>
      <c r="CE219" t="s">
        <v>219</v>
      </c>
      <c r="CF219" s="2">
        <v>107000</v>
      </c>
      <c r="CG219" s="4">
        <f t="shared" si="7"/>
        <v>80.57228915662651</v>
      </c>
    </row>
    <row r="220" spans="1:85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 t="str">
        <f t="shared" si="6"/>
        <v>N/A</v>
      </c>
      <c r="S220">
        <v>7</v>
      </c>
      <c r="T220">
        <v>9</v>
      </c>
      <c r="U220">
        <v>1939</v>
      </c>
      <c r="V220" t="str">
        <f>IF(Table1[[#This Row],[YearBuilt]]&lt;1990, "N", IF(Table1[[#This Row],[Remodeled after 1990?]] = "Y", "N", "Y"))</f>
        <v>N</v>
      </c>
      <c r="W220">
        <v>2006</v>
      </c>
      <c r="X220" t="str" cm="1">
        <f t="array" ref="X220">IFERROR(IF(U220=W220, "N", IF(AND(U220&lt;W220, Table1[[#This Row],[YearRemodAdd]]&gt;1990), "Y", "N/A")), No value)</f>
        <v>Y</v>
      </c>
      <c r="Y220" t="s">
        <v>93</v>
      </c>
      <c r="Z220" t="s">
        <v>94</v>
      </c>
      <c r="AA220" t="s">
        <v>95</v>
      </c>
      <c r="AB220" t="s">
        <v>95</v>
      </c>
      <c r="AC220" t="s">
        <v>96</v>
      </c>
      <c r="AD220">
        <v>312</v>
      </c>
      <c r="AE220" t="s">
        <v>97</v>
      </c>
      <c r="AF220" t="s">
        <v>97</v>
      </c>
      <c r="AG220" t="s">
        <v>118</v>
      </c>
      <c r="AH220" t="s">
        <v>98</v>
      </c>
      <c r="AI220" t="s">
        <v>98</v>
      </c>
      <c r="AJ220" t="s">
        <v>100</v>
      </c>
      <c r="AK220" t="s">
        <v>141</v>
      </c>
      <c r="AL220">
        <v>341</v>
      </c>
      <c r="AM220" t="s">
        <v>102</v>
      </c>
      <c r="AN220">
        <v>0</v>
      </c>
      <c r="AO220">
        <v>457</v>
      </c>
      <c r="AP220">
        <v>798</v>
      </c>
      <c r="AQ220" t="s">
        <v>103</v>
      </c>
      <c r="AR220" t="s">
        <v>104</v>
      </c>
      <c r="AS220" t="s">
        <v>105</v>
      </c>
      <c r="AT220" t="s">
        <v>106</v>
      </c>
      <c r="AU220">
        <v>1137</v>
      </c>
      <c r="AV220">
        <v>817</v>
      </c>
      <c r="AW220">
        <v>0</v>
      </c>
      <c r="AX220">
        <v>1954</v>
      </c>
      <c r="AY220">
        <v>0</v>
      </c>
      <c r="AZ220">
        <v>1</v>
      </c>
      <c r="BA220">
        <v>1</v>
      </c>
      <c r="BB220">
        <v>1</v>
      </c>
      <c r="BC220">
        <v>3</v>
      </c>
      <c r="BD220">
        <v>1</v>
      </c>
      <c r="BE220" t="s">
        <v>97</v>
      </c>
      <c r="BF220">
        <v>8</v>
      </c>
      <c r="BG220" t="s">
        <v>107</v>
      </c>
      <c r="BH220">
        <v>2</v>
      </c>
      <c r="BI220" t="s">
        <v>98</v>
      </c>
      <c r="BJ220" t="s">
        <v>108</v>
      </c>
      <c r="BK220">
        <v>1939</v>
      </c>
      <c r="BL220" t="s">
        <v>102</v>
      </c>
      <c r="BM220">
        <v>2</v>
      </c>
      <c r="BN220">
        <v>431</v>
      </c>
      <c r="BO220" t="s">
        <v>98</v>
      </c>
      <c r="BP220" t="s">
        <v>98</v>
      </c>
      <c r="BQ220" t="s">
        <v>105</v>
      </c>
      <c r="BR220">
        <v>0</v>
      </c>
      <c r="BS220">
        <v>119</v>
      </c>
      <c r="BT220">
        <v>150</v>
      </c>
      <c r="BU220">
        <v>0</v>
      </c>
      <c r="BV220">
        <v>0</v>
      </c>
      <c r="BW220">
        <v>0</v>
      </c>
      <c r="BX220" t="s">
        <v>83</v>
      </c>
      <c r="BY220" t="s">
        <v>83</v>
      </c>
      <c r="BZ220" t="s">
        <v>83</v>
      </c>
      <c r="CA220" s="2">
        <v>0</v>
      </c>
      <c r="CB220">
        <v>5</v>
      </c>
      <c r="CC220">
        <v>2008</v>
      </c>
      <c r="CD220" t="s">
        <v>110</v>
      </c>
      <c r="CE220" t="s">
        <v>111</v>
      </c>
      <c r="CF220" s="2">
        <v>311500</v>
      </c>
      <c r="CG220" s="4">
        <f t="shared" si="7"/>
        <v>159.41658137154556</v>
      </c>
    </row>
    <row r="221" spans="1:85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 t="str">
        <f t="shared" si="6"/>
        <v>Y</v>
      </c>
      <c r="S221">
        <v>7</v>
      </c>
      <c r="T221">
        <v>5</v>
      </c>
      <c r="U221">
        <v>2005</v>
      </c>
      <c r="V221" t="str">
        <f>IF(Table1[[#This Row],[YearBuilt]]&lt;1990, "N", IF(Table1[[#This Row],[Remodeled after 1990?]] = "Y", "N", "Y"))</f>
        <v>N</v>
      </c>
      <c r="W221">
        <v>2006</v>
      </c>
      <c r="X221" t="str" cm="1">
        <f t="array" ref="X221">IFERROR(IF(U221=W221, "N", IF(AND(U221&lt;W221, Table1[[#This Row],[YearRemodAdd]]&gt;1990), "Y", "N/A")), No value)</f>
        <v>Y</v>
      </c>
      <c r="Y221" t="s">
        <v>93</v>
      </c>
      <c r="Z221" t="s">
        <v>94</v>
      </c>
      <c r="AA221" t="s">
        <v>95</v>
      </c>
      <c r="AB221" t="s">
        <v>95</v>
      </c>
      <c r="AC221" t="s">
        <v>96</v>
      </c>
      <c r="AD221">
        <v>16</v>
      </c>
      <c r="AE221" t="s">
        <v>97</v>
      </c>
      <c r="AF221" t="s">
        <v>98</v>
      </c>
      <c r="AG221" t="s">
        <v>99</v>
      </c>
      <c r="AH221" t="s">
        <v>97</v>
      </c>
      <c r="AI221" t="s">
        <v>98</v>
      </c>
      <c r="AJ221" t="s">
        <v>130</v>
      </c>
      <c r="AK221" t="s">
        <v>101</v>
      </c>
      <c r="AL221">
        <v>16</v>
      </c>
      <c r="AM221" t="s">
        <v>102</v>
      </c>
      <c r="AN221">
        <v>0</v>
      </c>
      <c r="AO221">
        <v>1232</v>
      </c>
      <c r="AP221">
        <v>1248</v>
      </c>
      <c r="AQ221" t="s">
        <v>103</v>
      </c>
      <c r="AR221" t="s">
        <v>104</v>
      </c>
      <c r="AS221" t="s">
        <v>105</v>
      </c>
      <c r="AT221" t="s">
        <v>106</v>
      </c>
      <c r="AU221">
        <v>1248</v>
      </c>
      <c r="AV221">
        <v>0</v>
      </c>
      <c r="AW221">
        <v>0</v>
      </c>
      <c r="AX221">
        <v>1248</v>
      </c>
      <c r="AY221">
        <v>0</v>
      </c>
      <c r="AZ221">
        <v>0</v>
      </c>
      <c r="BA221">
        <v>2</v>
      </c>
      <c r="BB221">
        <v>0</v>
      </c>
      <c r="BC221">
        <v>2</v>
      </c>
      <c r="BD221">
        <v>1</v>
      </c>
      <c r="BE221" t="s">
        <v>97</v>
      </c>
      <c r="BF221">
        <v>5</v>
      </c>
      <c r="BG221" t="s">
        <v>107</v>
      </c>
      <c r="BH221">
        <v>0</v>
      </c>
      <c r="BI221" t="s">
        <v>83</v>
      </c>
      <c r="BJ221" t="s">
        <v>108</v>
      </c>
      <c r="BK221">
        <v>2005</v>
      </c>
      <c r="BL221" t="s">
        <v>157</v>
      </c>
      <c r="BM221">
        <v>2</v>
      </c>
      <c r="BN221">
        <v>438</v>
      </c>
      <c r="BO221" t="s">
        <v>98</v>
      </c>
      <c r="BP221" t="s">
        <v>98</v>
      </c>
      <c r="BQ221" t="s">
        <v>105</v>
      </c>
      <c r="BR221">
        <v>108</v>
      </c>
      <c r="BS221">
        <v>0</v>
      </c>
      <c r="BT221">
        <v>0</v>
      </c>
      <c r="BU221">
        <v>0</v>
      </c>
      <c r="BV221">
        <v>0</v>
      </c>
      <c r="BW221">
        <v>0</v>
      </c>
      <c r="BX221" t="s">
        <v>83</v>
      </c>
      <c r="BY221" t="s">
        <v>83</v>
      </c>
      <c r="BZ221" t="s">
        <v>83</v>
      </c>
      <c r="CA221" s="2">
        <v>0</v>
      </c>
      <c r="CB221">
        <v>3</v>
      </c>
      <c r="CC221">
        <v>2006</v>
      </c>
      <c r="CD221" t="s">
        <v>158</v>
      </c>
      <c r="CE221" t="s">
        <v>159</v>
      </c>
      <c r="CF221" s="2">
        <v>167240</v>
      </c>
      <c r="CG221" s="4">
        <f t="shared" si="7"/>
        <v>134.00641025641025</v>
      </c>
    </row>
    <row r="222" spans="1:85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 t="str">
        <f t="shared" si="6"/>
        <v>Y</v>
      </c>
      <c r="S222">
        <v>7</v>
      </c>
      <c r="T222">
        <v>5</v>
      </c>
      <c r="U222">
        <v>2006</v>
      </c>
      <c r="V222" t="str">
        <f>IF(Table1[[#This Row],[YearBuilt]]&lt;1990, "N", IF(Table1[[#This Row],[Remodeled after 1990?]] = "Y", "N", "Y"))</f>
        <v>Y</v>
      </c>
      <c r="W222">
        <v>2006</v>
      </c>
      <c r="X222" t="str" cm="1">
        <f t="array" ref="X222">IFERROR(IF(U222=W222, "N", IF(AND(U222&lt;W222, Table1[[#This Row],[YearRemodAdd]]&gt;1990), "Y", "N/A")), No value)</f>
        <v>N</v>
      </c>
      <c r="Y222" t="s">
        <v>93</v>
      </c>
      <c r="Z222" t="s">
        <v>94</v>
      </c>
      <c r="AA222" t="s">
        <v>95</v>
      </c>
      <c r="AB222" t="s">
        <v>95</v>
      </c>
      <c r="AC222" t="s">
        <v>117</v>
      </c>
      <c r="AD222">
        <v>0</v>
      </c>
      <c r="AE222" t="s">
        <v>97</v>
      </c>
      <c r="AF222" t="s">
        <v>98</v>
      </c>
      <c r="AG222" t="s">
        <v>99</v>
      </c>
      <c r="AH222" t="s">
        <v>97</v>
      </c>
      <c r="AI222" t="s">
        <v>98</v>
      </c>
      <c r="AJ222" t="s">
        <v>121</v>
      </c>
      <c r="AK222" t="s">
        <v>102</v>
      </c>
      <c r="AL222">
        <v>0</v>
      </c>
      <c r="AM222" t="s">
        <v>102</v>
      </c>
      <c r="AN222">
        <v>0</v>
      </c>
      <c r="AO222">
        <v>1498</v>
      </c>
      <c r="AP222">
        <v>1498</v>
      </c>
      <c r="AQ222" t="s">
        <v>103</v>
      </c>
      <c r="AR222" t="s">
        <v>104</v>
      </c>
      <c r="AS222" t="s">
        <v>105</v>
      </c>
      <c r="AT222" t="s">
        <v>106</v>
      </c>
      <c r="AU222">
        <v>1498</v>
      </c>
      <c r="AV222">
        <v>0</v>
      </c>
      <c r="AW222">
        <v>0</v>
      </c>
      <c r="AX222">
        <v>1498</v>
      </c>
      <c r="AY222">
        <v>0</v>
      </c>
      <c r="AZ222">
        <v>0</v>
      </c>
      <c r="BA222">
        <v>2</v>
      </c>
      <c r="BB222">
        <v>0</v>
      </c>
      <c r="BC222">
        <v>2</v>
      </c>
      <c r="BD222">
        <v>1</v>
      </c>
      <c r="BE222" t="s">
        <v>97</v>
      </c>
      <c r="BF222">
        <v>5</v>
      </c>
      <c r="BG222" t="s">
        <v>107</v>
      </c>
      <c r="BH222">
        <v>0</v>
      </c>
      <c r="BI222" t="s">
        <v>83</v>
      </c>
      <c r="BJ222" t="s">
        <v>108</v>
      </c>
      <c r="BK222">
        <v>2006</v>
      </c>
      <c r="BL222" t="s">
        <v>109</v>
      </c>
      <c r="BM222">
        <v>2</v>
      </c>
      <c r="BN222">
        <v>675</v>
      </c>
      <c r="BO222" t="s">
        <v>98</v>
      </c>
      <c r="BP222" t="s">
        <v>98</v>
      </c>
      <c r="BQ222" t="s">
        <v>105</v>
      </c>
      <c r="BR222">
        <v>351</v>
      </c>
      <c r="BS222">
        <v>33</v>
      </c>
      <c r="BT222">
        <v>0</v>
      </c>
      <c r="BU222">
        <v>0</v>
      </c>
      <c r="BV222">
        <v>0</v>
      </c>
      <c r="BW222">
        <v>0</v>
      </c>
      <c r="BX222" t="s">
        <v>83</v>
      </c>
      <c r="BY222" t="s">
        <v>83</v>
      </c>
      <c r="BZ222" t="s">
        <v>83</v>
      </c>
      <c r="CA222" s="2">
        <v>0</v>
      </c>
      <c r="CB222">
        <v>4</v>
      </c>
      <c r="CC222">
        <v>2006</v>
      </c>
      <c r="CD222" t="s">
        <v>158</v>
      </c>
      <c r="CE222" t="s">
        <v>159</v>
      </c>
      <c r="CF222" s="2">
        <v>204900</v>
      </c>
      <c r="CG222" s="4">
        <f t="shared" si="7"/>
        <v>136.78237650200268</v>
      </c>
    </row>
    <row r="223" spans="1:85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 t="str">
        <f t="shared" si="6"/>
        <v>N</v>
      </c>
      <c r="S223">
        <v>6</v>
      </c>
      <c r="T223">
        <v>5</v>
      </c>
      <c r="U223">
        <v>2002</v>
      </c>
      <c r="V223" t="str">
        <f>IF(Table1[[#This Row],[YearBuilt]]&lt;1990, "N", IF(Table1[[#This Row],[Remodeled after 1990?]] = "Y", "N", "Y"))</f>
        <v>Y</v>
      </c>
      <c r="W223">
        <v>2002</v>
      </c>
      <c r="X223" t="str" cm="1">
        <f t="array" ref="X223">IFERROR(IF(U223=W223, "N", IF(AND(U223&lt;W223, Table1[[#This Row],[YearRemodAdd]]&gt;1990), "Y", "N/A")), No value)</f>
        <v>N</v>
      </c>
      <c r="Y223" t="s">
        <v>93</v>
      </c>
      <c r="Z223" t="s">
        <v>94</v>
      </c>
      <c r="AA223" t="s">
        <v>95</v>
      </c>
      <c r="AB223" t="s">
        <v>95</v>
      </c>
      <c r="AC223" t="s">
        <v>117</v>
      </c>
      <c r="AD223">
        <v>0</v>
      </c>
      <c r="AE223" t="s">
        <v>97</v>
      </c>
      <c r="AF223" t="s">
        <v>98</v>
      </c>
      <c r="AG223" t="s">
        <v>99</v>
      </c>
      <c r="AH223" t="s">
        <v>97</v>
      </c>
      <c r="AI223" t="s">
        <v>98</v>
      </c>
      <c r="AJ223" t="s">
        <v>100</v>
      </c>
      <c r="AK223" t="s">
        <v>102</v>
      </c>
      <c r="AL223">
        <v>0</v>
      </c>
      <c r="AM223" t="s">
        <v>102</v>
      </c>
      <c r="AN223">
        <v>0</v>
      </c>
      <c r="AO223">
        <v>1010</v>
      </c>
      <c r="AP223">
        <v>1010</v>
      </c>
      <c r="AQ223" t="s">
        <v>103</v>
      </c>
      <c r="AR223" t="s">
        <v>104</v>
      </c>
      <c r="AS223" t="s">
        <v>105</v>
      </c>
      <c r="AT223" t="s">
        <v>106</v>
      </c>
      <c r="AU223">
        <v>1010</v>
      </c>
      <c r="AV223">
        <v>1257</v>
      </c>
      <c r="AW223">
        <v>0</v>
      </c>
      <c r="AX223">
        <v>2267</v>
      </c>
      <c r="AY223">
        <v>0</v>
      </c>
      <c r="AZ223">
        <v>0</v>
      </c>
      <c r="BA223">
        <v>2</v>
      </c>
      <c r="BB223">
        <v>1</v>
      </c>
      <c r="BC223">
        <v>4</v>
      </c>
      <c r="BD223">
        <v>1</v>
      </c>
      <c r="BE223" t="s">
        <v>97</v>
      </c>
      <c r="BF223">
        <v>8</v>
      </c>
      <c r="BG223" t="s">
        <v>107</v>
      </c>
      <c r="BH223">
        <v>1</v>
      </c>
      <c r="BI223" t="s">
        <v>98</v>
      </c>
      <c r="BJ223" t="s">
        <v>156</v>
      </c>
      <c r="BK223">
        <v>2002</v>
      </c>
      <c r="BL223" t="s">
        <v>109</v>
      </c>
      <c r="BM223">
        <v>2</v>
      </c>
      <c r="BN223">
        <v>390</v>
      </c>
      <c r="BO223" t="s">
        <v>98</v>
      </c>
      <c r="BP223" t="s">
        <v>98</v>
      </c>
      <c r="BQ223" t="s">
        <v>105</v>
      </c>
      <c r="BR223">
        <v>120</v>
      </c>
      <c r="BS223">
        <v>46</v>
      </c>
      <c r="BT223">
        <v>0</v>
      </c>
      <c r="BU223">
        <v>0</v>
      </c>
      <c r="BV223">
        <v>0</v>
      </c>
      <c r="BW223">
        <v>0</v>
      </c>
      <c r="BX223" t="s">
        <v>83</v>
      </c>
      <c r="BY223" t="s">
        <v>83</v>
      </c>
      <c r="BZ223" t="s">
        <v>83</v>
      </c>
      <c r="CA223" s="2">
        <v>0</v>
      </c>
      <c r="CB223">
        <v>12</v>
      </c>
      <c r="CC223">
        <v>2009</v>
      </c>
      <c r="CD223" t="s">
        <v>220</v>
      </c>
      <c r="CE223" t="s">
        <v>111</v>
      </c>
      <c r="CF223" s="2">
        <v>200000</v>
      </c>
      <c r="CG223" s="4">
        <f t="shared" si="7"/>
        <v>88.222320247022495</v>
      </c>
    </row>
    <row r="224" spans="1:85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 t="str">
        <f t="shared" si="6"/>
        <v>N</v>
      </c>
      <c r="S224">
        <v>6</v>
      </c>
      <c r="T224">
        <v>6</v>
      </c>
      <c r="U224">
        <v>1975</v>
      </c>
      <c r="V224" t="str">
        <f>IF(Table1[[#This Row],[YearBuilt]]&lt;1990, "N", IF(Table1[[#This Row],[Remodeled after 1990?]] = "Y", "N", "Y"))</f>
        <v>N</v>
      </c>
      <c r="W224">
        <v>1975</v>
      </c>
      <c r="X224" t="str" cm="1">
        <f t="array" ref="X224">IFERROR(IF(U224=W224, "N", IF(AND(U224&lt;W224, Table1[[#This Row],[YearRemodAdd]]&gt;1990), "Y", "N/A")), No value)</f>
        <v>N</v>
      </c>
      <c r="Y224" t="s">
        <v>93</v>
      </c>
      <c r="Z224" t="s">
        <v>94</v>
      </c>
      <c r="AA224" t="s">
        <v>95</v>
      </c>
      <c r="AB224" t="s">
        <v>95</v>
      </c>
      <c r="AC224" t="s">
        <v>117</v>
      </c>
      <c r="AD224">
        <v>0</v>
      </c>
      <c r="AE224" t="s">
        <v>98</v>
      </c>
      <c r="AF224" t="s">
        <v>98</v>
      </c>
      <c r="AG224" t="s">
        <v>118</v>
      </c>
      <c r="AH224" t="s">
        <v>97</v>
      </c>
      <c r="AI224" t="s">
        <v>98</v>
      </c>
      <c r="AJ224" t="s">
        <v>100</v>
      </c>
      <c r="AK224" t="s">
        <v>119</v>
      </c>
      <c r="AL224">
        <v>550</v>
      </c>
      <c r="AM224" t="s">
        <v>102</v>
      </c>
      <c r="AN224">
        <v>0</v>
      </c>
      <c r="AO224">
        <v>163</v>
      </c>
      <c r="AP224">
        <v>713</v>
      </c>
      <c r="AQ224" t="s">
        <v>103</v>
      </c>
      <c r="AR224" t="s">
        <v>98</v>
      </c>
      <c r="AS224" t="s">
        <v>105</v>
      </c>
      <c r="AT224" t="s">
        <v>106</v>
      </c>
      <c r="AU224">
        <v>811</v>
      </c>
      <c r="AV224">
        <v>741</v>
      </c>
      <c r="AW224">
        <v>0</v>
      </c>
      <c r="AX224">
        <v>1552</v>
      </c>
      <c r="AY224">
        <v>1</v>
      </c>
      <c r="AZ224">
        <v>0</v>
      </c>
      <c r="BA224">
        <v>2</v>
      </c>
      <c r="BB224">
        <v>1</v>
      </c>
      <c r="BC224">
        <v>3</v>
      </c>
      <c r="BD224">
        <v>1</v>
      </c>
      <c r="BE224" t="s">
        <v>98</v>
      </c>
      <c r="BF224">
        <v>6</v>
      </c>
      <c r="BG224" t="s">
        <v>107</v>
      </c>
      <c r="BH224">
        <v>1</v>
      </c>
      <c r="BI224" t="s">
        <v>98</v>
      </c>
      <c r="BJ224" t="s">
        <v>108</v>
      </c>
      <c r="BK224">
        <v>1975</v>
      </c>
      <c r="BL224" t="s">
        <v>109</v>
      </c>
      <c r="BM224">
        <v>2</v>
      </c>
      <c r="BN224">
        <v>434</v>
      </c>
      <c r="BO224" t="s">
        <v>98</v>
      </c>
      <c r="BP224" t="s">
        <v>98</v>
      </c>
      <c r="BQ224" t="s">
        <v>105</v>
      </c>
      <c r="BR224">
        <v>209</v>
      </c>
      <c r="BS224">
        <v>208</v>
      </c>
      <c r="BT224">
        <v>0</v>
      </c>
      <c r="BU224">
        <v>0</v>
      </c>
      <c r="BV224">
        <v>0</v>
      </c>
      <c r="BW224">
        <v>0</v>
      </c>
      <c r="BX224" t="s">
        <v>83</v>
      </c>
      <c r="BY224" t="s">
        <v>134</v>
      </c>
      <c r="BZ224" t="s">
        <v>83</v>
      </c>
      <c r="CA224" s="2">
        <v>0</v>
      </c>
      <c r="CB224">
        <v>2</v>
      </c>
      <c r="CC224">
        <v>2006</v>
      </c>
      <c r="CD224" t="s">
        <v>110</v>
      </c>
      <c r="CE224" t="s">
        <v>111</v>
      </c>
      <c r="CF224" s="2">
        <v>179900</v>
      </c>
      <c r="CG224" s="4">
        <f t="shared" si="7"/>
        <v>115.91494845360825</v>
      </c>
    </row>
    <row r="225" spans="1:85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 t="str">
        <f t="shared" si="6"/>
        <v>Y</v>
      </c>
      <c r="S225">
        <v>4</v>
      </c>
      <c r="T225">
        <v>6</v>
      </c>
      <c r="U225">
        <v>1971</v>
      </c>
      <c r="V225" t="str">
        <f>IF(Table1[[#This Row],[YearBuilt]]&lt;1990, "N", IF(Table1[[#This Row],[Remodeled after 1990?]] = "Y", "N", "Y"))</f>
        <v>N</v>
      </c>
      <c r="W225">
        <v>1971</v>
      </c>
      <c r="X225" t="str" cm="1">
        <f t="array" ref="X225">IFERROR(IF(U225=W225, "N", IF(AND(U225&lt;W225, Table1[[#This Row],[YearRemodAdd]]&gt;1990), "Y", "N/A")), No value)</f>
        <v>N</v>
      </c>
      <c r="Y225" t="s">
        <v>93</v>
      </c>
      <c r="Z225" t="s">
        <v>94</v>
      </c>
      <c r="AA225" t="s">
        <v>140</v>
      </c>
      <c r="AB225" t="s">
        <v>140</v>
      </c>
      <c r="AC225" t="s">
        <v>117</v>
      </c>
      <c r="AD225">
        <v>0</v>
      </c>
      <c r="AE225" t="s">
        <v>98</v>
      </c>
      <c r="AF225" t="s">
        <v>98</v>
      </c>
      <c r="AG225" t="s">
        <v>118</v>
      </c>
      <c r="AH225" t="s">
        <v>98</v>
      </c>
      <c r="AI225" t="s">
        <v>98</v>
      </c>
      <c r="AJ225" t="s">
        <v>100</v>
      </c>
      <c r="AK225" t="s">
        <v>119</v>
      </c>
      <c r="AL225">
        <v>524</v>
      </c>
      <c r="AM225" t="s">
        <v>172</v>
      </c>
      <c r="AN225">
        <v>180</v>
      </c>
      <c r="AO225">
        <v>160</v>
      </c>
      <c r="AP225">
        <v>864</v>
      </c>
      <c r="AQ225" t="s">
        <v>103</v>
      </c>
      <c r="AR225" t="s">
        <v>97</v>
      </c>
      <c r="AS225" t="s">
        <v>105</v>
      </c>
      <c r="AT225" t="s">
        <v>106</v>
      </c>
      <c r="AU225">
        <v>864</v>
      </c>
      <c r="AV225">
        <v>0</v>
      </c>
      <c r="AW225">
        <v>0</v>
      </c>
      <c r="AX225">
        <v>864</v>
      </c>
      <c r="AY225">
        <v>0</v>
      </c>
      <c r="AZ225">
        <v>0</v>
      </c>
      <c r="BA225">
        <v>1</v>
      </c>
      <c r="BB225">
        <v>0</v>
      </c>
      <c r="BC225">
        <v>2</v>
      </c>
      <c r="BD225">
        <v>1</v>
      </c>
      <c r="BE225" t="s">
        <v>98</v>
      </c>
      <c r="BF225">
        <v>4</v>
      </c>
      <c r="BG225" t="s">
        <v>107</v>
      </c>
      <c r="BH225">
        <v>0</v>
      </c>
      <c r="BI225" t="s">
        <v>83</v>
      </c>
      <c r="BJ225" t="s">
        <v>127</v>
      </c>
      <c r="BK225">
        <v>1989</v>
      </c>
      <c r="BL225" t="s">
        <v>102</v>
      </c>
      <c r="BM225">
        <v>2</v>
      </c>
      <c r="BN225">
        <v>576</v>
      </c>
      <c r="BO225" t="s">
        <v>98</v>
      </c>
      <c r="BP225" t="s">
        <v>98</v>
      </c>
      <c r="BQ225" t="s">
        <v>105</v>
      </c>
      <c r="BR225">
        <v>216</v>
      </c>
      <c r="BS225">
        <v>0</v>
      </c>
      <c r="BT225">
        <v>0</v>
      </c>
      <c r="BU225">
        <v>0</v>
      </c>
      <c r="BV225">
        <v>0</v>
      </c>
      <c r="BW225">
        <v>0</v>
      </c>
      <c r="BX225" t="s">
        <v>83</v>
      </c>
      <c r="BY225" t="s">
        <v>83</v>
      </c>
      <c r="BZ225" t="s">
        <v>83</v>
      </c>
      <c r="CA225" s="2">
        <v>0</v>
      </c>
      <c r="CB225">
        <v>3</v>
      </c>
      <c r="CC225">
        <v>2009</v>
      </c>
      <c r="CD225" t="s">
        <v>110</v>
      </c>
      <c r="CE225" t="s">
        <v>128</v>
      </c>
      <c r="CF225" s="2">
        <v>97000</v>
      </c>
      <c r="CG225" s="4">
        <f t="shared" si="7"/>
        <v>112.26851851851852</v>
      </c>
    </row>
    <row r="226" spans="1:85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 t="str">
        <f t="shared" si="6"/>
        <v>Y</v>
      </c>
      <c r="S226">
        <v>10</v>
      </c>
      <c r="T226">
        <v>5</v>
      </c>
      <c r="U226">
        <v>2003</v>
      </c>
      <c r="V226" t="str">
        <f>IF(Table1[[#This Row],[YearBuilt]]&lt;1990, "N", IF(Table1[[#This Row],[Remodeled after 1990?]] = "Y", "N", "Y"))</f>
        <v>Y</v>
      </c>
      <c r="W226">
        <v>2003</v>
      </c>
      <c r="X226" t="str" cm="1">
        <f t="array" ref="X226">IFERROR(IF(U226=W226, "N", IF(AND(U226&lt;W226, Table1[[#This Row],[YearRemodAdd]]&gt;1990), "Y", "N/A")), No value)</f>
        <v>N</v>
      </c>
      <c r="Y226" t="s">
        <v>152</v>
      </c>
      <c r="Z226" t="s">
        <v>94</v>
      </c>
      <c r="AA226" t="s">
        <v>95</v>
      </c>
      <c r="AB226" t="s">
        <v>95</v>
      </c>
      <c r="AC226" t="s">
        <v>96</v>
      </c>
      <c r="AD226">
        <v>922</v>
      </c>
      <c r="AE226" t="s">
        <v>104</v>
      </c>
      <c r="AF226" t="s">
        <v>98</v>
      </c>
      <c r="AG226" t="s">
        <v>99</v>
      </c>
      <c r="AH226" t="s">
        <v>104</v>
      </c>
      <c r="AI226" t="s">
        <v>98</v>
      </c>
      <c r="AJ226" t="s">
        <v>97</v>
      </c>
      <c r="AK226" t="s">
        <v>101</v>
      </c>
      <c r="AL226">
        <v>56</v>
      </c>
      <c r="AM226" t="s">
        <v>102</v>
      </c>
      <c r="AN226">
        <v>0</v>
      </c>
      <c r="AO226">
        <v>2336</v>
      </c>
      <c r="AP226">
        <v>2392</v>
      </c>
      <c r="AQ226" t="s">
        <v>103</v>
      </c>
      <c r="AR226" t="s">
        <v>104</v>
      </c>
      <c r="AS226" t="s">
        <v>105</v>
      </c>
      <c r="AT226" t="s">
        <v>106</v>
      </c>
      <c r="AU226">
        <v>2392</v>
      </c>
      <c r="AV226">
        <v>0</v>
      </c>
      <c r="AW226">
        <v>0</v>
      </c>
      <c r="AX226">
        <v>2392</v>
      </c>
      <c r="AY226">
        <v>0</v>
      </c>
      <c r="AZ226">
        <v>0</v>
      </c>
      <c r="BA226">
        <v>2</v>
      </c>
      <c r="BB226">
        <v>0</v>
      </c>
      <c r="BC226">
        <v>3</v>
      </c>
      <c r="BD226">
        <v>1</v>
      </c>
      <c r="BE226" t="s">
        <v>104</v>
      </c>
      <c r="BF226">
        <v>8</v>
      </c>
      <c r="BG226" t="s">
        <v>107</v>
      </c>
      <c r="BH226">
        <v>1</v>
      </c>
      <c r="BI226" t="s">
        <v>104</v>
      </c>
      <c r="BJ226" t="s">
        <v>108</v>
      </c>
      <c r="BK226">
        <v>2003</v>
      </c>
      <c r="BL226" t="s">
        <v>157</v>
      </c>
      <c r="BM226">
        <v>3</v>
      </c>
      <c r="BN226">
        <v>968</v>
      </c>
      <c r="BO226" t="s">
        <v>98</v>
      </c>
      <c r="BP226" t="s">
        <v>98</v>
      </c>
      <c r="BQ226" t="s">
        <v>105</v>
      </c>
      <c r="BR226">
        <v>248</v>
      </c>
      <c r="BS226">
        <v>105</v>
      </c>
      <c r="BT226">
        <v>0</v>
      </c>
      <c r="BU226">
        <v>0</v>
      </c>
      <c r="BV226">
        <v>0</v>
      </c>
      <c r="BW226">
        <v>0</v>
      </c>
      <c r="BX226" t="s">
        <v>83</v>
      </c>
      <c r="BY226" t="s">
        <v>83</v>
      </c>
      <c r="BZ226" t="s">
        <v>83</v>
      </c>
      <c r="CA226" s="2">
        <v>0</v>
      </c>
      <c r="CB226">
        <v>6</v>
      </c>
      <c r="CC226">
        <v>2009</v>
      </c>
      <c r="CD226" t="s">
        <v>110</v>
      </c>
      <c r="CE226" t="s">
        <v>111</v>
      </c>
      <c r="CF226" s="2">
        <v>386250</v>
      </c>
      <c r="CG226" s="4">
        <f t="shared" si="7"/>
        <v>161.47575250836121</v>
      </c>
    </row>
    <row r="227" spans="1:85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 t="str">
        <f t="shared" si="6"/>
        <v>N</v>
      </c>
      <c r="S227">
        <v>5</v>
      </c>
      <c r="T227">
        <v>5</v>
      </c>
      <c r="U227">
        <v>1971</v>
      </c>
      <c r="V227" t="str">
        <f>IF(Table1[[#This Row],[YearBuilt]]&lt;1990, "N", IF(Table1[[#This Row],[Remodeled after 1990?]] = "Y", "N", "Y"))</f>
        <v>N</v>
      </c>
      <c r="W227">
        <v>1971</v>
      </c>
      <c r="X227" t="str" cm="1">
        <f t="array" ref="X227">IFERROR(IF(U227=W227, "N", IF(AND(U227&lt;W227, Table1[[#This Row],[YearRemodAdd]]&gt;1990), "Y", "N/A")), No value)</f>
        <v>N</v>
      </c>
      <c r="Y227" t="s">
        <v>93</v>
      </c>
      <c r="Z227" t="s">
        <v>94</v>
      </c>
      <c r="AA227" t="s">
        <v>140</v>
      </c>
      <c r="AB227" t="s">
        <v>140</v>
      </c>
      <c r="AC227" t="s">
        <v>96</v>
      </c>
      <c r="AD227">
        <v>142</v>
      </c>
      <c r="AE227" t="s">
        <v>98</v>
      </c>
      <c r="AF227" t="s">
        <v>98</v>
      </c>
      <c r="AG227" t="s">
        <v>118</v>
      </c>
      <c r="AH227" t="s">
        <v>98</v>
      </c>
      <c r="AI227" t="s">
        <v>98</v>
      </c>
      <c r="AJ227" t="s">
        <v>100</v>
      </c>
      <c r="AK227" t="s">
        <v>102</v>
      </c>
      <c r="AL227">
        <v>0</v>
      </c>
      <c r="AM227" t="s">
        <v>102</v>
      </c>
      <c r="AN227">
        <v>0</v>
      </c>
      <c r="AO227">
        <v>630</v>
      </c>
      <c r="AP227">
        <v>630</v>
      </c>
      <c r="AQ227" t="s">
        <v>103</v>
      </c>
      <c r="AR227" t="s">
        <v>98</v>
      </c>
      <c r="AS227" t="s">
        <v>105</v>
      </c>
      <c r="AT227" t="s">
        <v>106</v>
      </c>
      <c r="AU227">
        <v>630</v>
      </c>
      <c r="AV227">
        <v>672</v>
      </c>
      <c r="AW227">
        <v>0</v>
      </c>
      <c r="AX227">
        <v>1302</v>
      </c>
      <c r="AY227">
        <v>0</v>
      </c>
      <c r="AZ227">
        <v>0</v>
      </c>
      <c r="BA227">
        <v>2</v>
      </c>
      <c r="BB227">
        <v>1</v>
      </c>
      <c r="BC227">
        <v>3</v>
      </c>
      <c r="BD227">
        <v>1</v>
      </c>
      <c r="BE227" t="s">
        <v>98</v>
      </c>
      <c r="BF227">
        <v>6</v>
      </c>
      <c r="BG227" t="s">
        <v>107</v>
      </c>
      <c r="BH227">
        <v>0</v>
      </c>
      <c r="BI227" t="s">
        <v>83</v>
      </c>
      <c r="BJ227" t="s">
        <v>127</v>
      </c>
      <c r="BK227">
        <v>1991</v>
      </c>
      <c r="BL227" t="s">
        <v>102</v>
      </c>
      <c r="BM227">
        <v>1</v>
      </c>
      <c r="BN227">
        <v>280</v>
      </c>
      <c r="BO227" t="s">
        <v>98</v>
      </c>
      <c r="BP227" t="s">
        <v>98</v>
      </c>
      <c r="BQ227" t="s">
        <v>105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t="s">
        <v>83</v>
      </c>
      <c r="BY227" t="s">
        <v>83</v>
      </c>
      <c r="BZ227" t="s">
        <v>83</v>
      </c>
      <c r="CA227" s="2">
        <v>0</v>
      </c>
      <c r="CB227">
        <v>5</v>
      </c>
      <c r="CC227">
        <v>2009</v>
      </c>
      <c r="CD227" t="s">
        <v>173</v>
      </c>
      <c r="CE227" t="s">
        <v>128</v>
      </c>
      <c r="CF227" s="2">
        <v>112000</v>
      </c>
      <c r="CG227" s="4">
        <f t="shared" si="7"/>
        <v>86.021505376344081</v>
      </c>
    </row>
    <row r="228" spans="1:85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 t="str">
        <f t="shared" si="6"/>
        <v>N</v>
      </c>
      <c r="S228">
        <v>7</v>
      </c>
      <c r="T228">
        <v>5</v>
      </c>
      <c r="U228">
        <v>1995</v>
      </c>
      <c r="V228" t="str">
        <f>IF(Table1[[#This Row],[YearBuilt]]&lt;1990, "N", IF(Table1[[#This Row],[Remodeled after 1990?]] = "Y", "N", "Y"))</f>
        <v>Y</v>
      </c>
      <c r="W228">
        <v>1995</v>
      </c>
      <c r="X228" t="str" cm="1">
        <f t="array" ref="X228">IFERROR(IF(U228=W228, "N", IF(AND(U228&lt;W228, Table1[[#This Row],[YearRemodAdd]]&gt;1990), "Y", "N/A")), No value)</f>
        <v>N</v>
      </c>
      <c r="Y228" t="s">
        <v>93</v>
      </c>
      <c r="Z228" t="s">
        <v>94</v>
      </c>
      <c r="AA228" t="s">
        <v>95</v>
      </c>
      <c r="AB228" t="s">
        <v>95</v>
      </c>
      <c r="AC228" t="s">
        <v>96</v>
      </c>
      <c r="AD228">
        <v>290</v>
      </c>
      <c r="AE228" t="s">
        <v>97</v>
      </c>
      <c r="AF228" t="s">
        <v>98</v>
      </c>
      <c r="AG228" t="s">
        <v>99</v>
      </c>
      <c r="AH228" t="s">
        <v>97</v>
      </c>
      <c r="AI228" t="s">
        <v>98</v>
      </c>
      <c r="AJ228" t="s">
        <v>100</v>
      </c>
      <c r="AK228" t="s">
        <v>101</v>
      </c>
      <c r="AL228">
        <v>565</v>
      </c>
      <c r="AM228" t="s">
        <v>102</v>
      </c>
      <c r="AN228">
        <v>0</v>
      </c>
      <c r="AO228">
        <v>638</v>
      </c>
      <c r="AP228">
        <v>1203</v>
      </c>
      <c r="AQ228" t="s">
        <v>103</v>
      </c>
      <c r="AR228" t="s">
        <v>104</v>
      </c>
      <c r="AS228" t="s">
        <v>105</v>
      </c>
      <c r="AT228" t="s">
        <v>106</v>
      </c>
      <c r="AU228">
        <v>1214</v>
      </c>
      <c r="AV228">
        <v>1306</v>
      </c>
      <c r="AW228">
        <v>0</v>
      </c>
      <c r="AX228">
        <v>2520</v>
      </c>
      <c r="AY228">
        <v>0</v>
      </c>
      <c r="AZ228">
        <v>0</v>
      </c>
      <c r="BA228">
        <v>2</v>
      </c>
      <c r="BB228">
        <v>1</v>
      </c>
      <c r="BC228">
        <v>4</v>
      </c>
      <c r="BD228">
        <v>1</v>
      </c>
      <c r="BE228" t="s">
        <v>97</v>
      </c>
      <c r="BF228">
        <v>9</v>
      </c>
      <c r="BG228" t="s">
        <v>107</v>
      </c>
      <c r="BH228">
        <v>1</v>
      </c>
      <c r="BI228" t="s">
        <v>98</v>
      </c>
      <c r="BJ228" t="s">
        <v>108</v>
      </c>
      <c r="BK228">
        <v>1995</v>
      </c>
      <c r="BL228" t="s">
        <v>109</v>
      </c>
      <c r="BM228">
        <v>3</v>
      </c>
      <c r="BN228">
        <v>721</v>
      </c>
      <c r="BO228" t="s">
        <v>98</v>
      </c>
      <c r="BP228" t="s">
        <v>98</v>
      </c>
      <c r="BQ228" t="s">
        <v>105</v>
      </c>
      <c r="BR228">
        <v>224</v>
      </c>
      <c r="BS228">
        <v>114</v>
      </c>
      <c r="BT228">
        <v>0</v>
      </c>
      <c r="BU228">
        <v>0</v>
      </c>
      <c r="BV228">
        <v>0</v>
      </c>
      <c r="BW228">
        <v>0</v>
      </c>
      <c r="BX228" t="s">
        <v>83</v>
      </c>
      <c r="BY228" t="s">
        <v>83</v>
      </c>
      <c r="BZ228" t="s">
        <v>83</v>
      </c>
      <c r="CA228" s="2">
        <v>0</v>
      </c>
      <c r="CB228">
        <v>6</v>
      </c>
      <c r="CC228">
        <v>2007</v>
      </c>
      <c r="CD228" t="s">
        <v>110</v>
      </c>
      <c r="CE228" t="s">
        <v>128</v>
      </c>
      <c r="CF228" s="2">
        <v>290000</v>
      </c>
      <c r="CG228" s="4">
        <f t="shared" si="7"/>
        <v>115.07936507936508</v>
      </c>
    </row>
    <row r="229" spans="1:85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 t="str">
        <f t="shared" si="6"/>
        <v>N</v>
      </c>
      <c r="S229">
        <v>6</v>
      </c>
      <c r="T229">
        <v>6</v>
      </c>
      <c r="U229">
        <v>1970</v>
      </c>
      <c r="V229" t="str">
        <f>IF(Table1[[#This Row],[YearBuilt]]&lt;1990, "N", IF(Table1[[#This Row],[Remodeled after 1990?]] = "Y", "N", "Y"))</f>
        <v>N</v>
      </c>
      <c r="W229">
        <v>1970</v>
      </c>
      <c r="X229" t="str" cm="1">
        <f t="array" ref="X229">IFERROR(IF(U229=W229, "N", IF(AND(U229&lt;W229, Table1[[#This Row],[YearRemodAdd]]&gt;1990), "Y", "N/A")), No value)</f>
        <v>N</v>
      </c>
      <c r="Y229" t="s">
        <v>93</v>
      </c>
      <c r="Z229" t="s">
        <v>94</v>
      </c>
      <c r="AA229" t="s">
        <v>140</v>
      </c>
      <c r="AB229" t="s">
        <v>140</v>
      </c>
      <c r="AC229" t="s">
        <v>96</v>
      </c>
      <c r="AD229">
        <v>127</v>
      </c>
      <c r="AE229" t="s">
        <v>98</v>
      </c>
      <c r="AF229" t="s">
        <v>98</v>
      </c>
      <c r="AG229" t="s">
        <v>118</v>
      </c>
      <c r="AH229" t="s">
        <v>98</v>
      </c>
      <c r="AI229" t="s">
        <v>98</v>
      </c>
      <c r="AJ229" t="s">
        <v>100</v>
      </c>
      <c r="AK229" t="s">
        <v>153</v>
      </c>
      <c r="AL229">
        <v>321</v>
      </c>
      <c r="AM229" t="s">
        <v>102</v>
      </c>
      <c r="AN229">
        <v>0</v>
      </c>
      <c r="AO229">
        <v>162</v>
      </c>
      <c r="AP229">
        <v>483</v>
      </c>
      <c r="AQ229" t="s">
        <v>103</v>
      </c>
      <c r="AR229" t="s">
        <v>98</v>
      </c>
      <c r="AS229" t="s">
        <v>105</v>
      </c>
      <c r="AT229" t="s">
        <v>106</v>
      </c>
      <c r="AU229">
        <v>483</v>
      </c>
      <c r="AV229">
        <v>504</v>
      </c>
      <c r="AW229">
        <v>0</v>
      </c>
      <c r="AX229">
        <v>987</v>
      </c>
      <c r="AY229">
        <v>0</v>
      </c>
      <c r="AZ229">
        <v>0</v>
      </c>
      <c r="BA229">
        <v>1</v>
      </c>
      <c r="BB229">
        <v>1</v>
      </c>
      <c r="BC229">
        <v>2</v>
      </c>
      <c r="BD229">
        <v>1</v>
      </c>
      <c r="BE229" t="s">
        <v>98</v>
      </c>
      <c r="BF229">
        <v>5</v>
      </c>
      <c r="BG229" t="s">
        <v>107</v>
      </c>
      <c r="BH229">
        <v>0</v>
      </c>
      <c r="BI229" t="s">
        <v>83</v>
      </c>
      <c r="BJ229" t="s">
        <v>127</v>
      </c>
      <c r="BK229">
        <v>1987</v>
      </c>
      <c r="BL229" t="s">
        <v>102</v>
      </c>
      <c r="BM229">
        <v>1</v>
      </c>
      <c r="BN229">
        <v>280</v>
      </c>
      <c r="BO229" t="s">
        <v>98</v>
      </c>
      <c r="BP229" t="s">
        <v>98</v>
      </c>
      <c r="BQ229" t="s">
        <v>105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83</v>
      </c>
      <c r="BY229" t="s">
        <v>83</v>
      </c>
      <c r="BZ229" t="s">
        <v>83</v>
      </c>
      <c r="CA229" s="2">
        <v>0</v>
      </c>
      <c r="CB229">
        <v>9</v>
      </c>
      <c r="CC229">
        <v>2008</v>
      </c>
      <c r="CD229" t="s">
        <v>110</v>
      </c>
      <c r="CE229" t="s">
        <v>111</v>
      </c>
      <c r="CF229" s="2">
        <v>106000</v>
      </c>
      <c r="CG229" s="4">
        <f t="shared" si="7"/>
        <v>107.39614994934144</v>
      </c>
    </row>
    <row r="230" spans="1:85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 t="str">
        <f t="shared" si="6"/>
        <v>Y</v>
      </c>
      <c r="S230">
        <v>5</v>
      </c>
      <c r="T230">
        <v>5</v>
      </c>
      <c r="U230">
        <v>1967</v>
      </c>
      <c r="V230" t="str">
        <f>IF(Table1[[#This Row],[YearBuilt]]&lt;1990, "N", IF(Table1[[#This Row],[Remodeled after 1990?]] = "Y", "N", "Y"))</f>
        <v>N</v>
      </c>
      <c r="W230">
        <v>1967</v>
      </c>
      <c r="X230" t="str" cm="1">
        <f t="array" ref="X230">IFERROR(IF(U230=W230, "N", IF(AND(U230&lt;W230, Table1[[#This Row],[YearRemodAdd]]&gt;1990), "Y", "N/A")), No value)</f>
        <v>N</v>
      </c>
      <c r="Y230" t="s">
        <v>93</v>
      </c>
      <c r="Z230" t="s">
        <v>94</v>
      </c>
      <c r="AA230" t="s">
        <v>140</v>
      </c>
      <c r="AB230" t="s">
        <v>140</v>
      </c>
      <c r="AC230" t="s">
        <v>117</v>
      </c>
      <c r="AD230">
        <v>0</v>
      </c>
      <c r="AE230" t="s">
        <v>98</v>
      </c>
      <c r="AF230" t="s">
        <v>98</v>
      </c>
      <c r="AG230" t="s">
        <v>118</v>
      </c>
      <c r="AH230" t="s">
        <v>98</v>
      </c>
      <c r="AI230" t="s">
        <v>98</v>
      </c>
      <c r="AJ230" t="s">
        <v>100</v>
      </c>
      <c r="AK230" t="s">
        <v>119</v>
      </c>
      <c r="AL230">
        <v>842</v>
      </c>
      <c r="AM230" t="s">
        <v>102</v>
      </c>
      <c r="AN230">
        <v>0</v>
      </c>
      <c r="AO230">
        <v>70</v>
      </c>
      <c r="AP230">
        <v>912</v>
      </c>
      <c r="AQ230" t="s">
        <v>103</v>
      </c>
      <c r="AR230" t="s">
        <v>98</v>
      </c>
      <c r="AS230" t="s">
        <v>105</v>
      </c>
      <c r="AT230" t="s">
        <v>106</v>
      </c>
      <c r="AU230">
        <v>912</v>
      </c>
      <c r="AV230">
        <v>0</v>
      </c>
      <c r="AW230">
        <v>0</v>
      </c>
      <c r="AX230">
        <v>912</v>
      </c>
      <c r="AY230">
        <v>0</v>
      </c>
      <c r="AZ230">
        <v>0</v>
      </c>
      <c r="BA230">
        <v>1</v>
      </c>
      <c r="BB230">
        <v>0</v>
      </c>
      <c r="BC230">
        <v>3</v>
      </c>
      <c r="BD230">
        <v>1</v>
      </c>
      <c r="BE230" t="s">
        <v>98</v>
      </c>
      <c r="BF230">
        <v>5</v>
      </c>
      <c r="BG230" t="s">
        <v>107</v>
      </c>
      <c r="BH230">
        <v>1</v>
      </c>
      <c r="BI230" t="s">
        <v>147</v>
      </c>
      <c r="BJ230" t="s">
        <v>127</v>
      </c>
      <c r="BK230">
        <v>1974</v>
      </c>
      <c r="BL230" t="s">
        <v>102</v>
      </c>
      <c r="BM230">
        <v>1</v>
      </c>
      <c r="BN230">
        <v>336</v>
      </c>
      <c r="BO230" t="s">
        <v>98</v>
      </c>
      <c r="BP230" t="s">
        <v>98</v>
      </c>
      <c r="BQ230" t="s">
        <v>105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 t="s">
        <v>83</v>
      </c>
      <c r="BY230" t="s">
        <v>134</v>
      </c>
      <c r="BZ230" t="s">
        <v>83</v>
      </c>
      <c r="CA230" s="2">
        <v>0</v>
      </c>
      <c r="CB230">
        <v>5</v>
      </c>
      <c r="CC230">
        <v>2010</v>
      </c>
      <c r="CD230" t="s">
        <v>110</v>
      </c>
      <c r="CE230" t="s">
        <v>111</v>
      </c>
      <c r="CF230" s="2">
        <v>125000</v>
      </c>
      <c r="CG230" s="4">
        <f t="shared" si="7"/>
        <v>137.06140350877192</v>
      </c>
    </row>
    <row r="231" spans="1:85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 t="str">
        <f t="shared" si="6"/>
        <v>Y</v>
      </c>
      <c r="S231">
        <v>7</v>
      </c>
      <c r="T231">
        <v>5</v>
      </c>
      <c r="U231">
        <v>2005</v>
      </c>
      <c r="V231" t="str">
        <f>IF(Table1[[#This Row],[YearBuilt]]&lt;1990, "N", IF(Table1[[#This Row],[Remodeled after 1990?]] = "Y", "N", "Y"))</f>
        <v>N</v>
      </c>
      <c r="W231">
        <v>2006</v>
      </c>
      <c r="X231" t="str" cm="1">
        <f t="array" ref="X231">IFERROR(IF(U231=W231, "N", IF(AND(U231&lt;W231, Table1[[#This Row],[YearRemodAdd]]&gt;1990), "Y", "N/A")), No value)</f>
        <v>Y</v>
      </c>
      <c r="Y231" t="s">
        <v>93</v>
      </c>
      <c r="Z231" t="s">
        <v>94</v>
      </c>
      <c r="AA231" t="s">
        <v>95</v>
      </c>
      <c r="AB231" t="s">
        <v>95</v>
      </c>
      <c r="AC231" t="s">
        <v>96</v>
      </c>
      <c r="AD231">
        <v>16</v>
      </c>
      <c r="AE231" t="s">
        <v>97</v>
      </c>
      <c r="AF231" t="s">
        <v>98</v>
      </c>
      <c r="AG231" t="s">
        <v>99</v>
      </c>
      <c r="AH231" t="s">
        <v>97</v>
      </c>
      <c r="AI231" t="s">
        <v>98</v>
      </c>
      <c r="AJ231" t="s">
        <v>130</v>
      </c>
      <c r="AK231" t="s">
        <v>101</v>
      </c>
      <c r="AL231">
        <v>16</v>
      </c>
      <c r="AM231" t="s">
        <v>102</v>
      </c>
      <c r="AN231">
        <v>0</v>
      </c>
      <c r="AO231">
        <v>1357</v>
      </c>
      <c r="AP231">
        <v>1373</v>
      </c>
      <c r="AQ231" t="s">
        <v>103</v>
      </c>
      <c r="AR231" t="s">
        <v>104</v>
      </c>
      <c r="AS231" t="s">
        <v>105</v>
      </c>
      <c r="AT231" t="s">
        <v>106</v>
      </c>
      <c r="AU231">
        <v>1555</v>
      </c>
      <c r="AV231">
        <v>0</v>
      </c>
      <c r="AW231">
        <v>0</v>
      </c>
      <c r="AX231">
        <v>1555</v>
      </c>
      <c r="AY231">
        <v>0</v>
      </c>
      <c r="AZ231">
        <v>0</v>
      </c>
      <c r="BA231">
        <v>2</v>
      </c>
      <c r="BB231">
        <v>0</v>
      </c>
      <c r="BC231">
        <v>2</v>
      </c>
      <c r="BD231">
        <v>1</v>
      </c>
      <c r="BE231" t="s">
        <v>97</v>
      </c>
      <c r="BF231">
        <v>7</v>
      </c>
      <c r="BG231" t="s">
        <v>107</v>
      </c>
      <c r="BH231">
        <v>1</v>
      </c>
      <c r="BI231" t="s">
        <v>98</v>
      </c>
      <c r="BJ231" t="s">
        <v>108</v>
      </c>
      <c r="BK231">
        <v>2005</v>
      </c>
      <c r="BL231" t="s">
        <v>157</v>
      </c>
      <c r="BM231">
        <v>2</v>
      </c>
      <c r="BN231">
        <v>430</v>
      </c>
      <c r="BO231" t="s">
        <v>98</v>
      </c>
      <c r="BP231" t="s">
        <v>98</v>
      </c>
      <c r="BQ231" t="s">
        <v>105</v>
      </c>
      <c r="BR231">
        <v>143</v>
      </c>
      <c r="BS231">
        <v>20</v>
      </c>
      <c r="BT231">
        <v>0</v>
      </c>
      <c r="BU231">
        <v>0</v>
      </c>
      <c r="BV231">
        <v>0</v>
      </c>
      <c r="BW231">
        <v>0</v>
      </c>
      <c r="BX231" t="s">
        <v>83</v>
      </c>
      <c r="BY231" t="s">
        <v>83</v>
      </c>
      <c r="BZ231" t="s">
        <v>83</v>
      </c>
      <c r="CA231" s="2">
        <v>0</v>
      </c>
      <c r="CB231">
        <v>5</v>
      </c>
      <c r="CC231">
        <v>2009</v>
      </c>
      <c r="CD231" t="s">
        <v>110</v>
      </c>
      <c r="CE231" t="s">
        <v>111</v>
      </c>
      <c r="CF231" s="2">
        <v>192500</v>
      </c>
      <c r="CG231" s="4">
        <f t="shared" si="7"/>
        <v>123.79421221864952</v>
      </c>
    </row>
    <row r="232" spans="1:85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 t="str">
        <f t="shared" si="6"/>
        <v>Y</v>
      </c>
      <c r="S232">
        <v>6</v>
      </c>
      <c r="T232">
        <v>6</v>
      </c>
      <c r="U232">
        <v>1959</v>
      </c>
      <c r="V232" t="str">
        <f>IF(Table1[[#This Row],[YearBuilt]]&lt;1990, "N", IF(Table1[[#This Row],[Remodeled after 1990?]] = "Y", "N", "Y"))</f>
        <v>N</v>
      </c>
      <c r="W232">
        <v>1959</v>
      </c>
      <c r="X232" t="str" cm="1">
        <f t="array" ref="X232">IFERROR(IF(U232=W232, "N", IF(AND(U232&lt;W232, Table1[[#This Row],[YearRemodAdd]]&gt;1990), "Y", "N/A")), No value)</f>
        <v>N</v>
      </c>
      <c r="Y232" t="s">
        <v>152</v>
      </c>
      <c r="Z232" t="s">
        <v>94</v>
      </c>
      <c r="AA232" t="s">
        <v>116</v>
      </c>
      <c r="AB232" t="s">
        <v>116</v>
      </c>
      <c r="AC232" t="s">
        <v>96</v>
      </c>
      <c r="AD232">
        <v>220</v>
      </c>
      <c r="AE232" t="s">
        <v>98</v>
      </c>
      <c r="AF232" t="s">
        <v>98</v>
      </c>
      <c r="AG232" t="s">
        <v>118</v>
      </c>
      <c r="AH232" t="s">
        <v>98</v>
      </c>
      <c r="AI232" t="s">
        <v>98</v>
      </c>
      <c r="AJ232" t="s">
        <v>100</v>
      </c>
      <c r="AK232" t="s">
        <v>102</v>
      </c>
      <c r="AL232">
        <v>0</v>
      </c>
      <c r="AM232" t="s">
        <v>102</v>
      </c>
      <c r="AN232">
        <v>0</v>
      </c>
      <c r="AO232">
        <v>1194</v>
      </c>
      <c r="AP232">
        <v>1194</v>
      </c>
      <c r="AQ232" t="s">
        <v>103</v>
      </c>
      <c r="AR232" t="s">
        <v>98</v>
      </c>
      <c r="AS232" t="s">
        <v>105</v>
      </c>
      <c r="AT232" t="s">
        <v>106</v>
      </c>
      <c r="AU232">
        <v>1194</v>
      </c>
      <c r="AV232">
        <v>0</v>
      </c>
      <c r="AW232">
        <v>0</v>
      </c>
      <c r="AX232">
        <v>1194</v>
      </c>
      <c r="AY232">
        <v>1</v>
      </c>
      <c r="AZ232">
        <v>0</v>
      </c>
      <c r="BA232">
        <v>1</v>
      </c>
      <c r="BB232">
        <v>0</v>
      </c>
      <c r="BC232">
        <v>3</v>
      </c>
      <c r="BD232">
        <v>1</v>
      </c>
      <c r="BE232" t="s">
        <v>98</v>
      </c>
      <c r="BF232">
        <v>6</v>
      </c>
      <c r="BG232" t="s">
        <v>107</v>
      </c>
      <c r="BH232">
        <v>0</v>
      </c>
      <c r="BI232" t="s">
        <v>83</v>
      </c>
      <c r="BJ232" t="s">
        <v>108</v>
      </c>
      <c r="BK232">
        <v>1959</v>
      </c>
      <c r="BL232" t="s">
        <v>109</v>
      </c>
      <c r="BM232">
        <v>1</v>
      </c>
      <c r="BN232">
        <v>312</v>
      </c>
      <c r="BO232" t="s">
        <v>98</v>
      </c>
      <c r="BP232" t="s">
        <v>98</v>
      </c>
      <c r="BQ232" t="s">
        <v>105</v>
      </c>
      <c r="BR232">
        <v>0</v>
      </c>
      <c r="BS232">
        <v>0</v>
      </c>
      <c r="BT232">
        <v>120</v>
      </c>
      <c r="BU232">
        <v>0</v>
      </c>
      <c r="BV232">
        <v>0</v>
      </c>
      <c r="BW232">
        <v>0</v>
      </c>
      <c r="BX232" t="s">
        <v>83</v>
      </c>
      <c r="BY232" t="s">
        <v>83</v>
      </c>
      <c r="BZ232" t="s">
        <v>83</v>
      </c>
      <c r="CA232" s="2">
        <v>0</v>
      </c>
      <c r="CB232">
        <v>4</v>
      </c>
      <c r="CC232">
        <v>2010</v>
      </c>
      <c r="CD232" t="s">
        <v>110</v>
      </c>
      <c r="CE232" t="s">
        <v>111</v>
      </c>
      <c r="CF232" s="2">
        <v>148000</v>
      </c>
      <c r="CG232" s="4">
        <f t="shared" si="7"/>
        <v>123.95309882747068</v>
      </c>
    </row>
    <row r="233" spans="1:85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 t="str">
        <f t="shared" si="6"/>
        <v>N</v>
      </c>
      <c r="S233">
        <v>8</v>
      </c>
      <c r="T233">
        <v>5</v>
      </c>
      <c r="U233">
        <v>1995</v>
      </c>
      <c r="V233" t="str">
        <f>IF(Table1[[#This Row],[YearBuilt]]&lt;1990, "N", IF(Table1[[#This Row],[Remodeled after 1990?]] = "Y", "N", "Y"))</f>
        <v>N</v>
      </c>
      <c r="W233">
        <v>1996</v>
      </c>
      <c r="X233" t="str" cm="1">
        <f t="array" ref="X233">IFERROR(IF(U233=W233, "N", IF(AND(U233&lt;W233, Table1[[#This Row],[YearRemodAdd]]&gt;1990), "Y", "N/A")), No value)</f>
        <v>Y</v>
      </c>
      <c r="Y233" t="s">
        <v>93</v>
      </c>
      <c r="Z233" t="s">
        <v>94</v>
      </c>
      <c r="AA233" t="s">
        <v>95</v>
      </c>
      <c r="AB233" t="s">
        <v>95</v>
      </c>
      <c r="AC233" t="s">
        <v>96</v>
      </c>
      <c r="AD233">
        <v>506</v>
      </c>
      <c r="AE233" t="s">
        <v>97</v>
      </c>
      <c r="AF233" t="s">
        <v>98</v>
      </c>
      <c r="AG233" t="s">
        <v>99</v>
      </c>
      <c r="AH233" t="s">
        <v>97</v>
      </c>
      <c r="AI233" t="s">
        <v>98</v>
      </c>
      <c r="AJ233" t="s">
        <v>100</v>
      </c>
      <c r="AK233" t="s">
        <v>101</v>
      </c>
      <c r="AL233">
        <v>689</v>
      </c>
      <c r="AM233" t="s">
        <v>102</v>
      </c>
      <c r="AN233">
        <v>0</v>
      </c>
      <c r="AO233">
        <v>773</v>
      </c>
      <c r="AP233">
        <v>1462</v>
      </c>
      <c r="AQ233" t="s">
        <v>103</v>
      </c>
      <c r="AR233" t="s">
        <v>104</v>
      </c>
      <c r="AS233" t="s">
        <v>105</v>
      </c>
      <c r="AT233" t="s">
        <v>106</v>
      </c>
      <c r="AU233">
        <v>1490</v>
      </c>
      <c r="AV233">
        <v>1304</v>
      </c>
      <c r="AW233">
        <v>0</v>
      </c>
      <c r="AX233">
        <v>2794</v>
      </c>
      <c r="AY233">
        <v>1</v>
      </c>
      <c r="AZ233">
        <v>0</v>
      </c>
      <c r="BA233">
        <v>2</v>
      </c>
      <c r="BB233">
        <v>1</v>
      </c>
      <c r="BC233">
        <v>4</v>
      </c>
      <c r="BD233">
        <v>1</v>
      </c>
      <c r="BE233" t="s">
        <v>104</v>
      </c>
      <c r="BF233">
        <v>9</v>
      </c>
      <c r="BG233" t="s">
        <v>107</v>
      </c>
      <c r="BH233">
        <v>1</v>
      </c>
      <c r="BI233" t="s">
        <v>98</v>
      </c>
      <c r="BJ233" t="s">
        <v>108</v>
      </c>
      <c r="BK233">
        <v>1995</v>
      </c>
      <c r="BL233" t="s">
        <v>157</v>
      </c>
      <c r="BM233">
        <v>3</v>
      </c>
      <c r="BN233">
        <v>810</v>
      </c>
      <c r="BO233" t="s">
        <v>98</v>
      </c>
      <c r="BP233" t="s">
        <v>98</v>
      </c>
      <c r="BQ233" t="s">
        <v>105</v>
      </c>
      <c r="BR233">
        <v>0</v>
      </c>
      <c r="BS233">
        <v>146</v>
      </c>
      <c r="BT233">
        <v>202</v>
      </c>
      <c r="BU233">
        <v>0</v>
      </c>
      <c r="BV233">
        <v>0</v>
      </c>
      <c r="BW233">
        <v>0</v>
      </c>
      <c r="BX233" t="s">
        <v>83</v>
      </c>
      <c r="BY233" t="s">
        <v>83</v>
      </c>
      <c r="BZ233" t="s">
        <v>83</v>
      </c>
      <c r="CA233" s="2">
        <v>0</v>
      </c>
      <c r="CB233">
        <v>7</v>
      </c>
      <c r="CC233">
        <v>2009</v>
      </c>
      <c r="CD233" t="s">
        <v>110</v>
      </c>
      <c r="CE233" t="s">
        <v>111</v>
      </c>
      <c r="CF233" s="2">
        <v>403000</v>
      </c>
      <c r="CG233" s="4">
        <f t="shared" si="7"/>
        <v>144.23765211166787</v>
      </c>
    </row>
    <row r="234" spans="1:85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 t="str">
        <f t="shared" si="6"/>
        <v>N</v>
      </c>
      <c r="S234">
        <v>6</v>
      </c>
      <c r="T234">
        <v>5</v>
      </c>
      <c r="U234">
        <v>1972</v>
      </c>
      <c r="V234" t="str">
        <f>IF(Table1[[#This Row],[YearBuilt]]&lt;1990, "N", IF(Table1[[#This Row],[Remodeled after 1990?]] = "Y", "N", "Y"))</f>
        <v>N</v>
      </c>
      <c r="W234">
        <v>1972</v>
      </c>
      <c r="X234" t="str" cm="1">
        <f t="array" ref="X234">IFERROR(IF(U234=W234, "N", IF(AND(U234&lt;W234, Table1[[#This Row],[YearRemodAdd]]&gt;1990), "Y", "N/A")), No value)</f>
        <v>N</v>
      </c>
      <c r="Y234" t="s">
        <v>93</v>
      </c>
      <c r="Z234" t="s">
        <v>94</v>
      </c>
      <c r="AA234" t="s">
        <v>140</v>
      </c>
      <c r="AB234" t="s">
        <v>140</v>
      </c>
      <c r="AC234" t="s">
        <v>96</v>
      </c>
      <c r="AD234">
        <v>297</v>
      </c>
      <c r="AE234" t="s">
        <v>98</v>
      </c>
      <c r="AF234" t="s">
        <v>98</v>
      </c>
      <c r="AG234" t="s">
        <v>118</v>
      </c>
      <c r="AH234" t="s">
        <v>98</v>
      </c>
      <c r="AI234" t="s">
        <v>98</v>
      </c>
      <c r="AJ234" t="s">
        <v>100</v>
      </c>
      <c r="AK234" t="s">
        <v>102</v>
      </c>
      <c r="AL234">
        <v>0</v>
      </c>
      <c r="AM234" t="s">
        <v>102</v>
      </c>
      <c r="AN234">
        <v>0</v>
      </c>
      <c r="AO234">
        <v>483</v>
      </c>
      <c r="AP234">
        <v>483</v>
      </c>
      <c r="AQ234" t="s">
        <v>103</v>
      </c>
      <c r="AR234" t="s">
        <v>98</v>
      </c>
      <c r="AS234" t="s">
        <v>105</v>
      </c>
      <c r="AT234" t="s">
        <v>106</v>
      </c>
      <c r="AU234">
        <v>483</v>
      </c>
      <c r="AV234">
        <v>504</v>
      </c>
      <c r="AW234">
        <v>0</v>
      </c>
      <c r="AX234">
        <v>987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1</v>
      </c>
      <c r="BE234" t="s">
        <v>98</v>
      </c>
      <c r="BF234">
        <v>5</v>
      </c>
      <c r="BG234" t="s">
        <v>107</v>
      </c>
      <c r="BH234">
        <v>1</v>
      </c>
      <c r="BI234" t="s">
        <v>212</v>
      </c>
      <c r="BJ234" t="s">
        <v>108</v>
      </c>
      <c r="BK234">
        <v>1972</v>
      </c>
      <c r="BL234" t="s">
        <v>102</v>
      </c>
      <c r="BM234">
        <v>1</v>
      </c>
      <c r="BN234">
        <v>288</v>
      </c>
      <c r="BO234" t="s">
        <v>98</v>
      </c>
      <c r="BP234" t="s">
        <v>98</v>
      </c>
      <c r="BQ234" t="s">
        <v>105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83</v>
      </c>
      <c r="BY234" t="s">
        <v>83</v>
      </c>
      <c r="BZ234" t="s">
        <v>83</v>
      </c>
      <c r="CA234" s="2">
        <v>0</v>
      </c>
      <c r="CB234">
        <v>6</v>
      </c>
      <c r="CC234">
        <v>2006</v>
      </c>
      <c r="CD234" t="s">
        <v>110</v>
      </c>
      <c r="CE234" t="s">
        <v>111</v>
      </c>
      <c r="CF234" s="2">
        <v>94500</v>
      </c>
      <c r="CG234" s="4">
        <f t="shared" si="7"/>
        <v>95.744680851063833</v>
      </c>
    </row>
    <row r="235" spans="1:85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 t="str">
        <f t="shared" si="6"/>
        <v>Y</v>
      </c>
      <c r="S235">
        <v>5</v>
      </c>
      <c r="T235">
        <v>6</v>
      </c>
      <c r="U235">
        <v>1976</v>
      </c>
      <c r="V235" t="str">
        <f>IF(Table1[[#This Row],[YearBuilt]]&lt;1990, "N", IF(Table1[[#This Row],[Remodeled after 1990?]] = "Y", "N", "Y"))</f>
        <v>N</v>
      </c>
      <c r="W235">
        <v>1976</v>
      </c>
      <c r="X235" t="str" cm="1">
        <f t="array" ref="X235">IFERROR(IF(U235=W235, "N", IF(AND(U235&lt;W235, Table1[[#This Row],[YearRemodAdd]]&gt;1990), "Y", "N/A")), No value)</f>
        <v>N</v>
      </c>
      <c r="Y235" t="s">
        <v>93</v>
      </c>
      <c r="Z235" t="s">
        <v>94</v>
      </c>
      <c r="AA235" t="s">
        <v>140</v>
      </c>
      <c r="AB235" t="s">
        <v>140</v>
      </c>
      <c r="AC235" t="s">
        <v>117</v>
      </c>
      <c r="AD235">
        <v>0</v>
      </c>
      <c r="AE235" t="s">
        <v>98</v>
      </c>
      <c r="AF235" t="s">
        <v>98</v>
      </c>
      <c r="AG235" t="s">
        <v>118</v>
      </c>
      <c r="AH235" t="s">
        <v>98</v>
      </c>
      <c r="AI235" t="s">
        <v>97</v>
      </c>
      <c r="AJ235" t="s">
        <v>130</v>
      </c>
      <c r="AK235" t="s">
        <v>172</v>
      </c>
      <c r="AL235">
        <v>182</v>
      </c>
      <c r="AM235" t="s">
        <v>119</v>
      </c>
      <c r="AN235">
        <v>712</v>
      </c>
      <c r="AO235">
        <v>0</v>
      </c>
      <c r="AP235">
        <v>894</v>
      </c>
      <c r="AQ235" t="s">
        <v>103</v>
      </c>
      <c r="AR235" t="s">
        <v>98</v>
      </c>
      <c r="AS235" t="s">
        <v>105</v>
      </c>
      <c r="AT235" t="s">
        <v>106</v>
      </c>
      <c r="AU235">
        <v>894</v>
      </c>
      <c r="AV235">
        <v>0</v>
      </c>
      <c r="AW235">
        <v>0</v>
      </c>
      <c r="AX235">
        <v>894</v>
      </c>
      <c r="AY235">
        <v>1</v>
      </c>
      <c r="AZ235">
        <v>0</v>
      </c>
      <c r="BA235">
        <v>1</v>
      </c>
      <c r="BB235">
        <v>0</v>
      </c>
      <c r="BC235">
        <v>3</v>
      </c>
      <c r="BD235">
        <v>1</v>
      </c>
      <c r="BE235" t="s">
        <v>98</v>
      </c>
      <c r="BF235">
        <v>5</v>
      </c>
      <c r="BG235" t="s">
        <v>107</v>
      </c>
      <c r="BH235">
        <v>0</v>
      </c>
      <c r="BI235" t="s">
        <v>83</v>
      </c>
      <c r="BJ235" t="s">
        <v>108</v>
      </c>
      <c r="BK235">
        <v>1976</v>
      </c>
      <c r="BL235" t="s">
        <v>102</v>
      </c>
      <c r="BM235">
        <v>1</v>
      </c>
      <c r="BN235">
        <v>308</v>
      </c>
      <c r="BO235" t="s">
        <v>98</v>
      </c>
      <c r="BP235" t="s">
        <v>98</v>
      </c>
      <c r="BQ235" t="s">
        <v>105</v>
      </c>
      <c r="BR235">
        <v>365</v>
      </c>
      <c r="BS235">
        <v>0</v>
      </c>
      <c r="BT235">
        <v>0</v>
      </c>
      <c r="BU235">
        <v>0</v>
      </c>
      <c r="BV235">
        <v>0</v>
      </c>
      <c r="BW235">
        <v>0</v>
      </c>
      <c r="BX235" t="s">
        <v>83</v>
      </c>
      <c r="BY235" t="s">
        <v>134</v>
      </c>
      <c r="BZ235" t="s">
        <v>83</v>
      </c>
      <c r="CA235" s="2">
        <v>0</v>
      </c>
      <c r="CB235">
        <v>2</v>
      </c>
      <c r="CC235">
        <v>2010</v>
      </c>
      <c r="CD235" t="s">
        <v>110</v>
      </c>
      <c r="CE235" t="s">
        <v>111</v>
      </c>
      <c r="CF235" s="2">
        <v>128200</v>
      </c>
      <c r="CG235" s="4">
        <f t="shared" si="7"/>
        <v>143.40044742729307</v>
      </c>
    </row>
    <row r="236" spans="1:85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 t="str">
        <f t="shared" si="6"/>
        <v>N</v>
      </c>
      <c r="S236">
        <v>6</v>
      </c>
      <c r="T236">
        <v>5</v>
      </c>
      <c r="U236">
        <v>2002</v>
      </c>
      <c r="V236" t="str">
        <f>IF(Table1[[#This Row],[YearBuilt]]&lt;1990, "N", IF(Table1[[#This Row],[Remodeled after 1990?]] = "Y", "N", "Y"))</f>
        <v>Y</v>
      </c>
      <c r="W236">
        <v>2002</v>
      </c>
      <c r="X236" t="str" cm="1">
        <f t="array" ref="X236">IFERROR(IF(U236=W236, "N", IF(AND(U236&lt;W236, Table1[[#This Row],[YearRemodAdd]]&gt;1990), "Y", "N/A")), No value)</f>
        <v>N</v>
      </c>
      <c r="Y236" t="s">
        <v>93</v>
      </c>
      <c r="Z236" t="s">
        <v>94</v>
      </c>
      <c r="AA236" t="s">
        <v>95</v>
      </c>
      <c r="AB236" t="s">
        <v>95</v>
      </c>
      <c r="AC236" t="s">
        <v>83</v>
      </c>
      <c r="AD236" t="s">
        <v>83</v>
      </c>
      <c r="AE236" t="s">
        <v>97</v>
      </c>
      <c r="AF236" t="s">
        <v>98</v>
      </c>
      <c r="AG236" t="s">
        <v>99</v>
      </c>
      <c r="AH236" t="s">
        <v>97</v>
      </c>
      <c r="AI236" t="s">
        <v>98</v>
      </c>
      <c r="AJ236" t="s">
        <v>100</v>
      </c>
      <c r="AK236" t="s">
        <v>101</v>
      </c>
      <c r="AL236">
        <v>625</v>
      </c>
      <c r="AM236" t="s">
        <v>102</v>
      </c>
      <c r="AN236">
        <v>0</v>
      </c>
      <c r="AO236">
        <v>235</v>
      </c>
      <c r="AP236">
        <v>860</v>
      </c>
      <c r="AQ236" t="s">
        <v>103</v>
      </c>
      <c r="AR236" t="s">
        <v>104</v>
      </c>
      <c r="AS236" t="s">
        <v>105</v>
      </c>
      <c r="AT236" t="s">
        <v>106</v>
      </c>
      <c r="AU236">
        <v>860</v>
      </c>
      <c r="AV236">
        <v>1100</v>
      </c>
      <c r="AW236">
        <v>0</v>
      </c>
      <c r="AX236">
        <v>1960</v>
      </c>
      <c r="AY236">
        <v>1</v>
      </c>
      <c r="AZ236">
        <v>0</v>
      </c>
      <c r="BA236">
        <v>2</v>
      </c>
      <c r="BB236">
        <v>1</v>
      </c>
      <c r="BC236">
        <v>4</v>
      </c>
      <c r="BD236">
        <v>1</v>
      </c>
      <c r="BE236" t="s">
        <v>97</v>
      </c>
      <c r="BF236">
        <v>8</v>
      </c>
      <c r="BG236" t="s">
        <v>107</v>
      </c>
      <c r="BH236">
        <v>2</v>
      </c>
      <c r="BI236" t="s">
        <v>98</v>
      </c>
      <c r="BJ236" t="s">
        <v>156</v>
      </c>
      <c r="BK236">
        <v>2002</v>
      </c>
      <c r="BL236" t="s">
        <v>157</v>
      </c>
      <c r="BM236">
        <v>2</v>
      </c>
      <c r="BN236">
        <v>440</v>
      </c>
      <c r="BO236" t="s">
        <v>98</v>
      </c>
      <c r="BP236" t="s">
        <v>98</v>
      </c>
      <c r="BQ236" t="s">
        <v>105</v>
      </c>
      <c r="BR236">
        <v>288</v>
      </c>
      <c r="BS236">
        <v>48</v>
      </c>
      <c r="BT236">
        <v>0</v>
      </c>
      <c r="BU236">
        <v>0</v>
      </c>
      <c r="BV236">
        <v>0</v>
      </c>
      <c r="BW236">
        <v>0</v>
      </c>
      <c r="BX236" t="s">
        <v>83</v>
      </c>
      <c r="BY236" t="s">
        <v>83</v>
      </c>
      <c r="BZ236" t="s">
        <v>83</v>
      </c>
      <c r="CA236" s="2">
        <v>0</v>
      </c>
      <c r="CB236">
        <v>5</v>
      </c>
      <c r="CC236">
        <v>2010</v>
      </c>
      <c r="CD236" t="s">
        <v>110</v>
      </c>
      <c r="CE236" t="s">
        <v>111</v>
      </c>
      <c r="CF236" s="2">
        <v>216500</v>
      </c>
      <c r="CG236" s="4">
        <f t="shared" si="7"/>
        <v>110.45918367346938</v>
      </c>
    </row>
    <row r="237" spans="1:85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 t="str">
        <f t="shared" si="6"/>
        <v>N</v>
      </c>
      <c r="S237">
        <v>6</v>
      </c>
      <c r="T237">
        <v>3</v>
      </c>
      <c r="U237">
        <v>1971</v>
      </c>
      <c r="V237" t="str">
        <f>IF(Table1[[#This Row],[YearBuilt]]&lt;1990, "N", IF(Table1[[#This Row],[Remodeled after 1990?]] = "Y", "N", "Y"))</f>
        <v>N</v>
      </c>
      <c r="W237">
        <v>1971</v>
      </c>
      <c r="X237" t="str" cm="1">
        <f t="array" ref="X237">IFERROR(IF(U237=W237, "N", IF(AND(U237&lt;W237, Table1[[#This Row],[YearRemodAdd]]&gt;1990), "Y", "N/A")), No value)</f>
        <v>N</v>
      </c>
      <c r="Y237" t="s">
        <v>93</v>
      </c>
      <c r="Z237" t="s">
        <v>94</v>
      </c>
      <c r="AA237" t="s">
        <v>140</v>
      </c>
      <c r="AB237" t="s">
        <v>140</v>
      </c>
      <c r="AC237" t="s">
        <v>96</v>
      </c>
      <c r="AD237">
        <v>604</v>
      </c>
      <c r="AE237" t="s">
        <v>98</v>
      </c>
      <c r="AF237" t="s">
        <v>98</v>
      </c>
      <c r="AG237" t="s">
        <v>118</v>
      </c>
      <c r="AH237" t="s">
        <v>98</v>
      </c>
      <c r="AI237" t="s">
        <v>98</v>
      </c>
      <c r="AJ237" t="s">
        <v>100</v>
      </c>
      <c r="AK237" t="s">
        <v>119</v>
      </c>
      <c r="AL237">
        <v>358</v>
      </c>
      <c r="AM237" t="s">
        <v>102</v>
      </c>
      <c r="AN237">
        <v>0</v>
      </c>
      <c r="AO237">
        <v>125</v>
      </c>
      <c r="AP237">
        <v>483</v>
      </c>
      <c r="AQ237" t="s">
        <v>103</v>
      </c>
      <c r="AR237" t="s">
        <v>98</v>
      </c>
      <c r="AS237" t="s">
        <v>105</v>
      </c>
      <c r="AT237" t="s">
        <v>106</v>
      </c>
      <c r="AU237">
        <v>483</v>
      </c>
      <c r="AV237">
        <v>504</v>
      </c>
      <c r="AW237">
        <v>0</v>
      </c>
      <c r="AX237">
        <v>987</v>
      </c>
      <c r="AY237">
        <v>0</v>
      </c>
      <c r="AZ237">
        <v>0</v>
      </c>
      <c r="BA237">
        <v>1</v>
      </c>
      <c r="BB237">
        <v>1</v>
      </c>
      <c r="BC237">
        <v>2</v>
      </c>
      <c r="BD237">
        <v>1</v>
      </c>
      <c r="BE237" t="s">
        <v>98</v>
      </c>
      <c r="BF237">
        <v>5</v>
      </c>
      <c r="BG237" t="s">
        <v>107</v>
      </c>
      <c r="BH237">
        <v>0</v>
      </c>
      <c r="BI237" t="s">
        <v>83</v>
      </c>
      <c r="BJ237" t="s">
        <v>127</v>
      </c>
      <c r="BK237">
        <v>1971</v>
      </c>
      <c r="BL237" t="s">
        <v>102</v>
      </c>
      <c r="BM237">
        <v>1</v>
      </c>
      <c r="BN237">
        <v>264</v>
      </c>
      <c r="BO237" t="s">
        <v>98</v>
      </c>
      <c r="BP237" t="s">
        <v>98</v>
      </c>
      <c r="BQ237" t="s">
        <v>105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 t="s">
        <v>83</v>
      </c>
      <c r="BY237" t="s">
        <v>83</v>
      </c>
      <c r="BZ237" t="s">
        <v>83</v>
      </c>
      <c r="CA237" s="2">
        <v>0</v>
      </c>
      <c r="CB237">
        <v>8</v>
      </c>
      <c r="CC237">
        <v>2008</v>
      </c>
      <c r="CD237" t="s">
        <v>110</v>
      </c>
      <c r="CE237" t="s">
        <v>111</v>
      </c>
      <c r="CF237" s="2">
        <v>89500</v>
      </c>
      <c r="CG237" s="4">
        <f t="shared" si="7"/>
        <v>90.678824721377907</v>
      </c>
    </row>
    <row r="238" spans="1:85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 t="str">
        <f t="shared" si="6"/>
        <v>Y</v>
      </c>
      <c r="S238">
        <v>7</v>
      </c>
      <c r="T238">
        <v>5</v>
      </c>
      <c r="U238">
        <v>2004</v>
      </c>
      <c r="V238" t="str">
        <f>IF(Table1[[#This Row],[YearBuilt]]&lt;1990, "N", IF(Table1[[#This Row],[Remodeled after 1990?]] = "Y", "N", "Y"))</f>
        <v>Y</v>
      </c>
      <c r="W238">
        <v>2004</v>
      </c>
      <c r="X238" t="str" cm="1">
        <f t="array" ref="X238">IFERROR(IF(U238=W238, "N", IF(AND(U238&lt;W238, Table1[[#This Row],[YearRemodAdd]]&gt;1990), "Y", "N/A")), No value)</f>
        <v>N</v>
      </c>
      <c r="Y238" t="s">
        <v>93</v>
      </c>
      <c r="Z238" t="s">
        <v>94</v>
      </c>
      <c r="AA238" t="s">
        <v>95</v>
      </c>
      <c r="AB238" t="s">
        <v>95</v>
      </c>
      <c r="AC238" t="s">
        <v>96</v>
      </c>
      <c r="AD238">
        <v>98</v>
      </c>
      <c r="AE238" t="s">
        <v>97</v>
      </c>
      <c r="AF238" t="s">
        <v>98</v>
      </c>
      <c r="AG238" t="s">
        <v>99</v>
      </c>
      <c r="AH238" t="s">
        <v>97</v>
      </c>
      <c r="AI238" t="s">
        <v>98</v>
      </c>
      <c r="AJ238" t="s">
        <v>130</v>
      </c>
      <c r="AK238" t="s">
        <v>101</v>
      </c>
      <c r="AL238">
        <v>24</v>
      </c>
      <c r="AM238" t="s">
        <v>102</v>
      </c>
      <c r="AN238">
        <v>0</v>
      </c>
      <c r="AO238">
        <v>1390</v>
      </c>
      <c r="AP238">
        <v>1414</v>
      </c>
      <c r="AQ238" t="s">
        <v>103</v>
      </c>
      <c r="AR238" t="s">
        <v>104</v>
      </c>
      <c r="AS238" t="s">
        <v>105</v>
      </c>
      <c r="AT238" t="s">
        <v>106</v>
      </c>
      <c r="AU238">
        <v>1414</v>
      </c>
      <c r="AV238">
        <v>0</v>
      </c>
      <c r="AW238">
        <v>0</v>
      </c>
      <c r="AX238">
        <v>1414</v>
      </c>
      <c r="AY238">
        <v>0</v>
      </c>
      <c r="AZ238">
        <v>0</v>
      </c>
      <c r="BA238">
        <v>2</v>
      </c>
      <c r="BB238">
        <v>0</v>
      </c>
      <c r="BC238">
        <v>3</v>
      </c>
      <c r="BD238">
        <v>1</v>
      </c>
      <c r="BE238" t="s">
        <v>97</v>
      </c>
      <c r="BF238">
        <v>6</v>
      </c>
      <c r="BG238" t="s">
        <v>107</v>
      </c>
      <c r="BH238">
        <v>0</v>
      </c>
      <c r="BI238" t="s">
        <v>83</v>
      </c>
      <c r="BJ238" t="s">
        <v>108</v>
      </c>
      <c r="BK238">
        <v>2004</v>
      </c>
      <c r="BL238" t="s">
        <v>109</v>
      </c>
      <c r="BM238">
        <v>2</v>
      </c>
      <c r="BN238">
        <v>494</v>
      </c>
      <c r="BO238" t="s">
        <v>98</v>
      </c>
      <c r="BP238" t="s">
        <v>98</v>
      </c>
      <c r="BQ238" t="s">
        <v>105</v>
      </c>
      <c r="BR238">
        <v>132</v>
      </c>
      <c r="BS238">
        <v>105</v>
      </c>
      <c r="BT238">
        <v>0</v>
      </c>
      <c r="BU238">
        <v>0</v>
      </c>
      <c r="BV238">
        <v>0</v>
      </c>
      <c r="BW238">
        <v>0</v>
      </c>
      <c r="BX238" t="s">
        <v>83</v>
      </c>
      <c r="BY238" t="s">
        <v>83</v>
      </c>
      <c r="BZ238" t="s">
        <v>83</v>
      </c>
      <c r="CA238" s="2">
        <v>0</v>
      </c>
      <c r="CB238">
        <v>5</v>
      </c>
      <c r="CC238">
        <v>2010</v>
      </c>
      <c r="CD238" t="s">
        <v>110</v>
      </c>
      <c r="CE238" t="s">
        <v>111</v>
      </c>
      <c r="CF238" s="2">
        <v>185500</v>
      </c>
      <c r="CG238" s="4">
        <f t="shared" si="7"/>
        <v>131.1881188118812</v>
      </c>
    </row>
    <row r="239" spans="1:85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 t="str">
        <f t="shared" si="6"/>
        <v>N</v>
      </c>
      <c r="S239">
        <v>7</v>
      </c>
      <c r="T239">
        <v>7</v>
      </c>
      <c r="U239">
        <v>1993</v>
      </c>
      <c r="V239" t="str">
        <f>IF(Table1[[#This Row],[YearBuilt]]&lt;1990, "N", IF(Table1[[#This Row],[Remodeled after 1990?]] = "Y", "N", "Y"))</f>
        <v>N</v>
      </c>
      <c r="W239">
        <v>2003</v>
      </c>
      <c r="X239" t="str" cm="1">
        <f t="array" ref="X239">IFERROR(IF(U239=W239, "N", IF(AND(U239&lt;W239, Table1[[#This Row],[YearRemodAdd]]&gt;1990), "Y", "N/A")), No value)</f>
        <v>Y</v>
      </c>
      <c r="Y239" t="s">
        <v>93</v>
      </c>
      <c r="Z239" t="s">
        <v>94</v>
      </c>
      <c r="AA239" t="s">
        <v>140</v>
      </c>
      <c r="AB239" t="s">
        <v>140</v>
      </c>
      <c r="AC239" t="s">
        <v>117</v>
      </c>
      <c r="AD239">
        <v>0</v>
      </c>
      <c r="AE239" t="s">
        <v>97</v>
      </c>
      <c r="AF239" t="s">
        <v>98</v>
      </c>
      <c r="AG239" t="s">
        <v>99</v>
      </c>
      <c r="AH239" t="s">
        <v>97</v>
      </c>
      <c r="AI239" t="s">
        <v>98</v>
      </c>
      <c r="AJ239" t="s">
        <v>100</v>
      </c>
      <c r="AK239" t="s">
        <v>141</v>
      </c>
      <c r="AL239">
        <v>402</v>
      </c>
      <c r="AM239" t="s">
        <v>102</v>
      </c>
      <c r="AN239">
        <v>0</v>
      </c>
      <c r="AO239">
        <v>594</v>
      </c>
      <c r="AP239">
        <v>996</v>
      </c>
      <c r="AQ239" t="s">
        <v>103</v>
      </c>
      <c r="AR239" t="s">
        <v>104</v>
      </c>
      <c r="AS239" t="s">
        <v>105</v>
      </c>
      <c r="AT239" t="s">
        <v>106</v>
      </c>
      <c r="AU239">
        <v>1014</v>
      </c>
      <c r="AV239">
        <v>730</v>
      </c>
      <c r="AW239">
        <v>0</v>
      </c>
      <c r="AX239">
        <v>1744</v>
      </c>
      <c r="AY239">
        <v>0</v>
      </c>
      <c r="AZ239">
        <v>0</v>
      </c>
      <c r="BA239">
        <v>2</v>
      </c>
      <c r="BB239">
        <v>1</v>
      </c>
      <c r="BC239">
        <v>3</v>
      </c>
      <c r="BD239">
        <v>1</v>
      </c>
      <c r="BE239" t="s">
        <v>97</v>
      </c>
      <c r="BF239">
        <v>7</v>
      </c>
      <c r="BG239" t="s">
        <v>107</v>
      </c>
      <c r="BH239">
        <v>0</v>
      </c>
      <c r="BI239" t="s">
        <v>83</v>
      </c>
      <c r="BJ239" t="s">
        <v>108</v>
      </c>
      <c r="BK239">
        <v>1993</v>
      </c>
      <c r="BL239" t="s">
        <v>109</v>
      </c>
      <c r="BM239">
        <v>2</v>
      </c>
      <c r="BN239">
        <v>457</v>
      </c>
      <c r="BO239" t="s">
        <v>98</v>
      </c>
      <c r="BP239" t="s">
        <v>98</v>
      </c>
      <c r="BQ239" t="s">
        <v>105</v>
      </c>
      <c r="BR239">
        <v>370</v>
      </c>
      <c r="BS239">
        <v>70</v>
      </c>
      <c r="BT239">
        <v>0</v>
      </c>
      <c r="BU239">
        <v>238</v>
      </c>
      <c r="BV239">
        <v>0</v>
      </c>
      <c r="BW239">
        <v>0</v>
      </c>
      <c r="BX239" t="s">
        <v>83</v>
      </c>
      <c r="BY239" t="s">
        <v>83</v>
      </c>
      <c r="BZ239" t="s">
        <v>83</v>
      </c>
      <c r="CA239" s="2">
        <v>0</v>
      </c>
      <c r="CB239">
        <v>2</v>
      </c>
      <c r="CC239">
        <v>2010</v>
      </c>
      <c r="CD239" t="s">
        <v>110</v>
      </c>
      <c r="CE239" t="s">
        <v>111</v>
      </c>
      <c r="CF239" s="2">
        <v>194500</v>
      </c>
      <c r="CG239" s="4">
        <f t="shared" si="7"/>
        <v>111.52522935779817</v>
      </c>
    </row>
    <row r="240" spans="1:85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 t="str">
        <f t="shared" si="6"/>
        <v>Y</v>
      </c>
      <c r="S240">
        <v>8</v>
      </c>
      <c r="T240">
        <v>5</v>
      </c>
      <c r="U240">
        <v>2007</v>
      </c>
      <c r="V240" t="str">
        <f>IF(Table1[[#This Row],[YearBuilt]]&lt;1990, "N", IF(Table1[[#This Row],[Remodeled after 1990?]] = "Y", "N", "Y"))</f>
        <v>Y</v>
      </c>
      <c r="W240">
        <v>2007</v>
      </c>
      <c r="X240" t="str" cm="1">
        <f t="array" ref="X240">IFERROR(IF(U240=W240, "N", IF(AND(U240&lt;W240, Table1[[#This Row],[YearRemodAdd]]&gt;1990), "Y", "N/A")), No value)</f>
        <v>N</v>
      </c>
      <c r="Y240" t="s">
        <v>152</v>
      </c>
      <c r="Z240" t="s">
        <v>94</v>
      </c>
      <c r="AA240" t="s">
        <v>95</v>
      </c>
      <c r="AB240" t="s">
        <v>95</v>
      </c>
      <c r="AC240" t="s">
        <v>96</v>
      </c>
      <c r="AD240">
        <v>254</v>
      </c>
      <c r="AE240" t="s">
        <v>104</v>
      </c>
      <c r="AF240" t="s">
        <v>98</v>
      </c>
      <c r="AG240" t="s">
        <v>99</v>
      </c>
      <c r="AH240" t="s">
        <v>104</v>
      </c>
      <c r="AI240" t="s">
        <v>98</v>
      </c>
      <c r="AJ240" t="s">
        <v>100</v>
      </c>
      <c r="AK240" t="s">
        <v>102</v>
      </c>
      <c r="AL240">
        <v>0</v>
      </c>
      <c r="AM240" t="s">
        <v>102</v>
      </c>
      <c r="AN240">
        <v>0</v>
      </c>
      <c r="AO240">
        <v>1694</v>
      </c>
      <c r="AP240">
        <v>1694</v>
      </c>
      <c r="AQ240" t="s">
        <v>103</v>
      </c>
      <c r="AR240" t="s">
        <v>104</v>
      </c>
      <c r="AS240" t="s">
        <v>105</v>
      </c>
      <c r="AT240" t="s">
        <v>106</v>
      </c>
      <c r="AU240">
        <v>1694</v>
      </c>
      <c r="AV240">
        <v>0</v>
      </c>
      <c r="AW240">
        <v>0</v>
      </c>
      <c r="AX240">
        <v>1694</v>
      </c>
      <c r="AY240">
        <v>0</v>
      </c>
      <c r="AZ240">
        <v>0</v>
      </c>
      <c r="BA240">
        <v>2</v>
      </c>
      <c r="BB240">
        <v>0</v>
      </c>
      <c r="BC240">
        <v>3</v>
      </c>
      <c r="BD240">
        <v>1</v>
      </c>
      <c r="BE240" t="s">
        <v>97</v>
      </c>
      <c r="BF240">
        <v>7</v>
      </c>
      <c r="BG240" t="s">
        <v>107</v>
      </c>
      <c r="BH240">
        <v>0</v>
      </c>
      <c r="BI240" t="s">
        <v>83</v>
      </c>
      <c r="BJ240" t="s">
        <v>108</v>
      </c>
      <c r="BK240">
        <v>2007</v>
      </c>
      <c r="BL240" t="s">
        <v>157</v>
      </c>
      <c r="BM240">
        <v>3</v>
      </c>
      <c r="BN240">
        <v>818</v>
      </c>
      <c r="BO240" t="s">
        <v>98</v>
      </c>
      <c r="BP240" t="s">
        <v>98</v>
      </c>
      <c r="BQ240" t="s">
        <v>105</v>
      </c>
      <c r="BR240">
        <v>168</v>
      </c>
      <c r="BS240">
        <v>228</v>
      </c>
      <c r="BT240">
        <v>0</v>
      </c>
      <c r="BU240">
        <v>0</v>
      </c>
      <c r="BV240">
        <v>0</v>
      </c>
      <c r="BW240">
        <v>0</v>
      </c>
      <c r="BX240" t="s">
        <v>83</v>
      </c>
      <c r="BY240" t="s">
        <v>83</v>
      </c>
      <c r="BZ240" t="s">
        <v>83</v>
      </c>
      <c r="CA240" s="2">
        <v>0</v>
      </c>
      <c r="CB240">
        <v>12</v>
      </c>
      <c r="CC240">
        <v>2007</v>
      </c>
      <c r="CD240" t="s">
        <v>158</v>
      </c>
      <c r="CE240" t="s">
        <v>159</v>
      </c>
      <c r="CF240" s="2">
        <v>318000</v>
      </c>
      <c r="CG240" s="4">
        <f t="shared" si="7"/>
        <v>187.72136953955135</v>
      </c>
    </row>
    <row r="241" spans="1:85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 t="str">
        <f t="shared" si="6"/>
        <v>N/A</v>
      </c>
      <c r="S241">
        <v>6</v>
      </c>
      <c r="T241">
        <v>4</v>
      </c>
      <c r="U241">
        <v>1945</v>
      </c>
      <c r="V241" t="str">
        <f>IF(Table1[[#This Row],[YearBuilt]]&lt;1990, "N", IF(Table1[[#This Row],[Remodeled after 1990?]] = "Y", "N", "Y"))</f>
        <v>N</v>
      </c>
      <c r="W241">
        <v>1950</v>
      </c>
      <c r="X241" t="str" cm="1">
        <f t="array" ref="X241">IFERROR(IF(U241=W241, "N", IF(AND(U241&lt;W241, Table1[[#This Row],[YearRemodAdd]]&gt;1990), "Y", "N/A")), No value)</f>
        <v>N/A</v>
      </c>
      <c r="Y241" t="s">
        <v>93</v>
      </c>
      <c r="Z241" t="s">
        <v>94</v>
      </c>
      <c r="AA241" t="s">
        <v>95</v>
      </c>
      <c r="AB241" t="s">
        <v>95</v>
      </c>
      <c r="AC241" t="s">
        <v>117</v>
      </c>
      <c r="AD241">
        <v>0</v>
      </c>
      <c r="AE241" t="s">
        <v>98</v>
      </c>
      <c r="AF241" t="s">
        <v>98</v>
      </c>
      <c r="AG241" t="s">
        <v>118</v>
      </c>
      <c r="AH241" t="s">
        <v>98</v>
      </c>
      <c r="AI241" t="s">
        <v>147</v>
      </c>
      <c r="AJ241" t="s">
        <v>100</v>
      </c>
      <c r="AK241" t="s">
        <v>172</v>
      </c>
      <c r="AL241">
        <v>94</v>
      </c>
      <c r="AM241" t="s">
        <v>102</v>
      </c>
      <c r="AN241">
        <v>0</v>
      </c>
      <c r="AO241">
        <v>641</v>
      </c>
      <c r="AP241">
        <v>735</v>
      </c>
      <c r="AQ241" t="s">
        <v>103</v>
      </c>
      <c r="AR241" t="s">
        <v>98</v>
      </c>
      <c r="AS241" t="s">
        <v>105</v>
      </c>
      <c r="AT241" t="s">
        <v>164</v>
      </c>
      <c r="AU241">
        <v>798</v>
      </c>
      <c r="AV241">
        <v>689</v>
      </c>
      <c r="AW241">
        <v>0</v>
      </c>
      <c r="AX241">
        <v>1487</v>
      </c>
      <c r="AY241">
        <v>0</v>
      </c>
      <c r="AZ241">
        <v>0</v>
      </c>
      <c r="BA241">
        <v>1</v>
      </c>
      <c r="BB241">
        <v>1</v>
      </c>
      <c r="BC241">
        <v>3</v>
      </c>
      <c r="BD241">
        <v>1</v>
      </c>
      <c r="BE241" t="s">
        <v>98</v>
      </c>
      <c r="BF241">
        <v>7</v>
      </c>
      <c r="BG241" t="s">
        <v>107</v>
      </c>
      <c r="BH241">
        <v>1</v>
      </c>
      <c r="BI241" t="s">
        <v>97</v>
      </c>
      <c r="BJ241" t="s">
        <v>127</v>
      </c>
      <c r="BK241">
        <v>1949</v>
      </c>
      <c r="BL241" t="s">
        <v>102</v>
      </c>
      <c r="BM241">
        <v>1</v>
      </c>
      <c r="BN241">
        <v>220</v>
      </c>
      <c r="BO241" t="s">
        <v>98</v>
      </c>
      <c r="BP241" t="s">
        <v>98</v>
      </c>
      <c r="BQ241" t="s">
        <v>105</v>
      </c>
      <c r="BR241">
        <v>0</v>
      </c>
      <c r="BS241">
        <v>140</v>
      </c>
      <c r="BT241">
        <v>0</v>
      </c>
      <c r="BU241">
        <v>0</v>
      </c>
      <c r="BV241">
        <v>0</v>
      </c>
      <c r="BW241">
        <v>0</v>
      </c>
      <c r="BX241" t="s">
        <v>83</v>
      </c>
      <c r="BY241" t="s">
        <v>134</v>
      </c>
      <c r="BZ241" t="s">
        <v>83</v>
      </c>
      <c r="CA241" s="2">
        <v>0</v>
      </c>
      <c r="CB241">
        <v>4</v>
      </c>
      <c r="CC241">
        <v>2010</v>
      </c>
      <c r="CD241" t="s">
        <v>110</v>
      </c>
      <c r="CE241" t="s">
        <v>111</v>
      </c>
      <c r="CF241" s="2">
        <v>113000</v>
      </c>
      <c r="CG241" s="4">
        <f t="shared" si="7"/>
        <v>75.991930060524552</v>
      </c>
    </row>
    <row r="242" spans="1:85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 t="str">
        <f t="shared" si="6"/>
        <v>Y</v>
      </c>
      <c r="S242">
        <v>8</v>
      </c>
      <c r="T242">
        <v>5</v>
      </c>
      <c r="U242">
        <v>2008</v>
      </c>
      <c r="V242" t="str">
        <f>IF(Table1[[#This Row],[YearBuilt]]&lt;1990, "N", IF(Table1[[#This Row],[Remodeled after 1990?]] = "Y", "N", "Y"))</f>
        <v>Y</v>
      </c>
      <c r="W242">
        <v>2008</v>
      </c>
      <c r="X242" t="str" cm="1">
        <f t="array" ref="X242">IFERROR(IF(U242=W242, "N", IF(AND(U242&lt;W242, Table1[[#This Row],[YearRemodAdd]]&gt;1990), "Y", "N/A")), No value)</f>
        <v>N</v>
      </c>
      <c r="Y242" t="s">
        <v>93</v>
      </c>
      <c r="Z242" t="s">
        <v>94</v>
      </c>
      <c r="AA242" t="s">
        <v>95</v>
      </c>
      <c r="AB242" t="s">
        <v>95</v>
      </c>
      <c r="AC242" t="s">
        <v>137</v>
      </c>
      <c r="AD242">
        <v>36</v>
      </c>
      <c r="AE242" t="s">
        <v>97</v>
      </c>
      <c r="AF242" t="s">
        <v>98</v>
      </c>
      <c r="AG242" t="s">
        <v>99</v>
      </c>
      <c r="AH242" t="s">
        <v>97</v>
      </c>
      <c r="AI242" t="s">
        <v>98</v>
      </c>
      <c r="AJ242" t="s">
        <v>130</v>
      </c>
      <c r="AK242" t="s">
        <v>101</v>
      </c>
      <c r="AL242">
        <v>1078</v>
      </c>
      <c r="AM242" t="s">
        <v>102</v>
      </c>
      <c r="AN242">
        <v>0</v>
      </c>
      <c r="AO242">
        <v>488</v>
      </c>
      <c r="AP242">
        <v>1566</v>
      </c>
      <c r="AQ242" t="s">
        <v>103</v>
      </c>
      <c r="AR242" t="s">
        <v>104</v>
      </c>
      <c r="AS242" t="s">
        <v>105</v>
      </c>
      <c r="AT242" t="s">
        <v>106</v>
      </c>
      <c r="AU242">
        <v>1566</v>
      </c>
      <c r="AV242">
        <v>0</v>
      </c>
      <c r="AW242">
        <v>0</v>
      </c>
      <c r="AX242">
        <v>1566</v>
      </c>
      <c r="AY242">
        <v>1</v>
      </c>
      <c r="AZ242">
        <v>0</v>
      </c>
      <c r="BA242">
        <v>2</v>
      </c>
      <c r="BB242">
        <v>0</v>
      </c>
      <c r="BC242">
        <v>3</v>
      </c>
      <c r="BD242">
        <v>1</v>
      </c>
      <c r="BE242" t="s">
        <v>97</v>
      </c>
      <c r="BF242">
        <v>7</v>
      </c>
      <c r="BG242" t="s">
        <v>107</v>
      </c>
      <c r="BH242">
        <v>0</v>
      </c>
      <c r="BI242" t="s">
        <v>83</v>
      </c>
      <c r="BJ242" t="s">
        <v>108</v>
      </c>
      <c r="BK242">
        <v>2008</v>
      </c>
      <c r="BL242" t="s">
        <v>109</v>
      </c>
      <c r="BM242">
        <v>2</v>
      </c>
      <c r="BN242">
        <v>750</v>
      </c>
      <c r="BO242" t="s">
        <v>98</v>
      </c>
      <c r="BP242" t="s">
        <v>98</v>
      </c>
      <c r="BQ242" t="s">
        <v>105</v>
      </c>
      <c r="BR242">
        <v>144</v>
      </c>
      <c r="BS242">
        <v>168</v>
      </c>
      <c r="BT242">
        <v>0</v>
      </c>
      <c r="BU242">
        <v>0</v>
      </c>
      <c r="BV242">
        <v>0</v>
      </c>
      <c r="BW242">
        <v>0</v>
      </c>
      <c r="BX242" t="s">
        <v>83</v>
      </c>
      <c r="BY242" t="s">
        <v>83</v>
      </c>
      <c r="BZ242" t="s">
        <v>83</v>
      </c>
      <c r="CA242" s="2">
        <v>0</v>
      </c>
      <c r="CB242">
        <v>4</v>
      </c>
      <c r="CC242">
        <v>2010</v>
      </c>
      <c r="CD242" t="s">
        <v>110</v>
      </c>
      <c r="CE242" t="s">
        <v>111</v>
      </c>
      <c r="CF242" s="2">
        <v>262500</v>
      </c>
      <c r="CG242" s="4">
        <f t="shared" si="7"/>
        <v>167.62452107279694</v>
      </c>
    </row>
    <row r="243" spans="1:85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 t="str">
        <f t="shared" si="6"/>
        <v>Y</v>
      </c>
      <c r="S243">
        <v>5</v>
      </c>
      <c r="T243">
        <v>9</v>
      </c>
      <c r="U243">
        <v>1945</v>
      </c>
      <c r="V243" t="str">
        <f>IF(Table1[[#This Row],[YearBuilt]]&lt;1990, "N", IF(Table1[[#This Row],[Remodeled after 1990?]] = "Y", "N", "Y"))</f>
        <v>N</v>
      </c>
      <c r="W243">
        <v>1997</v>
      </c>
      <c r="X243" t="str" cm="1">
        <f t="array" ref="X243">IFERROR(IF(U243=W243, "N", IF(AND(U243&lt;W243, Table1[[#This Row],[YearRemodAdd]]&gt;1990), "Y", "N/A")), No value)</f>
        <v>Y</v>
      </c>
      <c r="Y243" t="s">
        <v>93</v>
      </c>
      <c r="Z243" t="s">
        <v>94</v>
      </c>
      <c r="AA243" t="s">
        <v>95</v>
      </c>
      <c r="AB243" t="s">
        <v>95</v>
      </c>
      <c r="AC243" t="s">
        <v>117</v>
      </c>
      <c r="AD243">
        <v>0</v>
      </c>
      <c r="AE243" t="s">
        <v>98</v>
      </c>
      <c r="AF243" t="s">
        <v>97</v>
      </c>
      <c r="AG243" t="s">
        <v>118</v>
      </c>
      <c r="AH243" t="s">
        <v>98</v>
      </c>
      <c r="AI243" t="s">
        <v>98</v>
      </c>
      <c r="AJ243" t="s">
        <v>100</v>
      </c>
      <c r="AK243" t="s">
        <v>119</v>
      </c>
      <c r="AL243">
        <v>329</v>
      </c>
      <c r="AM243" t="s">
        <v>102</v>
      </c>
      <c r="AN243">
        <v>0</v>
      </c>
      <c r="AO243">
        <v>357</v>
      </c>
      <c r="AP243">
        <v>686</v>
      </c>
      <c r="AQ243" t="s">
        <v>103</v>
      </c>
      <c r="AR243" t="s">
        <v>97</v>
      </c>
      <c r="AS243" t="s">
        <v>105</v>
      </c>
      <c r="AT243" t="s">
        <v>106</v>
      </c>
      <c r="AU243">
        <v>866</v>
      </c>
      <c r="AV243">
        <v>0</v>
      </c>
      <c r="AW243">
        <v>0</v>
      </c>
      <c r="AX243">
        <v>866</v>
      </c>
      <c r="AY243">
        <v>0</v>
      </c>
      <c r="AZ243">
        <v>0</v>
      </c>
      <c r="BA243">
        <v>1</v>
      </c>
      <c r="BB243">
        <v>0</v>
      </c>
      <c r="BC243">
        <v>2</v>
      </c>
      <c r="BD243">
        <v>1</v>
      </c>
      <c r="BE243" t="s">
        <v>97</v>
      </c>
      <c r="BF243">
        <v>4</v>
      </c>
      <c r="BG243" t="s">
        <v>107</v>
      </c>
      <c r="BH243">
        <v>0</v>
      </c>
      <c r="BI243" t="s">
        <v>83</v>
      </c>
      <c r="BJ243" t="s">
        <v>83</v>
      </c>
      <c r="BK243" t="s">
        <v>83</v>
      </c>
      <c r="BL243" t="s">
        <v>83</v>
      </c>
      <c r="BM243">
        <v>0</v>
      </c>
      <c r="BN243">
        <v>0</v>
      </c>
      <c r="BO243" t="s">
        <v>83</v>
      </c>
      <c r="BP243" t="s">
        <v>83</v>
      </c>
      <c r="BQ243" t="s">
        <v>105</v>
      </c>
      <c r="BR243">
        <v>58</v>
      </c>
      <c r="BS243">
        <v>42</v>
      </c>
      <c r="BT243">
        <v>0</v>
      </c>
      <c r="BU243">
        <v>0</v>
      </c>
      <c r="BV243">
        <v>0</v>
      </c>
      <c r="BW243">
        <v>0</v>
      </c>
      <c r="BX243" t="s">
        <v>83</v>
      </c>
      <c r="BY243" t="s">
        <v>83</v>
      </c>
      <c r="BZ243" t="s">
        <v>83</v>
      </c>
      <c r="CA243" s="2">
        <v>0</v>
      </c>
      <c r="CB243">
        <v>8</v>
      </c>
      <c r="CC243">
        <v>2007</v>
      </c>
      <c r="CD243" t="s">
        <v>110</v>
      </c>
      <c r="CE243" t="s">
        <v>111</v>
      </c>
      <c r="CF243" s="2">
        <v>110500</v>
      </c>
      <c r="CG243" s="4">
        <f t="shared" si="7"/>
        <v>127.59815242494226</v>
      </c>
    </row>
    <row r="244" spans="1:85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 t="str">
        <f t="shared" si="6"/>
        <v>N/A</v>
      </c>
      <c r="S244">
        <v>5</v>
      </c>
      <c r="T244">
        <v>4</v>
      </c>
      <c r="U244">
        <v>1900</v>
      </c>
      <c r="V244" t="str">
        <f>IF(Table1[[#This Row],[YearBuilt]]&lt;1990, "N", IF(Table1[[#This Row],[Remodeled after 1990?]] = "Y", "N", "Y"))</f>
        <v>N</v>
      </c>
      <c r="W244">
        <v>1950</v>
      </c>
      <c r="X244" t="str" cm="1">
        <f t="array" ref="X244">IFERROR(IF(U244=W244, "N", IF(AND(U244&lt;W244, Table1[[#This Row],[YearRemodAdd]]&gt;1990), "Y", "N/A")), No value)</f>
        <v>N/A</v>
      </c>
      <c r="Y244" t="s">
        <v>93</v>
      </c>
      <c r="Z244" t="s">
        <v>94</v>
      </c>
      <c r="AA244" t="s">
        <v>124</v>
      </c>
      <c r="AB244" t="s">
        <v>124</v>
      </c>
      <c r="AC244" t="s">
        <v>117</v>
      </c>
      <c r="AD244">
        <v>0</v>
      </c>
      <c r="AE244" t="s">
        <v>98</v>
      </c>
      <c r="AF244" t="s">
        <v>98</v>
      </c>
      <c r="AG244" t="s">
        <v>126</v>
      </c>
      <c r="AH244" t="s">
        <v>98</v>
      </c>
      <c r="AI244" t="s">
        <v>98</v>
      </c>
      <c r="AJ244" t="s">
        <v>100</v>
      </c>
      <c r="AK244" t="s">
        <v>102</v>
      </c>
      <c r="AL244">
        <v>0</v>
      </c>
      <c r="AM244" t="s">
        <v>102</v>
      </c>
      <c r="AN244">
        <v>0</v>
      </c>
      <c r="AO244">
        <v>540</v>
      </c>
      <c r="AP244">
        <v>540</v>
      </c>
      <c r="AQ244" t="s">
        <v>103</v>
      </c>
      <c r="AR244" t="s">
        <v>97</v>
      </c>
      <c r="AS244" t="s">
        <v>177</v>
      </c>
      <c r="AT244" t="s">
        <v>164</v>
      </c>
      <c r="AU244">
        <v>889</v>
      </c>
      <c r="AV244">
        <v>551</v>
      </c>
      <c r="AW244">
        <v>0</v>
      </c>
      <c r="AX244">
        <v>1440</v>
      </c>
      <c r="AY244">
        <v>0</v>
      </c>
      <c r="AZ244">
        <v>0</v>
      </c>
      <c r="BA244">
        <v>1</v>
      </c>
      <c r="BB244">
        <v>0</v>
      </c>
      <c r="BC244">
        <v>3</v>
      </c>
      <c r="BD244">
        <v>1</v>
      </c>
      <c r="BE244" t="s">
        <v>98</v>
      </c>
      <c r="BF244">
        <v>6</v>
      </c>
      <c r="BG244" t="s">
        <v>107</v>
      </c>
      <c r="BH244">
        <v>0</v>
      </c>
      <c r="BI244" t="s">
        <v>83</v>
      </c>
      <c r="BJ244" t="s">
        <v>108</v>
      </c>
      <c r="BK244">
        <v>1940</v>
      </c>
      <c r="BL244" t="s">
        <v>102</v>
      </c>
      <c r="BM244">
        <v>1</v>
      </c>
      <c r="BN244">
        <v>352</v>
      </c>
      <c r="BO244" t="s">
        <v>147</v>
      </c>
      <c r="BP244" t="s">
        <v>98</v>
      </c>
      <c r="BQ244" t="s">
        <v>105</v>
      </c>
      <c r="BR244">
        <v>0</v>
      </c>
      <c r="BS244">
        <v>0</v>
      </c>
      <c r="BT244">
        <v>77</v>
      </c>
      <c r="BU244">
        <v>0</v>
      </c>
      <c r="BV244">
        <v>0</v>
      </c>
      <c r="BW244">
        <v>0</v>
      </c>
      <c r="BX244" t="s">
        <v>83</v>
      </c>
      <c r="BY244" t="s">
        <v>83</v>
      </c>
      <c r="BZ244" t="s">
        <v>83</v>
      </c>
      <c r="CA244" s="2">
        <v>0</v>
      </c>
      <c r="CB244">
        <v>4</v>
      </c>
      <c r="CC244">
        <v>2006</v>
      </c>
      <c r="CD244" t="s">
        <v>110</v>
      </c>
      <c r="CE244" t="s">
        <v>111</v>
      </c>
      <c r="CF244" s="2">
        <v>79000</v>
      </c>
      <c r="CG244" s="4">
        <f t="shared" si="7"/>
        <v>54.861111111111114</v>
      </c>
    </row>
    <row r="245" spans="1:85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 t="str">
        <f t="shared" si="6"/>
        <v>N</v>
      </c>
      <c r="S245">
        <v>6</v>
      </c>
      <c r="T245">
        <v>6</v>
      </c>
      <c r="U245">
        <v>1980</v>
      </c>
      <c r="V245" t="str">
        <f>IF(Table1[[#This Row],[YearBuilt]]&lt;1990, "N", IF(Table1[[#This Row],[Remodeled after 1990?]] = "Y", "N", "Y"))</f>
        <v>N</v>
      </c>
      <c r="W245">
        <v>1980</v>
      </c>
      <c r="X245" t="str" cm="1">
        <f t="array" ref="X245">IFERROR(IF(U245=W245, "N", IF(AND(U245&lt;W245, Table1[[#This Row],[YearRemodAdd]]&gt;1990), "Y", "N/A")), No value)</f>
        <v>N</v>
      </c>
      <c r="Y245" t="s">
        <v>93</v>
      </c>
      <c r="Z245" t="s">
        <v>94</v>
      </c>
      <c r="AA245" t="s">
        <v>161</v>
      </c>
      <c r="AB245" t="s">
        <v>161</v>
      </c>
      <c r="AC245" t="s">
        <v>117</v>
      </c>
      <c r="AD245">
        <v>0</v>
      </c>
      <c r="AE245" t="s">
        <v>98</v>
      </c>
      <c r="AF245" t="s">
        <v>98</v>
      </c>
      <c r="AG245" t="s">
        <v>118</v>
      </c>
      <c r="AH245" t="s">
        <v>97</v>
      </c>
      <c r="AI245" t="s">
        <v>98</v>
      </c>
      <c r="AJ245" t="s">
        <v>100</v>
      </c>
      <c r="AK245" t="s">
        <v>102</v>
      </c>
      <c r="AL245">
        <v>0</v>
      </c>
      <c r="AM245" t="s">
        <v>102</v>
      </c>
      <c r="AN245">
        <v>0</v>
      </c>
      <c r="AO245">
        <v>626</v>
      </c>
      <c r="AP245">
        <v>626</v>
      </c>
      <c r="AQ245" t="s">
        <v>103</v>
      </c>
      <c r="AR245" t="s">
        <v>98</v>
      </c>
      <c r="AS245" t="s">
        <v>105</v>
      </c>
      <c r="AT245" t="s">
        <v>106</v>
      </c>
      <c r="AU245">
        <v>626</v>
      </c>
      <c r="AV245">
        <v>591</v>
      </c>
      <c r="AW245">
        <v>0</v>
      </c>
      <c r="AX245">
        <v>1217</v>
      </c>
      <c r="AY245">
        <v>0</v>
      </c>
      <c r="AZ245">
        <v>0</v>
      </c>
      <c r="BA245">
        <v>1</v>
      </c>
      <c r="BB245">
        <v>1</v>
      </c>
      <c r="BC245">
        <v>3</v>
      </c>
      <c r="BD245">
        <v>1</v>
      </c>
      <c r="BE245" t="s">
        <v>98</v>
      </c>
      <c r="BF245">
        <v>6</v>
      </c>
      <c r="BG245" t="s">
        <v>107</v>
      </c>
      <c r="BH245">
        <v>1</v>
      </c>
      <c r="BI245" t="s">
        <v>98</v>
      </c>
      <c r="BJ245" t="s">
        <v>108</v>
      </c>
      <c r="BK245">
        <v>1980</v>
      </c>
      <c r="BL245" t="s">
        <v>109</v>
      </c>
      <c r="BM245">
        <v>1</v>
      </c>
      <c r="BN245">
        <v>288</v>
      </c>
      <c r="BO245" t="s">
        <v>98</v>
      </c>
      <c r="BP245" t="s">
        <v>98</v>
      </c>
      <c r="BQ245" t="s">
        <v>105</v>
      </c>
      <c r="BR245">
        <v>0</v>
      </c>
      <c r="BS245">
        <v>28</v>
      </c>
      <c r="BT245">
        <v>0</v>
      </c>
      <c r="BU245">
        <v>0</v>
      </c>
      <c r="BV245">
        <v>0</v>
      </c>
      <c r="BW245">
        <v>0</v>
      </c>
      <c r="BX245" t="s">
        <v>83</v>
      </c>
      <c r="BY245" t="s">
        <v>83</v>
      </c>
      <c r="BZ245" t="s">
        <v>83</v>
      </c>
      <c r="CA245" s="2">
        <v>0</v>
      </c>
      <c r="CB245">
        <v>4</v>
      </c>
      <c r="CC245">
        <v>2009</v>
      </c>
      <c r="CD245" t="s">
        <v>110</v>
      </c>
      <c r="CE245" t="s">
        <v>111</v>
      </c>
      <c r="CF245" s="2">
        <v>120000</v>
      </c>
      <c r="CG245" s="4">
        <f t="shared" si="7"/>
        <v>98.603122432210355</v>
      </c>
    </row>
    <row r="246" spans="1:85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 t="str">
        <f t="shared" si="6"/>
        <v>N</v>
      </c>
      <c r="S246">
        <v>7</v>
      </c>
      <c r="T246">
        <v>5</v>
      </c>
      <c r="U246">
        <v>1994</v>
      </c>
      <c r="V246" t="str">
        <f>IF(Table1[[#This Row],[YearBuilt]]&lt;1990, "N", IF(Table1[[#This Row],[Remodeled after 1990?]] = "Y", "N", "Y"))</f>
        <v>N</v>
      </c>
      <c r="W246">
        <v>2002</v>
      </c>
      <c r="X246" t="str" cm="1">
        <f t="array" ref="X246">IFERROR(IF(U246=W246, "N", IF(AND(U246&lt;W246, Table1[[#This Row],[YearRemodAdd]]&gt;1990), "Y", "N/A")), No value)</f>
        <v>Y</v>
      </c>
      <c r="Y246" t="s">
        <v>93</v>
      </c>
      <c r="Z246" t="s">
        <v>94</v>
      </c>
      <c r="AA246" t="s">
        <v>95</v>
      </c>
      <c r="AB246" t="s">
        <v>95</v>
      </c>
      <c r="AC246" t="s">
        <v>117</v>
      </c>
      <c r="AD246">
        <v>0</v>
      </c>
      <c r="AE246" t="s">
        <v>97</v>
      </c>
      <c r="AF246" t="s">
        <v>98</v>
      </c>
      <c r="AG246" t="s">
        <v>99</v>
      </c>
      <c r="AH246" t="s">
        <v>97</v>
      </c>
      <c r="AI246" t="s">
        <v>98</v>
      </c>
      <c r="AJ246" t="s">
        <v>100</v>
      </c>
      <c r="AK246" t="s">
        <v>101</v>
      </c>
      <c r="AL246">
        <v>695</v>
      </c>
      <c r="AM246" t="s">
        <v>102</v>
      </c>
      <c r="AN246">
        <v>0</v>
      </c>
      <c r="AO246">
        <v>253</v>
      </c>
      <c r="AP246">
        <v>948</v>
      </c>
      <c r="AQ246" t="s">
        <v>103</v>
      </c>
      <c r="AR246" t="s">
        <v>104</v>
      </c>
      <c r="AS246" t="s">
        <v>105</v>
      </c>
      <c r="AT246" t="s">
        <v>106</v>
      </c>
      <c r="AU246">
        <v>1222</v>
      </c>
      <c r="AV246">
        <v>888</v>
      </c>
      <c r="AW246">
        <v>0</v>
      </c>
      <c r="AX246">
        <v>2110</v>
      </c>
      <c r="AY246">
        <v>1</v>
      </c>
      <c r="AZ246">
        <v>0</v>
      </c>
      <c r="BA246">
        <v>2</v>
      </c>
      <c r="BB246">
        <v>1</v>
      </c>
      <c r="BC246">
        <v>3</v>
      </c>
      <c r="BD246">
        <v>1</v>
      </c>
      <c r="BE246" t="s">
        <v>97</v>
      </c>
      <c r="BF246">
        <v>8</v>
      </c>
      <c r="BG246" t="s">
        <v>107</v>
      </c>
      <c r="BH246">
        <v>2</v>
      </c>
      <c r="BI246" t="s">
        <v>147</v>
      </c>
      <c r="BJ246" t="s">
        <v>108</v>
      </c>
      <c r="BK246">
        <v>1994</v>
      </c>
      <c r="BL246" t="s">
        <v>109</v>
      </c>
      <c r="BM246">
        <v>2</v>
      </c>
      <c r="BN246">
        <v>463</v>
      </c>
      <c r="BO246" t="s">
        <v>98</v>
      </c>
      <c r="BP246" t="s">
        <v>98</v>
      </c>
      <c r="BQ246" t="s">
        <v>105</v>
      </c>
      <c r="BR246">
        <v>0</v>
      </c>
      <c r="BS246">
        <v>130</v>
      </c>
      <c r="BT246">
        <v>0</v>
      </c>
      <c r="BU246">
        <v>0</v>
      </c>
      <c r="BV246">
        <v>0</v>
      </c>
      <c r="BW246">
        <v>0</v>
      </c>
      <c r="BX246" t="s">
        <v>83</v>
      </c>
      <c r="BY246" t="s">
        <v>83</v>
      </c>
      <c r="BZ246" t="s">
        <v>83</v>
      </c>
      <c r="CA246" s="2">
        <v>0</v>
      </c>
      <c r="CB246">
        <v>5</v>
      </c>
      <c r="CC246">
        <v>2010</v>
      </c>
      <c r="CD246" t="s">
        <v>110</v>
      </c>
      <c r="CE246" t="s">
        <v>111</v>
      </c>
      <c r="CF246" s="2">
        <v>205000</v>
      </c>
      <c r="CG246" s="4">
        <f t="shared" si="7"/>
        <v>97.156398104265406</v>
      </c>
    </row>
    <row r="247" spans="1:85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 t="str">
        <f t="shared" si="6"/>
        <v>Y</v>
      </c>
      <c r="S247">
        <v>7</v>
      </c>
      <c r="T247">
        <v>5</v>
      </c>
      <c r="U247">
        <v>1988</v>
      </c>
      <c r="V247" t="str">
        <f>IF(Table1[[#This Row],[YearBuilt]]&lt;1990, "N", IF(Table1[[#This Row],[Remodeled after 1990?]] = "Y", "N", "Y"))</f>
        <v>N</v>
      </c>
      <c r="W247">
        <v>1988</v>
      </c>
      <c r="X247" t="str" cm="1">
        <f t="array" ref="X247">IFERROR(IF(U247=W247, "N", IF(AND(U247&lt;W247, Table1[[#This Row],[YearRemodAdd]]&gt;1990), "Y", "N/A")), No value)</f>
        <v>N</v>
      </c>
      <c r="Y247" t="s">
        <v>93</v>
      </c>
      <c r="Z247" t="s">
        <v>94</v>
      </c>
      <c r="AA247" t="s">
        <v>124</v>
      </c>
      <c r="AB247" t="s">
        <v>124</v>
      </c>
      <c r="AC247" t="s">
        <v>96</v>
      </c>
      <c r="AD247">
        <v>102</v>
      </c>
      <c r="AE247" t="s">
        <v>98</v>
      </c>
      <c r="AF247" t="s">
        <v>98</v>
      </c>
      <c r="AG247" t="s">
        <v>118</v>
      </c>
      <c r="AH247" t="s">
        <v>97</v>
      </c>
      <c r="AI247" t="s">
        <v>98</v>
      </c>
      <c r="AJ247" t="s">
        <v>130</v>
      </c>
      <c r="AK247" t="s">
        <v>101</v>
      </c>
      <c r="AL247">
        <v>929</v>
      </c>
      <c r="AM247" t="s">
        <v>102</v>
      </c>
      <c r="AN247">
        <v>0</v>
      </c>
      <c r="AO247">
        <v>916</v>
      </c>
      <c r="AP247">
        <v>1845</v>
      </c>
      <c r="AQ247" t="s">
        <v>103</v>
      </c>
      <c r="AR247" t="s">
        <v>97</v>
      </c>
      <c r="AS247" t="s">
        <v>105</v>
      </c>
      <c r="AT247" t="s">
        <v>106</v>
      </c>
      <c r="AU247">
        <v>1872</v>
      </c>
      <c r="AV247">
        <v>0</v>
      </c>
      <c r="AW247">
        <v>0</v>
      </c>
      <c r="AX247">
        <v>1872</v>
      </c>
      <c r="AY247">
        <v>0</v>
      </c>
      <c r="AZ247">
        <v>1</v>
      </c>
      <c r="BA247">
        <v>2</v>
      </c>
      <c r="BB247">
        <v>0</v>
      </c>
      <c r="BC247">
        <v>3</v>
      </c>
      <c r="BD247">
        <v>1</v>
      </c>
      <c r="BE247" t="s">
        <v>98</v>
      </c>
      <c r="BF247">
        <v>6</v>
      </c>
      <c r="BG247" t="s">
        <v>107</v>
      </c>
      <c r="BH247">
        <v>1</v>
      </c>
      <c r="BI247" t="s">
        <v>98</v>
      </c>
      <c r="BJ247" t="s">
        <v>108</v>
      </c>
      <c r="BK247">
        <v>1988</v>
      </c>
      <c r="BL247" t="s">
        <v>157</v>
      </c>
      <c r="BM247">
        <v>2</v>
      </c>
      <c r="BN247">
        <v>604</v>
      </c>
      <c r="BO247" t="s">
        <v>98</v>
      </c>
      <c r="BP247" t="s">
        <v>98</v>
      </c>
      <c r="BQ247" t="s">
        <v>105</v>
      </c>
      <c r="BR247">
        <v>197</v>
      </c>
      <c r="BS247">
        <v>39</v>
      </c>
      <c r="BT247">
        <v>0</v>
      </c>
      <c r="BU247">
        <v>0</v>
      </c>
      <c r="BV247">
        <v>0</v>
      </c>
      <c r="BW247">
        <v>0</v>
      </c>
      <c r="BX247" t="s">
        <v>83</v>
      </c>
      <c r="BY247" t="s">
        <v>83</v>
      </c>
      <c r="BZ247" t="s">
        <v>83</v>
      </c>
      <c r="CA247" s="2">
        <v>0</v>
      </c>
      <c r="CB247">
        <v>6</v>
      </c>
      <c r="CC247">
        <v>2006</v>
      </c>
      <c r="CD247" t="s">
        <v>110</v>
      </c>
      <c r="CE247" t="s">
        <v>111</v>
      </c>
      <c r="CF247" s="2">
        <v>241500</v>
      </c>
      <c r="CG247" s="4">
        <f t="shared" si="7"/>
        <v>129.00641025641025</v>
      </c>
    </row>
    <row r="248" spans="1:85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 t="str">
        <f t="shared" si="6"/>
        <v>N</v>
      </c>
      <c r="S248">
        <v>6</v>
      </c>
      <c r="T248">
        <v>8</v>
      </c>
      <c r="U248">
        <v>1910</v>
      </c>
      <c r="V248" t="str">
        <f>IF(Table1[[#This Row],[YearBuilt]]&lt;1990, "N", IF(Table1[[#This Row],[Remodeled after 1990?]] = "Y", "N", "Y"))</f>
        <v>N</v>
      </c>
      <c r="W248">
        <v>1950</v>
      </c>
      <c r="X248" t="str" cm="1">
        <f t="array" ref="X248">IFERROR(IF(U248=W248, "N", IF(AND(U248&lt;W248, Table1[[#This Row],[YearRemodAdd]]&gt;1990), "Y", "N/A")), No value)</f>
        <v>N/A</v>
      </c>
      <c r="Y248" t="s">
        <v>93</v>
      </c>
      <c r="Z248" t="s">
        <v>94</v>
      </c>
      <c r="AA248" t="s">
        <v>186</v>
      </c>
      <c r="AB248" t="s">
        <v>186</v>
      </c>
      <c r="AC248" t="s">
        <v>117</v>
      </c>
      <c r="AD248">
        <v>0</v>
      </c>
      <c r="AE248" t="s">
        <v>98</v>
      </c>
      <c r="AF248" t="s">
        <v>147</v>
      </c>
      <c r="AG248" t="s">
        <v>137</v>
      </c>
      <c r="AH248" t="s">
        <v>147</v>
      </c>
      <c r="AI248" t="s">
        <v>98</v>
      </c>
      <c r="AJ248" t="s">
        <v>100</v>
      </c>
      <c r="AK248" t="s">
        <v>102</v>
      </c>
      <c r="AL248">
        <v>0</v>
      </c>
      <c r="AM248" t="s">
        <v>102</v>
      </c>
      <c r="AN248">
        <v>0</v>
      </c>
      <c r="AO248">
        <v>1020</v>
      </c>
      <c r="AP248">
        <v>1020</v>
      </c>
      <c r="AQ248" t="s">
        <v>103</v>
      </c>
      <c r="AR248" t="s">
        <v>97</v>
      </c>
      <c r="AS248" t="s">
        <v>177</v>
      </c>
      <c r="AT248" t="s">
        <v>187</v>
      </c>
      <c r="AU248">
        <v>908</v>
      </c>
      <c r="AV248">
        <v>1020</v>
      </c>
      <c r="AW248">
        <v>0</v>
      </c>
      <c r="AX248">
        <v>1928</v>
      </c>
      <c r="AY248">
        <v>0</v>
      </c>
      <c r="AZ248">
        <v>0</v>
      </c>
      <c r="BA248">
        <v>2</v>
      </c>
      <c r="BB248">
        <v>0</v>
      </c>
      <c r="BC248">
        <v>4</v>
      </c>
      <c r="BD248">
        <v>2</v>
      </c>
      <c r="BE248" t="s">
        <v>147</v>
      </c>
      <c r="BF248">
        <v>9</v>
      </c>
      <c r="BG248" t="s">
        <v>107</v>
      </c>
      <c r="BH248">
        <v>0</v>
      </c>
      <c r="BI248" t="s">
        <v>83</v>
      </c>
      <c r="BJ248" t="s">
        <v>127</v>
      </c>
      <c r="BK248">
        <v>1910</v>
      </c>
      <c r="BL248" t="s">
        <v>102</v>
      </c>
      <c r="BM248">
        <v>1</v>
      </c>
      <c r="BN248">
        <v>440</v>
      </c>
      <c r="BO248" t="s">
        <v>212</v>
      </c>
      <c r="BP248" t="s">
        <v>212</v>
      </c>
      <c r="BQ248" t="s">
        <v>105</v>
      </c>
      <c r="BR248">
        <v>0</v>
      </c>
      <c r="BS248">
        <v>60</v>
      </c>
      <c r="BT248">
        <v>112</v>
      </c>
      <c r="BU248">
        <v>0</v>
      </c>
      <c r="BV248">
        <v>0</v>
      </c>
      <c r="BW248">
        <v>0</v>
      </c>
      <c r="BX248" t="s">
        <v>83</v>
      </c>
      <c r="BY248" t="s">
        <v>83</v>
      </c>
      <c r="BZ248" t="s">
        <v>83</v>
      </c>
      <c r="CA248" s="2">
        <v>0</v>
      </c>
      <c r="CB248">
        <v>4</v>
      </c>
      <c r="CC248">
        <v>2006</v>
      </c>
      <c r="CD248" t="s">
        <v>110</v>
      </c>
      <c r="CE248" t="s">
        <v>111</v>
      </c>
      <c r="CF248" s="2">
        <v>137000</v>
      </c>
      <c r="CG248" s="4">
        <f t="shared" si="7"/>
        <v>71.058091286307061</v>
      </c>
    </row>
    <row r="249" spans="1:85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 t="str">
        <f t="shared" si="6"/>
        <v>Y</v>
      </c>
      <c r="S249">
        <v>6</v>
      </c>
      <c r="T249">
        <v>5</v>
      </c>
      <c r="U249">
        <v>1954</v>
      </c>
      <c r="V249" t="str">
        <f>IF(Table1[[#This Row],[YearBuilt]]&lt;1990, "N", IF(Table1[[#This Row],[Remodeled after 1990?]] = "Y", "N", "Y"))</f>
        <v>N</v>
      </c>
      <c r="W249">
        <v>1954</v>
      </c>
      <c r="X249" t="str" cm="1">
        <f t="array" ref="X249">IFERROR(IF(U249=W249, "N", IF(AND(U249&lt;W249, Table1[[#This Row],[YearRemodAdd]]&gt;1990), "Y", "N/A")), No value)</f>
        <v>N</v>
      </c>
      <c r="Y249" t="s">
        <v>152</v>
      </c>
      <c r="Z249" t="s">
        <v>94</v>
      </c>
      <c r="AA249" t="s">
        <v>124</v>
      </c>
      <c r="AB249" t="s">
        <v>96</v>
      </c>
      <c r="AC249" t="s">
        <v>117</v>
      </c>
      <c r="AD249">
        <v>0</v>
      </c>
      <c r="AE249" t="s">
        <v>98</v>
      </c>
      <c r="AF249" t="s">
        <v>98</v>
      </c>
      <c r="AG249" t="s">
        <v>118</v>
      </c>
      <c r="AH249" t="s">
        <v>98</v>
      </c>
      <c r="AI249" t="s">
        <v>98</v>
      </c>
      <c r="AJ249" t="s">
        <v>100</v>
      </c>
      <c r="AK249" t="s">
        <v>102</v>
      </c>
      <c r="AL249">
        <v>0</v>
      </c>
      <c r="AM249" t="s">
        <v>102</v>
      </c>
      <c r="AN249">
        <v>0</v>
      </c>
      <c r="AO249">
        <v>1367</v>
      </c>
      <c r="AP249">
        <v>1367</v>
      </c>
      <c r="AQ249" t="s">
        <v>103</v>
      </c>
      <c r="AR249" t="s">
        <v>104</v>
      </c>
      <c r="AS249" t="s">
        <v>105</v>
      </c>
      <c r="AT249" t="s">
        <v>106</v>
      </c>
      <c r="AU249">
        <v>1375</v>
      </c>
      <c r="AV249">
        <v>0</v>
      </c>
      <c r="AW249">
        <v>0</v>
      </c>
      <c r="AX249">
        <v>1375</v>
      </c>
      <c r="AY249">
        <v>0</v>
      </c>
      <c r="AZ249">
        <v>0</v>
      </c>
      <c r="BA249">
        <v>1</v>
      </c>
      <c r="BB249">
        <v>0</v>
      </c>
      <c r="BC249">
        <v>2</v>
      </c>
      <c r="BD249">
        <v>1</v>
      </c>
      <c r="BE249" t="s">
        <v>98</v>
      </c>
      <c r="BF249">
        <v>5</v>
      </c>
      <c r="BG249" t="s">
        <v>107</v>
      </c>
      <c r="BH249">
        <v>1</v>
      </c>
      <c r="BI249" t="s">
        <v>98</v>
      </c>
      <c r="BJ249" t="s">
        <v>108</v>
      </c>
      <c r="BK249">
        <v>1954</v>
      </c>
      <c r="BL249" t="s">
        <v>102</v>
      </c>
      <c r="BM249">
        <v>2</v>
      </c>
      <c r="BN249">
        <v>451</v>
      </c>
      <c r="BO249" t="s">
        <v>98</v>
      </c>
      <c r="BP249" t="s">
        <v>98</v>
      </c>
      <c r="BQ249" t="s">
        <v>105</v>
      </c>
      <c r="BR249">
        <v>0</v>
      </c>
      <c r="BS249">
        <v>30</v>
      </c>
      <c r="BT249">
        <v>0</v>
      </c>
      <c r="BU249">
        <v>0</v>
      </c>
      <c r="BV249">
        <v>0</v>
      </c>
      <c r="BW249">
        <v>0</v>
      </c>
      <c r="BX249" t="s">
        <v>83</v>
      </c>
      <c r="BY249" t="s">
        <v>83</v>
      </c>
      <c r="BZ249" t="s">
        <v>83</v>
      </c>
      <c r="CA249" s="2">
        <v>0</v>
      </c>
      <c r="CB249">
        <v>6</v>
      </c>
      <c r="CC249">
        <v>2006</v>
      </c>
      <c r="CD249" t="s">
        <v>110</v>
      </c>
      <c r="CE249" t="s">
        <v>111</v>
      </c>
      <c r="CF249" s="2">
        <v>140000</v>
      </c>
      <c r="CG249" s="4">
        <f t="shared" si="7"/>
        <v>101.81818181818181</v>
      </c>
    </row>
    <row r="250" spans="1:85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 t="str">
        <f t="shared" si="6"/>
        <v>N</v>
      </c>
      <c r="S250">
        <v>7</v>
      </c>
      <c r="T250">
        <v>5</v>
      </c>
      <c r="U250">
        <v>2003</v>
      </c>
      <c r="V250" t="str">
        <f>IF(Table1[[#This Row],[YearBuilt]]&lt;1990, "N", IF(Table1[[#This Row],[Remodeled after 1990?]] = "Y", "N", "Y"))</f>
        <v>Y</v>
      </c>
      <c r="W250">
        <v>2003</v>
      </c>
      <c r="X250" t="str" cm="1">
        <f t="array" ref="X250">IFERROR(IF(U250=W250, "N", IF(AND(U250&lt;W250, Table1[[#This Row],[YearRemodAdd]]&gt;1990), "Y", "N/A")), No value)</f>
        <v>N</v>
      </c>
      <c r="Y250" t="s">
        <v>93</v>
      </c>
      <c r="Z250" t="s">
        <v>94</v>
      </c>
      <c r="AA250" t="s">
        <v>95</v>
      </c>
      <c r="AB250" t="s">
        <v>95</v>
      </c>
      <c r="AC250" t="s">
        <v>96</v>
      </c>
      <c r="AD250">
        <v>101</v>
      </c>
      <c r="AE250" t="s">
        <v>97</v>
      </c>
      <c r="AF250" t="s">
        <v>98</v>
      </c>
      <c r="AG250" t="s">
        <v>99</v>
      </c>
      <c r="AH250" t="s">
        <v>97</v>
      </c>
      <c r="AI250" t="s">
        <v>98</v>
      </c>
      <c r="AJ250" t="s">
        <v>100</v>
      </c>
      <c r="AK250" t="s">
        <v>102</v>
      </c>
      <c r="AL250">
        <v>0</v>
      </c>
      <c r="AM250" t="s">
        <v>102</v>
      </c>
      <c r="AN250">
        <v>0</v>
      </c>
      <c r="AO250">
        <v>840</v>
      </c>
      <c r="AP250">
        <v>840</v>
      </c>
      <c r="AQ250" t="s">
        <v>103</v>
      </c>
      <c r="AR250" t="s">
        <v>104</v>
      </c>
      <c r="AS250" t="s">
        <v>105</v>
      </c>
      <c r="AT250" t="s">
        <v>106</v>
      </c>
      <c r="AU250">
        <v>840</v>
      </c>
      <c r="AV250">
        <v>828</v>
      </c>
      <c r="AW250">
        <v>0</v>
      </c>
      <c r="AX250">
        <v>1668</v>
      </c>
      <c r="AY250">
        <v>0</v>
      </c>
      <c r="AZ250">
        <v>0</v>
      </c>
      <c r="BA250">
        <v>2</v>
      </c>
      <c r="BB250">
        <v>1</v>
      </c>
      <c r="BC250">
        <v>3</v>
      </c>
      <c r="BD250">
        <v>1</v>
      </c>
      <c r="BE250" t="s">
        <v>97</v>
      </c>
      <c r="BF250">
        <v>8</v>
      </c>
      <c r="BG250" t="s">
        <v>107</v>
      </c>
      <c r="BH250">
        <v>0</v>
      </c>
      <c r="BI250" t="s">
        <v>83</v>
      </c>
      <c r="BJ250" t="s">
        <v>108</v>
      </c>
      <c r="BK250">
        <v>2003</v>
      </c>
      <c r="BL250" t="s">
        <v>109</v>
      </c>
      <c r="BM250">
        <v>2</v>
      </c>
      <c r="BN250">
        <v>500</v>
      </c>
      <c r="BO250" t="s">
        <v>98</v>
      </c>
      <c r="BP250" t="s">
        <v>98</v>
      </c>
      <c r="BQ250" t="s">
        <v>105</v>
      </c>
      <c r="BR250">
        <v>144</v>
      </c>
      <c r="BS250">
        <v>68</v>
      </c>
      <c r="BT250">
        <v>0</v>
      </c>
      <c r="BU250">
        <v>0</v>
      </c>
      <c r="BV250">
        <v>0</v>
      </c>
      <c r="BW250">
        <v>0</v>
      </c>
      <c r="BX250" t="s">
        <v>83</v>
      </c>
      <c r="BY250" t="s">
        <v>83</v>
      </c>
      <c r="BZ250" t="s">
        <v>83</v>
      </c>
      <c r="CA250" s="2">
        <v>0</v>
      </c>
      <c r="CB250">
        <v>9</v>
      </c>
      <c r="CC250">
        <v>2007</v>
      </c>
      <c r="CD250" t="s">
        <v>110</v>
      </c>
      <c r="CE250" t="s">
        <v>111</v>
      </c>
      <c r="CF250" s="2">
        <v>180000</v>
      </c>
      <c r="CG250" s="4">
        <f t="shared" si="7"/>
        <v>107.91366906474821</v>
      </c>
    </row>
    <row r="251" spans="1:85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 t="str">
        <f t="shared" si="6"/>
        <v>N/A</v>
      </c>
      <c r="S251">
        <v>6</v>
      </c>
      <c r="T251">
        <v>7</v>
      </c>
      <c r="U251">
        <v>1958</v>
      </c>
      <c r="V251" t="str">
        <f>IF(Table1[[#This Row],[YearBuilt]]&lt;1990, "N", IF(Table1[[#This Row],[Remodeled after 1990?]] = "Y", "N", "Y"))</f>
        <v>N</v>
      </c>
      <c r="W251">
        <v>2006</v>
      </c>
      <c r="X251" t="str" cm="1">
        <f t="array" ref="X251">IFERROR(IF(U251=W251, "N", IF(AND(U251&lt;W251, Table1[[#This Row],[YearRemodAdd]]&gt;1990), "Y", "N/A")), No value)</f>
        <v>Y</v>
      </c>
      <c r="Y251" t="s">
        <v>93</v>
      </c>
      <c r="Z251" t="s">
        <v>94</v>
      </c>
      <c r="AA251" t="s">
        <v>124</v>
      </c>
      <c r="AB251" t="s">
        <v>140</v>
      </c>
      <c r="AC251" t="s">
        <v>207</v>
      </c>
      <c r="AD251">
        <v>472</v>
      </c>
      <c r="AE251" t="s">
        <v>97</v>
      </c>
      <c r="AF251" t="s">
        <v>98</v>
      </c>
      <c r="AG251" t="s">
        <v>118</v>
      </c>
      <c r="AH251" t="s">
        <v>97</v>
      </c>
      <c r="AI251" t="s">
        <v>98</v>
      </c>
      <c r="AJ251" t="s">
        <v>97</v>
      </c>
      <c r="AK251" t="s">
        <v>153</v>
      </c>
      <c r="AL251">
        <v>697</v>
      </c>
      <c r="AM251" t="s">
        <v>102</v>
      </c>
      <c r="AN251">
        <v>0</v>
      </c>
      <c r="AO251">
        <v>747</v>
      </c>
      <c r="AP251">
        <v>1444</v>
      </c>
      <c r="AQ251" t="s">
        <v>103</v>
      </c>
      <c r="AR251" t="s">
        <v>97</v>
      </c>
      <c r="AS251" t="s">
        <v>105</v>
      </c>
      <c r="AT251" t="s">
        <v>106</v>
      </c>
      <c r="AU251">
        <v>1444</v>
      </c>
      <c r="AV251">
        <v>700</v>
      </c>
      <c r="AW251">
        <v>0</v>
      </c>
      <c r="AX251">
        <v>2144</v>
      </c>
      <c r="AY251">
        <v>0</v>
      </c>
      <c r="AZ251">
        <v>1</v>
      </c>
      <c r="BA251">
        <v>2</v>
      </c>
      <c r="BB251">
        <v>0</v>
      </c>
      <c r="BC251">
        <v>4</v>
      </c>
      <c r="BD251">
        <v>1</v>
      </c>
      <c r="BE251" t="s">
        <v>97</v>
      </c>
      <c r="BF251">
        <v>7</v>
      </c>
      <c r="BG251" t="s">
        <v>107</v>
      </c>
      <c r="BH251">
        <v>2</v>
      </c>
      <c r="BI251" t="s">
        <v>98</v>
      </c>
      <c r="BJ251" t="s">
        <v>108</v>
      </c>
      <c r="BK251">
        <v>1958</v>
      </c>
      <c r="BL251" t="s">
        <v>157</v>
      </c>
      <c r="BM251">
        <v>2</v>
      </c>
      <c r="BN251">
        <v>389</v>
      </c>
      <c r="BO251" t="s">
        <v>98</v>
      </c>
      <c r="BP251" t="s">
        <v>98</v>
      </c>
      <c r="BQ251" t="s">
        <v>105</v>
      </c>
      <c r="BR251">
        <v>0</v>
      </c>
      <c r="BS251">
        <v>98</v>
      </c>
      <c r="BT251">
        <v>0</v>
      </c>
      <c r="BU251">
        <v>0</v>
      </c>
      <c r="BV251">
        <v>0</v>
      </c>
      <c r="BW251">
        <v>0</v>
      </c>
      <c r="BX251" t="s">
        <v>83</v>
      </c>
      <c r="BY251" t="s">
        <v>83</v>
      </c>
      <c r="BZ251" t="s">
        <v>135</v>
      </c>
      <c r="CA251" s="2">
        <v>500</v>
      </c>
      <c r="CB251">
        <v>6</v>
      </c>
      <c r="CC251">
        <v>2007</v>
      </c>
      <c r="CD251" t="s">
        <v>110</v>
      </c>
      <c r="CE251" t="s">
        <v>111</v>
      </c>
      <c r="CF251" s="2">
        <v>277000</v>
      </c>
      <c r="CG251" s="4">
        <f t="shared" si="7"/>
        <v>129.19776119402985</v>
      </c>
    </row>
    <row r="252" spans="1:85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 t="str">
        <f t="shared" si="6"/>
        <v>Y</v>
      </c>
      <c r="S252">
        <v>3</v>
      </c>
      <c r="T252">
        <v>2</v>
      </c>
      <c r="U252">
        <v>1940</v>
      </c>
      <c r="V252" t="str">
        <f>IF(Table1[[#This Row],[YearBuilt]]&lt;1990, "N", IF(Table1[[#This Row],[Remodeled after 1990?]] = "Y", "N", "Y"))</f>
        <v>N</v>
      </c>
      <c r="W252">
        <v>1966</v>
      </c>
      <c r="X252" t="str" cm="1">
        <f t="array" ref="X252">IFERROR(IF(U252=W252, "N", IF(AND(U252&lt;W252, Table1[[#This Row],[YearRemodAdd]]&gt;1990), "Y", "N/A")), No value)</f>
        <v>N/A</v>
      </c>
      <c r="Y252" t="s">
        <v>93</v>
      </c>
      <c r="Z252" t="s">
        <v>94</v>
      </c>
      <c r="AA252" t="s">
        <v>124</v>
      </c>
      <c r="AB252" t="s">
        <v>161</v>
      </c>
      <c r="AC252" t="s">
        <v>117</v>
      </c>
      <c r="AD252">
        <v>0</v>
      </c>
      <c r="AE252" t="s">
        <v>98</v>
      </c>
      <c r="AF252" t="s">
        <v>212</v>
      </c>
      <c r="AG252" t="s">
        <v>118</v>
      </c>
      <c r="AH252" t="s">
        <v>98</v>
      </c>
      <c r="AI252" t="s">
        <v>98</v>
      </c>
      <c r="AJ252" t="s">
        <v>100</v>
      </c>
      <c r="AK252" t="s">
        <v>102</v>
      </c>
      <c r="AL252">
        <v>0</v>
      </c>
      <c r="AM252" t="s">
        <v>102</v>
      </c>
      <c r="AN252">
        <v>0</v>
      </c>
      <c r="AO252">
        <v>728</v>
      </c>
      <c r="AP252">
        <v>728</v>
      </c>
      <c r="AQ252" t="s">
        <v>103</v>
      </c>
      <c r="AR252" t="s">
        <v>104</v>
      </c>
      <c r="AS252" t="s">
        <v>105</v>
      </c>
      <c r="AT252" t="s">
        <v>106</v>
      </c>
      <c r="AU252">
        <v>1306</v>
      </c>
      <c r="AV252">
        <v>0</v>
      </c>
      <c r="AW252">
        <v>0</v>
      </c>
      <c r="AX252">
        <v>1306</v>
      </c>
      <c r="AY252">
        <v>0</v>
      </c>
      <c r="AZ252">
        <v>0</v>
      </c>
      <c r="BA252">
        <v>1</v>
      </c>
      <c r="BB252">
        <v>0</v>
      </c>
      <c r="BC252">
        <v>3</v>
      </c>
      <c r="BD252">
        <v>1</v>
      </c>
      <c r="BE252" t="s">
        <v>147</v>
      </c>
      <c r="BF252">
        <v>6</v>
      </c>
      <c r="BG252" t="s">
        <v>194</v>
      </c>
      <c r="BH252">
        <v>0</v>
      </c>
      <c r="BI252" t="s">
        <v>83</v>
      </c>
      <c r="BJ252" t="s">
        <v>83</v>
      </c>
      <c r="BK252" t="s">
        <v>83</v>
      </c>
      <c r="BL252" t="s">
        <v>83</v>
      </c>
      <c r="BM252">
        <v>0</v>
      </c>
      <c r="BN252">
        <v>0</v>
      </c>
      <c r="BO252" t="s">
        <v>83</v>
      </c>
      <c r="BP252" t="s">
        <v>83</v>
      </c>
      <c r="BQ252" t="s">
        <v>105</v>
      </c>
      <c r="BR252">
        <v>263</v>
      </c>
      <c r="BS252">
        <v>0</v>
      </c>
      <c r="BT252">
        <v>0</v>
      </c>
      <c r="BU252">
        <v>0</v>
      </c>
      <c r="BV252">
        <v>0</v>
      </c>
      <c r="BW252">
        <v>0</v>
      </c>
      <c r="BX252" t="s">
        <v>83</v>
      </c>
      <c r="BY252" t="s">
        <v>163</v>
      </c>
      <c r="BZ252" t="s">
        <v>135</v>
      </c>
      <c r="CA252" s="2">
        <v>450</v>
      </c>
      <c r="CB252">
        <v>5</v>
      </c>
      <c r="CC252">
        <v>2010</v>
      </c>
      <c r="CD252" t="s">
        <v>110</v>
      </c>
      <c r="CE252" t="s">
        <v>111</v>
      </c>
      <c r="CF252" s="2">
        <v>76500</v>
      </c>
      <c r="CG252" s="4">
        <f t="shared" si="7"/>
        <v>58.575803981623274</v>
      </c>
    </row>
    <row r="253" spans="1:85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 t="str">
        <f t="shared" si="6"/>
        <v>Y</v>
      </c>
      <c r="S253">
        <v>8</v>
      </c>
      <c r="T253">
        <v>5</v>
      </c>
      <c r="U253">
        <v>2006</v>
      </c>
      <c r="V253" t="str">
        <f>IF(Table1[[#This Row],[YearBuilt]]&lt;1990, "N", IF(Table1[[#This Row],[Remodeled after 1990?]] = "Y", "N", "Y"))</f>
        <v>N</v>
      </c>
      <c r="W253">
        <v>2007</v>
      </c>
      <c r="X253" t="str" cm="1">
        <f t="array" ref="X253">IFERROR(IF(U253=W253, "N", IF(AND(U253&lt;W253, Table1[[#This Row],[YearRemodAdd]]&gt;1990), "Y", "N/A")), No value)</f>
        <v>Y</v>
      </c>
      <c r="Y253" t="s">
        <v>152</v>
      </c>
      <c r="Z253" t="s">
        <v>94</v>
      </c>
      <c r="AA253" t="s">
        <v>95</v>
      </c>
      <c r="AB253" t="s">
        <v>95</v>
      </c>
      <c r="AC253" t="s">
        <v>137</v>
      </c>
      <c r="AD253">
        <v>481</v>
      </c>
      <c r="AE253" t="s">
        <v>97</v>
      </c>
      <c r="AF253" t="s">
        <v>98</v>
      </c>
      <c r="AG253" t="s">
        <v>99</v>
      </c>
      <c r="AH253" t="s">
        <v>97</v>
      </c>
      <c r="AI253" t="s">
        <v>98</v>
      </c>
      <c r="AJ253" t="s">
        <v>97</v>
      </c>
      <c r="AK253" t="s">
        <v>101</v>
      </c>
      <c r="AL253">
        <v>1573</v>
      </c>
      <c r="AM253" t="s">
        <v>102</v>
      </c>
      <c r="AN253">
        <v>0</v>
      </c>
      <c r="AO253">
        <v>0</v>
      </c>
      <c r="AP253">
        <v>1573</v>
      </c>
      <c r="AQ253" t="s">
        <v>103</v>
      </c>
      <c r="AR253" t="s">
        <v>104</v>
      </c>
      <c r="AS253" t="s">
        <v>105</v>
      </c>
      <c r="AT253" t="s">
        <v>106</v>
      </c>
      <c r="AU253">
        <v>1625</v>
      </c>
      <c r="AV253">
        <v>0</v>
      </c>
      <c r="AW253">
        <v>0</v>
      </c>
      <c r="AX253">
        <v>1625</v>
      </c>
      <c r="AY253">
        <v>1</v>
      </c>
      <c r="AZ253">
        <v>1</v>
      </c>
      <c r="BA253">
        <v>2</v>
      </c>
      <c r="BB253">
        <v>0</v>
      </c>
      <c r="BC253">
        <v>2</v>
      </c>
      <c r="BD253">
        <v>1</v>
      </c>
      <c r="BE253" t="s">
        <v>97</v>
      </c>
      <c r="BF253">
        <v>5</v>
      </c>
      <c r="BG253" t="s">
        <v>107</v>
      </c>
      <c r="BH253">
        <v>1</v>
      </c>
      <c r="BI253" t="s">
        <v>97</v>
      </c>
      <c r="BJ253" t="s">
        <v>108</v>
      </c>
      <c r="BK253">
        <v>2006</v>
      </c>
      <c r="BL253" t="s">
        <v>157</v>
      </c>
      <c r="BM253">
        <v>2</v>
      </c>
      <c r="BN253">
        <v>538</v>
      </c>
      <c r="BO253" t="s">
        <v>98</v>
      </c>
      <c r="BP253" t="s">
        <v>98</v>
      </c>
      <c r="BQ253" t="s">
        <v>105</v>
      </c>
      <c r="BR253">
        <v>123</v>
      </c>
      <c r="BS253">
        <v>0</v>
      </c>
      <c r="BT253">
        <v>0</v>
      </c>
      <c r="BU253">
        <v>0</v>
      </c>
      <c r="BV253">
        <v>153</v>
      </c>
      <c r="BW253">
        <v>0</v>
      </c>
      <c r="BX253" t="s">
        <v>83</v>
      </c>
      <c r="BY253" t="s">
        <v>83</v>
      </c>
      <c r="BZ253" t="s">
        <v>83</v>
      </c>
      <c r="CA253" s="2">
        <v>0</v>
      </c>
      <c r="CB253">
        <v>12</v>
      </c>
      <c r="CC253">
        <v>2007</v>
      </c>
      <c r="CD253" t="s">
        <v>110</v>
      </c>
      <c r="CE253" t="s">
        <v>219</v>
      </c>
      <c r="CF253" s="2">
        <v>235000</v>
      </c>
      <c r="CG253" s="4">
        <f t="shared" si="7"/>
        <v>144.61538461538461</v>
      </c>
    </row>
    <row r="254" spans="1:85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 t="str">
        <f t="shared" si="6"/>
        <v>N</v>
      </c>
      <c r="S254">
        <v>6</v>
      </c>
      <c r="T254">
        <v>5</v>
      </c>
      <c r="U254">
        <v>2004</v>
      </c>
      <c r="V254" t="str">
        <f>IF(Table1[[#This Row],[YearBuilt]]&lt;1990, "N", IF(Table1[[#This Row],[Remodeled after 1990?]] = "Y", "N", "Y"))</f>
        <v>Y</v>
      </c>
      <c r="W254">
        <v>2004</v>
      </c>
      <c r="X254" t="str" cm="1">
        <f t="array" ref="X254">IFERROR(IF(U254=W254, "N", IF(AND(U254&lt;W254, Table1[[#This Row],[YearRemodAdd]]&gt;1990), "Y", "N/A")), No value)</f>
        <v>N</v>
      </c>
      <c r="Y254" t="s">
        <v>93</v>
      </c>
      <c r="Z254" t="s">
        <v>94</v>
      </c>
      <c r="AA254" t="s">
        <v>95</v>
      </c>
      <c r="AB254" t="s">
        <v>95</v>
      </c>
      <c r="AC254" t="s">
        <v>117</v>
      </c>
      <c r="AD254">
        <v>0</v>
      </c>
      <c r="AE254" t="s">
        <v>97</v>
      </c>
      <c r="AF254" t="s">
        <v>98</v>
      </c>
      <c r="AG254" t="s">
        <v>99</v>
      </c>
      <c r="AH254" t="s">
        <v>97</v>
      </c>
      <c r="AI254" t="s">
        <v>98</v>
      </c>
      <c r="AJ254" t="s">
        <v>100</v>
      </c>
      <c r="AK254" t="s">
        <v>102</v>
      </c>
      <c r="AL254">
        <v>0</v>
      </c>
      <c r="AM254" t="s">
        <v>102</v>
      </c>
      <c r="AN254">
        <v>0</v>
      </c>
      <c r="AO254">
        <v>798</v>
      </c>
      <c r="AP254">
        <v>798</v>
      </c>
      <c r="AQ254" t="s">
        <v>103</v>
      </c>
      <c r="AR254" t="s">
        <v>104</v>
      </c>
      <c r="AS254" t="s">
        <v>105</v>
      </c>
      <c r="AT254" t="s">
        <v>106</v>
      </c>
      <c r="AU254">
        <v>798</v>
      </c>
      <c r="AV254">
        <v>842</v>
      </c>
      <c r="AW254">
        <v>0</v>
      </c>
      <c r="AX254">
        <v>1640</v>
      </c>
      <c r="AY254">
        <v>0</v>
      </c>
      <c r="AZ254">
        <v>0</v>
      </c>
      <c r="BA254">
        <v>2</v>
      </c>
      <c r="BB254">
        <v>1</v>
      </c>
      <c r="BC254">
        <v>3</v>
      </c>
      <c r="BD254">
        <v>1</v>
      </c>
      <c r="BE254" t="s">
        <v>97</v>
      </c>
      <c r="BF254">
        <v>6</v>
      </c>
      <c r="BG254" t="s">
        <v>107</v>
      </c>
      <c r="BH254">
        <v>0</v>
      </c>
      <c r="BI254" t="s">
        <v>83</v>
      </c>
      <c r="BJ254" t="s">
        <v>108</v>
      </c>
      <c r="BK254">
        <v>2004</v>
      </c>
      <c r="BL254" t="s">
        <v>109</v>
      </c>
      <c r="BM254">
        <v>2</v>
      </c>
      <c r="BN254">
        <v>520</v>
      </c>
      <c r="BO254" t="s">
        <v>98</v>
      </c>
      <c r="BP254" t="s">
        <v>98</v>
      </c>
      <c r="BQ254" t="s">
        <v>105</v>
      </c>
      <c r="BR254">
        <v>138</v>
      </c>
      <c r="BS254">
        <v>45</v>
      </c>
      <c r="BT254">
        <v>0</v>
      </c>
      <c r="BU254">
        <v>0</v>
      </c>
      <c r="BV254">
        <v>0</v>
      </c>
      <c r="BW254">
        <v>0</v>
      </c>
      <c r="BX254" t="s">
        <v>83</v>
      </c>
      <c r="BY254" t="s">
        <v>83</v>
      </c>
      <c r="BZ254" t="s">
        <v>83</v>
      </c>
      <c r="CA254" s="2">
        <v>0</v>
      </c>
      <c r="CB254">
        <v>12</v>
      </c>
      <c r="CC254">
        <v>2008</v>
      </c>
      <c r="CD254" t="s">
        <v>110</v>
      </c>
      <c r="CE254" t="s">
        <v>111</v>
      </c>
      <c r="CF254" s="2">
        <v>173000</v>
      </c>
      <c r="CG254" s="4">
        <f t="shared" si="7"/>
        <v>105.48780487804878</v>
      </c>
    </row>
    <row r="255" spans="1:85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 t="str">
        <f t="shared" si="6"/>
        <v>N/A</v>
      </c>
      <c r="S255">
        <v>6</v>
      </c>
      <c r="T255">
        <v>7</v>
      </c>
      <c r="U255">
        <v>1964</v>
      </c>
      <c r="V255" t="str">
        <f>IF(Table1[[#This Row],[YearBuilt]]&lt;1990, "N", IF(Table1[[#This Row],[Remodeled after 1990?]] = "Y", "N", "Y"))</f>
        <v>N</v>
      </c>
      <c r="W255">
        <v>1991</v>
      </c>
      <c r="X255" t="str" cm="1">
        <f t="array" ref="X255">IFERROR(IF(U255=W255, "N", IF(AND(U255&lt;W255, Table1[[#This Row],[YearRemodAdd]]&gt;1990), "Y", "N/A")), No value)</f>
        <v>Y</v>
      </c>
      <c r="Y255" t="s">
        <v>152</v>
      </c>
      <c r="Z255" t="s">
        <v>94</v>
      </c>
      <c r="AA255" t="s">
        <v>140</v>
      </c>
      <c r="AB255" t="s">
        <v>140</v>
      </c>
      <c r="AC255" t="s">
        <v>96</v>
      </c>
      <c r="AD255">
        <v>108</v>
      </c>
      <c r="AE255" t="s">
        <v>98</v>
      </c>
      <c r="AF255" t="s">
        <v>98</v>
      </c>
      <c r="AG255" t="s">
        <v>118</v>
      </c>
      <c r="AH255" t="s">
        <v>97</v>
      </c>
      <c r="AI255" t="s">
        <v>98</v>
      </c>
      <c r="AJ255" t="s">
        <v>97</v>
      </c>
      <c r="AK255" t="s">
        <v>172</v>
      </c>
      <c r="AL255">
        <v>270</v>
      </c>
      <c r="AM255" t="s">
        <v>119</v>
      </c>
      <c r="AN255">
        <v>580</v>
      </c>
      <c r="AO255">
        <v>452</v>
      </c>
      <c r="AP255">
        <v>1302</v>
      </c>
      <c r="AQ255" t="s">
        <v>103</v>
      </c>
      <c r="AR255" t="s">
        <v>104</v>
      </c>
      <c r="AS255" t="s">
        <v>105</v>
      </c>
      <c r="AT255" t="s">
        <v>106</v>
      </c>
      <c r="AU255">
        <v>1302</v>
      </c>
      <c r="AV255">
        <v>0</v>
      </c>
      <c r="AW255">
        <v>0</v>
      </c>
      <c r="AX255">
        <v>1302</v>
      </c>
      <c r="AY255">
        <v>0</v>
      </c>
      <c r="AZ255">
        <v>1</v>
      </c>
      <c r="BA255">
        <v>2</v>
      </c>
      <c r="BB255">
        <v>0</v>
      </c>
      <c r="BC255">
        <v>3</v>
      </c>
      <c r="BD255">
        <v>1</v>
      </c>
      <c r="BE255" t="s">
        <v>97</v>
      </c>
      <c r="BF255">
        <v>7</v>
      </c>
      <c r="BG255" t="s">
        <v>146</v>
      </c>
      <c r="BH255">
        <v>0</v>
      </c>
      <c r="BI255" t="s">
        <v>83</v>
      </c>
      <c r="BJ255" t="s">
        <v>108</v>
      </c>
      <c r="BK255">
        <v>1964</v>
      </c>
      <c r="BL255" t="s">
        <v>109</v>
      </c>
      <c r="BM255">
        <v>1</v>
      </c>
      <c r="BN255">
        <v>309</v>
      </c>
      <c r="BO255" t="s">
        <v>98</v>
      </c>
      <c r="BP255" t="s">
        <v>98</v>
      </c>
      <c r="BQ255" t="s">
        <v>105</v>
      </c>
      <c r="BR255">
        <v>333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83</v>
      </c>
      <c r="BY255" t="s">
        <v>134</v>
      </c>
      <c r="BZ255" t="s">
        <v>83</v>
      </c>
      <c r="CA255" s="2">
        <v>0</v>
      </c>
      <c r="CB255">
        <v>10</v>
      </c>
      <c r="CC255">
        <v>2007</v>
      </c>
      <c r="CD255" t="s">
        <v>230</v>
      </c>
      <c r="CE255" t="s">
        <v>111</v>
      </c>
      <c r="CF255" s="2">
        <v>158000</v>
      </c>
      <c r="CG255" s="4">
        <f t="shared" si="7"/>
        <v>121.35176651305683</v>
      </c>
    </row>
    <row r="256" spans="1:85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 t="str">
        <f t="shared" si="6"/>
        <v>Y</v>
      </c>
      <c r="S256">
        <v>5</v>
      </c>
      <c r="T256">
        <v>6</v>
      </c>
      <c r="U256">
        <v>1957</v>
      </c>
      <c r="V256" t="str">
        <f>IF(Table1[[#This Row],[YearBuilt]]&lt;1990, "N", IF(Table1[[#This Row],[Remodeled after 1990?]] = "Y", "N", "Y"))</f>
        <v>N</v>
      </c>
      <c r="W256">
        <v>1957</v>
      </c>
      <c r="X256" t="str" cm="1">
        <f t="array" ref="X256">IFERROR(IF(U256=W256, "N", IF(AND(U256&lt;W256, Table1[[#This Row],[YearRemodAdd]]&gt;1990), "Y", "N/A")), No value)</f>
        <v>N</v>
      </c>
      <c r="Y256" t="s">
        <v>93</v>
      </c>
      <c r="Z256" t="s">
        <v>94</v>
      </c>
      <c r="AA256" t="s">
        <v>116</v>
      </c>
      <c r="AB256" t="s">
        <v>116</v>
      </c>
      <c r="AC256" t="s">
        <v>117</v>
      </c>
      <c r="AD256">
        <v>0</v>
      </c>
      <c r="AE256" t="s">
        <v>98</v>
      </c>
      <c r="AF256" t="s">
        <v>97</v>
      </c>
      <c r="AG256" t="s">
        <v>118</v>
      </c>
      <c r="AH256" t="s">
        <v>98</v>
      </c>
      <c r="AI256" t="s">
        <v>98</v>
      </c>
      <c r="AJ256" t="s">
        <v>100</v>
      </c>
      <c r="AK256" t="s">
        <v>153</v>
      </c>
      <c r="AL256">
        <v>922</v>
      </c>
      <c r="AM256" t="s">
        <v>102</v>
      </c>
      <c r="AN256">
        <v>0</v>
      </c>
      <c r="AO256">
        <v>392</v>
      </c>
      <c r="AP256">
        <v>1314</v>
      </c>
      <c r="AQ256" t="s">
        <v>103</v>
      </c>
      <c r="AR256" t="s">
        <v>98</v>
      </c>
      <c r="AS256" t="s">
        <v>105</v>
      </c>
      <c r="AT256" t="s">
        <v>106</v>
      </c>
      <c r="AU256">
        <v>1314</v>
      </c>
      <c r="AV256">
        <v>0</v>
      </c>
      <c r="AW256">
        <v>0</v>
      </c>
      <c r="AX256">
        <v>1314</v>
      </c>
      <c r="AY256">
        <v>1</v>
      </c>
      <c r="AZ256">
        <v>0</v>
      </c>
      <c r="BA256">
        <v>1</v>
      </c>
      <c r="BB256">
        <v>0</v>
      </c>
      <c r="BC256">
        <v>3</v>
      </c>
      <c r="BD256">
        <v>1</v>
      </c>
      <c r="BE256" t="s">
        <v>98</v>
      </c>
      <c r="BF256">
        <v>5</v>
      </c>
      <c r="BG256" t="s">
        <v>107</v>
      </c>
      <c r="BH256">
        <v>0</v>
      </c>
      <c r="BI256" t="s">
        <v>83</v>
      </c>
      <c r="BJ256" t="s">
        <v>108</v>
      </c>
      <c r="BK256">
        <v>1957</v>
      </c>
      <c r="BL256" t="s">
        <v>109</v>
      </c>
      <c r="BM256">
        <v>1</v>
      </c>
      <c r="BN256">
        <v>294</v>
      </c>
      <c r="BO256" t="s">
        <v>98</v>
      </c>
      <c r="BP256" t="s">
        <v>98</v>
      </c>
      <c r="BQ256" t="s">
        <v>105</v>
      </c>
      <c r="BR256">
        <v>250</v>
      </c>
      <c r="BS256">
        <v>0</v>
      </c>
      <c r="BT256">
        <v>0</v>
      </c>
      <c r="BU256">
        <v>0</v>
      </c>
      <c r="BV256">
        <v>0</v>
      </c>
      <c r="BW256">
        <v>0</v>
      </c>
      <c r="BX256" t="s">
        <v>83</v>
      </c>
      <c r="BY256" t="s">
        <v>83</v>
      </c>
      <c r="BZ256" t="s">
        <v>83</v>
      </c>
      <c r="CA256" s="2">
        <v>0</v>
      </c>
      <c r="CB256">
        <v>6</v>
      </c>
      <c r="CC256">
        <v>2010</v>
      </c>
      <c r="CD256" t="s">
        <v>110</v>
      </c>
      <c r="CE256" t="s">
        <v>111</v>
      </c>
      <c r="CF256" s="2">
        <v>145000</v>
      </c>
      <c r="CG256" s="4">
        <f t="shared" si="7"/>
        <v>110.35007610350075</v>
      </c>
    </row>
    <row r="257" spans="1:85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 t="str">
        <f t="shared" si="6"/>
        <v>N</v>
      </c>
      <c r="S257">
        <v>7</v>
      </c>
      <c r="T257">
        <v>5</v>
      </c>
      <c r="U257">
        <v>1999</v>
      </c>
      <c r="V257" t="str">
        <f>IF(Table1[[#This Row],[YearBuilt]]&lt;1990, "N", IF(Table1[[#This Row],[Remodeled after 1990?]] = "Y", "N", "Y"))</f>
        <v>Y</v>
      </c>
      <c r="W257">
        <v>1999</v>
      </c>
      <c r="X257" t="str" cm="1">
        <f t="array" ref="X257">IFERROR(IF(U257=W257, "N", IF(AND(U257&lt;W257, Table1[[#This Row],[YearRemodAdd]]&gt;1990), "Y", "N/A")), No value)</f>
        <v>N</v>
      </c>
      <c r="Y257" t="s">
        <v>93</v>
      </c>
      <c r="Z257" t="s">
        <v>94</v>
      </c>
      <c r="AA257" t="s">
        <v>95</v>
      </c>
      <c r="AB257" t="s">
        <v>95</v>
      </c>
      <c r="AC257" t="s">
        <v>96</v>
      </c>
      <c r="AD257">
        <v>302</v>
      </c>
      <c r="AE257" t="s">
        <v>97</v>
      </c>
      <c r="AF257" t="s">
        <v>98</v>
      </c>
      <c r="AG257" t="s">
        <v>99</v>
      </c>
      <c r="AH257" t="s">
        <v>97</v>
      </c>
      <c r="AI257" t="s">
        <v>98</v>
      </c>
      <c r="AJ257" t="s">
        <v>100</v>
      </c>
      <c r="AK257" t="s">
        <v>102</v>
      </c>
      <c r="AL257">
        <v>0</v>
      </c>
      <c r="AM257" t="s">
        <v>102</v>
      </c>
      <c r="AN257">
        <v>0</v>
      </c>
      <c r="AO257">
        <v>975</v>
      </c>
      <c r="AP257">
        <v>975</v>
      </c>
      <c r="AQ257" t="s">
        <v>103</v>
      </c>
      <c r="AR257" t="s">
        <v>104</v>
      </c>
      <c r="AS257" t="s">
        <v>105</v>
      </c>
      <c r="AT257" t="s">
        <v>106</v>
      </c>
      <c r="AU257">
        <v>1005</v>
      </c>
      <c r="AV257">
        <v>1286</v>
      </c>
      <c r="AW257">
        <v>0</v>
      </c>
      <c r="AX257">
        <v>2291</v>
      </c>
      <c r="AY257">
        <v>0</v>
      </c>
      <c r="AZ257">
        <v>0</v>
      </c>
      <c r="BA257">
        <v>2</v>
      </c>
      <c r="BB257">
        <v>1</v>
      </c>
      <c r="BC257">
        <v>4</v>
      </c>
      <c r="BD257">
        <v>1</v>
      </c>
      <c r="BE257" t="s">
        <v>97</v>
      </c>
      <c r="BF257">
        <v>8</v>
      </c>
      <c r="BG257" t="s">
        <v>107</v>
      </c>
      <c r="BH257">
        <v>1</v>
      </c>
      <c r="BI257" t="s">
        <v>98</v>
      </c>
      <c r="BJ257" t="s">
        <v>156</v>
      </c>
      <c r="BK257">
        <v>1999</v>
      </c>
      <c r="BL257" t="s">
        <v>157</v>
      </c>
      <c r="BM257">
        <v>2</v>
      </c>
      <c r="BN257">
        <v>429</v>
      </c>
      <c r="BO257" t="s">
        <v>98</v>
      </c>
      <c r="BP257" t="s">
        <v>98</v>
      </c>
      <c r="BQ257" t="s">
        <v>105</v>
      </c>
      <c r="BR257">
        <v>192</v>
      </c>
      <c r="BS257">
        <v>0</v>
      </c>
      <c r="BT257">
        <v>0</v>
      </c>
      <c r="BU257">
        <v>0</v>
      </c>
      <c r="BV257">
        <v>0</v>
      </c>
      <c r="BW257">
        <v>0</v>
      </c>
      <c r="BX257" t="s">
        <v>83</v>
      </c>
      <c r="BY257" t="s">
        <v>83</v>
      </c>
      <c r="BZ257" t="s">
        <v>83</v>
      </c>
      <c r="CA257" s="2">
        <v>0</v>
      </c>
      <c r="CB257">
        <v>2</v>
      </c>
      <c r="CC257">
        <v>2006</v>
      </c>
      <c r="CD257" t="s">
        <v>110</v>
      </c>
      <c r="CE257" t="s">
        <v>111</v>
      </c>
      <c r="CF257" s="2">
        <v>230000</v>
      </c>
      <c r="CG257" s="4">
        <f t="shared" si="7"/>
        <v>100.39284155390659</v>
      </c>
    </row>
    <row r="258" spans="1:85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 t="str">
        <f t="shared" si="6"/>
        <v>N</v>
      </c>
      <c r="S258">
        <v>6</v>
      </c>
      <c r="T258">
        <v>5</v>
      </c>
      <c r="U258">
        <v>2003</v>
      </c>
      <c r="V258" t="str">
        <f>IF(Table1[[#This Row],[YearBuilt]]&lt;1990, "N", IF(Table1[[#This Row],[Remodeled after 1990?]] = "Y", "N", "Y"))</f>
        <v>Y</v>
      </c>
      <c r="W258">
        <v>2003</v>
      </c>
      <c r="X258" t="str" cm="1">
        <f t="array" ref="X258">IFERROR(IF(U258=W258, "N", IF(AND(U258&lt;W258, Table1[[#This Row],[YearRemodAdd]]&gt;1990), "Y", "N/A")), No value)</f>
        <v>N</v>
      </c>
      <c r="Y258" t="s">
        <v>93</v>
      </c>
      <c r="Z258" t="s">
        <v>94</v>
      </c>
      <c r="AA258" t="s">
        <v>95</v>
      </c>
      <c r="AB258" t="s">
        <v>95</v>
      </c>
      <c r="AC258" t="s">
        <v>117</v>
      </c>
      <c r="AD258">
        <v>0</v>
      </c>
      <c r="AE258" t="s">
        <v>97</v>
      </c>
      <c r="AF258" t="s">
        <v>98</v>
      </c>
      <c r="AG258" t="s">
        <v>99</v>
      </c>
      <c r="AH258" t="s">
        <v>97</v>
      </c>
      <c r="AI258" t="s">
        <v>98</v>
      </c>
      <c r="AJ258" t="s">
        <v>100</v>
      </c>
      <c r="AK258" t="s">
        <v>153</v>
      </c>
      <c r="AL258">
        <v>503</v>
      </c>
      <c r="AM258" t="s">
        <v>102</v>
      </c>
      <c r="AN258">
        <v>0</v>
      </c>
      <c r="AO258">
        <v>361</v>
      </c>
      <c r="AP258">
        <v>864</v>
      </c>
      <c r="AQ258" t="s">
        <v>103</v>
      </c>
      <c r="AR258" t="s">
        <v>104</v>
      </c>
      <c r="AS258" t="s">
        <v>105</v>
      </c>
      <c r="AT258" t="s">
        <v>106</v>
      </c>
      <c r="AU258">
        <v>864</v>
      </c>
      <c r="AV258">
        <v>864</v>
      </c>
      <c r="AW258">
        <v>0</v>
      </c>
      <c r="AX258">
        <v>1728</v>
      </c>
      <c r="AY258">
        <v>0</v>
      </c>
      <c r="AZ258">
        <v>0</v>
      </c>
      <c r="BA258">
        <v>2</v>
      </c>
      <c r="BB258">
        <v>1</v>
      </c>
      <c r="BC258">
        <v>3</v>
      </c>
      <c r="BD258">
        <v>1</v>
      </c>
      <c r="BE258" t="s">
        <v>97</v>
      </c>
      <c r="BF258">
        <v>7</v>
      </c>
      <c r="BG258" t="s">
        <v>107</v>
      </c>
      <c r="BH258">
        <v>0</v>
      </c>
      <c r="BI258" t="s">
        <v>83</v>
      </c>
      <c r="BJ258" t="s">
        <v>108</v>
      </c>
      <c r="BK258">
        <v>2003</v>
      </c>
      <c r="BL258" t="s">
        <v>109</v>
      </c>
      <c r="BM258">
        <v>2</v>
      </c>
      <c r="BN258">
        <v>673</v>
      </c>
      <c r="BO258" t="s">
        <v>98</v>
      </c>
      <c r="BP258" t="s">
        <v>98</v>
      </c>
      <c r="BQ258" t="s">
        <v>105</v>
      </c>
      <c r="BR258">
        <v>216</v>
      </c>
      <c r="BS258">
        <v>56</v>
      </c>
      <c r="BT258">
        <v>0</v>
      </c>
      <c r="BU258">
        <v>0</v>
      </c>
      <c r="BV258">
        <v>0</v>
      </c>
      <c r="BW258">
        <v>0</v>
      </c>
      <c r="BX258" t="s">
        <v>83</v>
      </c>
      <c r="BY258" t="s">
        <v>83</v>
      </c>
      <c r="BZ258" t="s">
        <v>83</v>
      </c>
      <c r="CA258" s="2">
        <v>0</v>
      </c>
      <c r="CB258">
        <v>5</v>
      </c>
      <c r="CC258">
        <v>2008</v>
      </c>
      <c r="CD258" t="s">
        <v>110</v>
      </c>
      <c r="CE258" t="s">
        <v>111</v>
      </c>
      <c r="CF258" s="2">
        <v>207500</v>
      </c>
      <c r="CG258" s="4">
        <f t="shared" si="7"/>
        <v>120.08101851851852</v>
      </c>
    </row>
    <row r="259" spans="1:85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 t="str">
        <f t="shared" ref="R259:R322" si="8">IFERROR(IF(Q259 = "1Story", "Y",IF(Q259 = "2Story", "N", "N/A")), "No value")</f>
        <v>Y</v>
      </c>
      <c r="S259">
        <v>7</v>
      </c>
      <c r="T259">
        <v>5</v>
      </c>
      <c r="U259">
        <v>2006</v>
      </c>
      <c r="V259" t="str">
        <f>IF(Table1[[#This Row],[YearBuilt]]&lt;1990, "N", IF(Table1[[#This Row],[Remodeled after 1990?]] = "Y", "N", "Y"))</f>
        <v>Y</v>
      </c>
      <c r="W259">
        <v>2006</v>
      </c>
      <c r="X259" t="str" cm="1">
        <f t="array" ref="X259">IFERROR(IF(U259=W259, "N", IF(AND(U259&lt;W259, Table1[[#This Row],[YearRemodAdd]]&gt;1990), "Y", "N/A")), No value)</f>
        <v>N</v>
      </c>
      <c r="Y259" t="s">
        <v>93</v>
      </c>
      <c r="Z259" t="s">
        <v>94</v>
      </c>
      <c r="AA259" t="s">
        <v>95</v>
      </c>
      <c r="AB259" t="s">
        <v>95</v>
      </c>
      <c r="AC259" t="s">
        <v>137</v>
      </c>
      <c r="AD259">
        <v>180</v>
      </c>
      <c r="AE259" t="s">
        <v>97</v>
      </c>
      <c r="AF259" t="s">
        <v>98</v>
      </c>
      <c r="AG259" t="s">
        <v>99</v>
      </c>
      <c r="AH259" t="s">
        <v>97</v>
      </c>
      <c r="AI259" t="s">
        <v>98</v>
      </c>
      <c r="AJ259" t="s">
        <v>100</v>
      </c>
      <c r="AK259" t="s">
        <v>101</v>
      </c>
      <c r="AL259">
        <v>1334</v>
      </c>
      <c r="AM259" t="s">
        <v>102</v>
      </c>
      <c r="AN259">
        <v>0</v>
      </c>
      <c r="AO259">
        <v>270</v>
      </c>
      <c r="AP259">
        <v>1604</v>
      </c>
      <c r="AQ259" t="s">
        <v>103</v>
      </c>
      <c r="AR259" t="s">
        <v>104</v>
      </c>
      <c r="AS259" t="s">
        <v>105</v>
      </c>
      <c r="AT259" t="s">
        <v>106</v>
      </c>
      <c r="AU259">
        <v>1604</v>
      </c>
      <c r="AV259">
        <v>0</v>
      </c>
      <c r="AW259">
        <v>0</v>
      </c>
      <c r="AX259">
        <v>1604</v>
      </c>
      <c r="AY259">
        <v>1</v>
      </c>
      <c r="AZ259">
        <v>0</v>
      </c>
      <c r="BA259">
        <v>2</v>
      </c>
      <c r="BB259">
        <v>1</v>
      </c>
      <c r="BC259">
        <v>3</v>
      </c>
      <c r="BD259">
        <v>1</v>
      </c>
      <c r="BE259" t="s">
        <v>97</v>
      </c>
      <c r="BF259">
        <v>8</v>
      </c>
      <c r="BG259" t="s">
        <v>107</v>
      </c>
      <c r="BH259">
        <v>1</v>
      </c>
      <c r="BI259" t="s">
        <v>97</v>
      </c>
      <c r="BJ259" t="s">
        <v>108</v>
      </c>
      <c r="BK259">
        <v>2006</v>
      </c>
      <c r="BL259" t="s">
        <v>109</v>
      </c>
      <c r="BM259">
        <v>2</v>
      </c>
      <c r="BN259">
        <v>660</v>
      </c>
      <c r="BO259" t="s">
        <v>98</v>
      </c>
      <c r="BP259" t="s">
        <v>98</v>
      </c>
      <c r="BQ259" t="s">
        <v>105</v>
      </c>
      <c r="BR259">
        <v>123</v>
      </c>
      <c r="BS259">
        <v>110</v>
      </c>
      <c r="BT259">
        <v>0</v>
      </c>
      <c r="BU259">
        <v>0</v>
      </c>
      <c r="BV259">
        <v>0</v>
      </c>
      <c r="BW259">
        <v>0</v>
      </c>
      <c r="BX259" t="s">
        <v>83</v>
      </c>
      <c r="BY259" t="s">
        <v>83</v>
      </c>
      <c r="BZ259" t="s">
        <v>83</v>
      </c>
      <c r="CA259" s="2">
        <v>0</v>
      </c>
      <c r="CB259">
        <v>3</v>
      </c>
      <c r="CC259">
        <v>2009</v>
      </c>
      <c r="CD259" t="s">
        <v>110</v>
      </c>
      <c r="CE259" t="s">
        <v>128</v>
      </c>
      <c r="CF259" s="2">
        <v>220000</v>
      </c>
      <c r="CG259" s="4">
        <f t="shared" ref="CG259:CG322" si="9">CF259/AX259</f>
        <v>137.15710723192021</v>
      </c>
    </row>
    <row r="260" spans="1:85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 t="str">
        <f t="shared" si="8"/>
        <v>N</v>
      </c>
      <c r="S260">
        <v>7</v>
      </c>
      <c r="T260">
        <v>5</v>
      </c>
      <c r="U260">
        <v>2001</v>
      </c>
      <c r="V260" t="str">
        <f>IF(Table1[[#This Row],[YearBuilt]]&lt;1990, "N", IF(Table1[[#This Row],[Remodeled after 1990?]] = "Y", "N", "Y"))</f>
        <v>Y</v>
      </c>
      <c r="W260">
        <v>2001</v>
      </c>
      <c r="X260" t="str" cm="1">
        <f t="array" ref="X260">IFERROR(IF(U260=W260, "N", IF(AND(U260&lt;W260, Table1[[#This Row],[YearRemodAdd]]&gt;1990), "Y", "N/A")), No value)</f>
        <v>N</v>
      </c>
      <c r="Y260" t="s">
        <v>93</v>
      </c>
      <c r="Z260" t="s">
        <v>94</v>
      </c>
      <c r="AA260" t="s">
        <v>95</v>
      </c>
      <c r="AB260" t="s">
        <v>95</v>
      </c>
      <c r="AC260" t="s">
        <v>96</v>
      </c>
      <c r="AD260">
        <v>172</v>
      </c>
      <c r="AE260" t="s">
        <v>97</v>
      </c>
      <c r="AF260" t="s">
        <v>98</v>
      </c>
      <c r="AG260" t="s">
        <v>99</v>
      </c>
      <c r="AH260" t="s">
        <v>97</v>
      </c>
      <c r="AI260" t="s">
        <v>98</v>
      </c>
      <c r="AJ260" t="s">
        <v>100</v>
      </c>
      <c r="AK260" t="s">
        <v>101</v>
      </c>
      <c r="AL260">
        <v>361</v>
      </c>
      <c r="AM260" t="s">
        <v>102</v>
      </c>
      <c r="AN260">
        <v>0</v>
      </c>
      <c r="AO260">
        <v>602</v>
      </c>
      <c r="AP260">
        <v>963</v>
      </c>
      <c r="AQ260" t="s">
        <v>103</v>
      </c>
      <c r="AR260" t="s">
        <v>104</v>
      </c>
      <c r="AS260" t="s">
        <v>105</v>
      </c>
      <c r="AT260" t="s">
        <v>106</v>
      </c>
      <c r="AU260">
        <v>963</v>
      </c>
      <c r="AV260">
        <v>829</v>
      </c>
      <c r="AW260">
        <v>0</v>
      </c>
      <c r="AX260">
        <v>1792</v>
      </c>
      <c r="AY260">
        <v>0</v>
      </c>
      <c r="AZ260">
        <v>0</v>
      </c>
      <c r="BA260">
        <v>2</v>
      </c>
      <c r="BB260">
        <v>1</v>
      </c>
      <c r="BC260">
        <v>3</v>
      </c>
      <c r="BD260">
        <v>1</v>
      </c>
      <c r="BE260" t="s">
        <v>97</v>
      </c>
      <c r="BF260">
        <v>7</v>
      </c>
      <c r="BG260" t="s">
        <v>107</v>
      </c>
      <c r="BH260">
        <v>1</v>
      </c>
      <c r="BI260" t="s">
        <v>98</v>
      </c>
      <c r="BJ260" t="s">
        <v>108</v>
      </c>
      <c r="BK260">
        <v>2001</v>
      </c>
      <c r="BL260" t="s">
        <v>109</v>
      </c>
      <c r="BM260">
        <v>2</v>
      </c>
      <c r="BN260">
        <v>564</v>
      </c>
      <c r="BO260" t="s">
        <v>98</v>
      </c>
      <c r="BP260" t="s">
        <v>98</v>
      </c>
      <c r="BQ260" t="s">
        <v>105</v>
      </c>
      <c r="BR260">
        <v>0</v>
      </c>
      <c r="BS260">
        <v>96</v>
      </c>
      <c r="BT260">
        <v>0</v>
      </c>
      <c r="BU260">
        <v>245</v>
      </c>
      <c r="BV260">
        <v>0</v>
      </c>
      <c r="BW260">
        <v>0</v>
      </c>
      <c r="BX260" t="s">
        <v>83</v>
      </c>
      <c r="BY260" t="s">
        <v>83</v>
      </c>
      <c r="BZ260" t="s">
        <v>83</v>
      </c>
      <c r="CA260" s="2">
        <v>0</v>
      </c>
      <c r="CB260">
        <v>5</v>
      </c>
      <c r="CC260">
        <v>2008</v>
      </c>
      <c r="CD260" t="s">
        <v>110</v>
      </c>
      <c r="CE260" t="s">
        <v>111</v>
      </c>
      <c r="CF260" s="2">
        <v>231500</v>
      </c>
      <c r="CG260" s="4">
        <f t="shared" si="9"/>
        <v>129.18526785714286</v>
      </c>
    </row>
    <row r="261" spans="1:85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 t="str">
        <f t="shared" si="8"/>
        <v>Y</v>
      </c>
      <c r="S261">
        <v>5</v>
      </c>
      <c r="T261">
        <v>5</v>
      </c>
      <c r="U261">
        <v>1956</v>
      </c>
      <c r="V261" t="str">
        <f>IF(Table1[[#This Row],[YearBuilt]]&lt;1990, "N", IF(Table1[[#This Row],[Remodeled after 1990?]] = "Y", "N", "Y"))</f>
        <v>N</v>
      </c>
      <c r="W261">
        <v>1956</v>
      </c>
      <c r="X261" t="str" cm="1">
        <f t="array" ref="X261">IFERROR(IF(U261=W261, "N", IF(AND(U261&lt;W261, Table1[[#This Row],[YearRemodAdd]]&gt;1990), "Y", "N/A")), No value)</f>
        <v>N</v>
      </c>
      <c r="Y261" t="s">
        <v>93</v>
      </c>
      <c r="Z261" t="s">
        <v>94</v>
      </c>
      <c r="AA261" t="s">
        <v>96</v>
      </c>
      <c r="AB261" t="s">
        <v>96</v>
      </c>
      <c r="AC261" t="s">
        <v>117</v>
      </c>
      <c r="AD261">
        <v>0</v>
      </c>
      <c r="AE261" t="s">
        <v>98</v>
      </c>
      <c r="AF261" t="s">
        <v>98</v>
      </c>
      <c r="AG261" t="s">
        <v>99</v>
      </c>
      <c r="AH261" t="s">
        <v>83</v>
      </c>
      <c r="AI261" t="s">
        <v>83</v>
      </c>
      <c r="AJ261" t="s">
        <v>83</v>
      </c>
      <c r="AK261" t="s">
        <v>83</v>
      </c>
      <c r="AL261">
        <v>0</v>
      </c>
      <c r="AM261" t="s">
        <v>83</v>
      </c>
      <c r="AN261">
        <v>0</v>
      </c>
      <c r="AO261">
        <v>0</v>
      </c>
      <c r="AP261">
        <v>0</v>
      </c>
      <c r="AQ261" t="s">
        <v>103</v>
      </c>
      <c r="AR261" t="s">
        <v>97</v>
      </c>
      <c r="AS261" t="s">
        <v>105</v>
      </c>
      <c r="AT261" t="s">
        <v>164</v>
      </c>
      <c r="AU261">
        <v>882</v>
      </c>
      <c r="AV261">
        <v>0</v>
      </c>
      <c r="AW261">
        <v>0</v>
      </c>
      <c r="AX261">
        <v>882</v>
      </c>
      <c r="AY261">
        <v>0</v>
      </c>
      <c r="AZ261">
        <v>0</v>
      </c>
      <c r="BA261">
        <v>1</v>
      </c>
      <c r="BB261">
        <v>0</v>
      </c>
      <c r="BC261">
        <v>2</v>
      </c>
      <c r="BD261">
        <v>1</v>
      </c>
      <c r="BE261" t="s">
        <v>98</v>
      </c>
      <c r="BF261">
        <v>4</v>
      </c>
      <c r="BG261" t="s">
        <v>107</v>
      </c>
      <c r="BH261">
        <v>0</v>
      </c>
      <c r="BI261" t="s">
        <v>83</v>
      </c>
      <c r="BJ261" t="s">
        <v>127</v>
      </c>
      <c r="BK261">
        <v>1956</v>
      </c>
      <c r="BL261" t="s">
        <v>102</v>
      </c>
      <c r="BM261">
        <v>1</v>
      </c>
      <c r="BN261">
        <v>308</v>
      </c>
      <c r="BO261" t="s">
        <v>98</v>
      </c>
      <c r="BP261" t="s">
        <v>98</v>
      </c>
      <c r="BQ261" t="s">
        <v>105</v>
      </c>
      <c r="BR261">
        <v>0</v>
      </c>
      <c r="BS261">
        <v>45</v>
      </c>
      <c r="BT261">
        <v>0</v>
      </c>
      <c r="BU261">
        <v>0</v>
      </c>
      <c r="BV261">
        <v>0</v>
      </c>
      <c r="BW261">
        <v>0</v>
      </c>
      <c r="BX261" t="s">
        <v>83</v>
      </c>
      <c r="BY261" t="s">
        <v>83</v>
      </c>
      <c r="BZ261" t="s">
        <v>83</v>
      </c>
      <c r="CA261" s="2">
        <v>0</v>
      </c>
      <c r="CB261">
        <v>12</v>
      </c>
      <c r="CC261">
        <v>2008</v>
      </c>
      <c r="CD261" t="s">
        <v>110</v>
      </c>
      <c r="CE261" t="s">
        <v>111</v>
      </c>
      <c r="CF261" s="2">
        <v>97000</v>
      </c>
      <c r="CG261" s="4">
        <f t="shared" si="9"/>
        <v>109.97732426303855</v>
      </c>
    </row>
    <row r="262" spans="1:85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 t="str">
        <f t="shared" si="8"/>
        <v>N/A</v>
      </c>
      <c r="S262">
        <v>6</v>
      </c>
      <c r="T262">
        <v>5</v>
      </c>
      <c r="U262">
        <v>1962</v>
      </c>
      <c r="V262" t="str">
        <f>IF(Table1[[#This Row],[YearBuilt]]&lt;1990, "N", IF(Table1[[#This Row],[Remodeled after 1990?]] = "Y", "N", "Y"))</f>
        <v>N</v>
      </c>
      <c r="W262">
        <v>1962</v>
      </c>
      <c r="X262" t="str" cm="1">
        <f t="array" ref="X262">IFERROR(IF(U262=W262, "N", IF(AND(U262&lt;W262, Table1[[#This Row],[YearRemodAdd]]&gt;1990), "Y", "N/A")), No value)</f>
        <v>N</v>
      </c>
      <c r="Y262" t="s">
        <v>93</v>
      </c>
      <c r="Z262" t="s">
        <v>94</v>
      </c>
      <c r="AA262" t="s">
        <v>124</v>
      </c>
      <c r="AB262" t="s">
        <v>124</v>
      </c>
      <c r="AC262" t="s">
        <v>96</v>
      </c>
      <c r="AD262">
        <v>399</v>
      </c>
      <c r="AE262" t="s">
        <v>98</v>
      </c>
      <c r="AF262" t="s">
        <v>98</v>
      </c>
      <c r="AG262" t="s">
        <v>118</v>
      </c>
      <c r="AH262" t="s">
        <v>98</v>
      </c>
      <c r="AI262" t="s">
        <v>98</v>
      </c>
      <c r="AJ262" t="s">
        <v>97</v>
      </c>
      <c r="AK262" t="s">
        <v>153</v>
      </c>
      <c r="AL262">
        <v>672</v>
      </c>
      <c r="AM262" t="s">
        <v>119</v>
      </c>
      <c r="AN262">
        <v>690</v>
      </c>
      <c r="AO262">
        <v>0</v>
      </c>
      <c r="AP262">
        <v>1362</v>
      </c>
      <c r="AQ262" t="s">
        <v>103</v>
      </c>
      <c r="AR262" t="s">
        <v>98</v>
      </c>
      <c r="AS262" t="s">
        <v>105</v>
      </c>
      <c r="AT262" t="s">
        <v>106</v>
      </c>
      <c r="AU262">
        <v>1382</v>
      </c>
      <c r="AV262">
        <v>0</v>
      </c>
      <c r="AW262">
        <v>0</v>
      </c>
      <c r="AX262">
        <v>1382</v>
      </c>
      <c r="AY262">
        <v>1</v>
      </c>
      <c r="AZ262">
        <v>0</v>
      </c>
      <c r="BA262">
        <v>1</v>
      </c>
      <c r="BB262">
        <v>0</v>
      </c>
      <c r="BC262">
        <v>3</v>
      </c>
      <c r="BD262">
        <v>1</v>
      </c>
      <c r="BE262" t="s">
        <v>98</v>
      </c>
      <c r="BF262">
        <v>6</v>
      </c>
      <c r="BG262" t="s">
        <v>107</v>
      </c>
      <c r="BH262">
        <v>1</v>
      </c>
      <c r="BI262" t="s">
        <v>98</v>
      </c>
      <c r="BJ262" t="s">
        <v>108</v>
      </c>
      <c r="BK262">
        <v>1991</v>
      </c>
      <c r="BL262" t="s">
        <v>102</v>
      </c>
      <c r="BM262">
        <v>2</v>
      </c>
      <c r="BN262">
        <v>884</v>
      </c>
      <c r="BO262" t="s">
        <v>98</v>
      </c>
      <c r="BP262" t="s">
        <v>98</v>
      </c>
      <c r="BQ262" t="s">
        <v>105</v>
      </c>
      <c r="BR262">
        <v>0</v>
      </c>
      <c r="BS262">
        <v>0</v>
      </c>
      <c r="BT262">
        <v>252</v>
      </c>
      <c r="BU262">
        <v>0</v>
      </c>
      <c r="BV262">
        <v>0</v>
      </c>
      <c r="BW262">
        <v>0</v>
      </c>
      <c r="BX262" t="s">
        <v>83</v>
      </c>
      <c r="BY262" t="s">
        <v>163</v>
      </c>
      <c r="BZ262" t="s">
        <v>83</v>
      </c>
      <c r="CA262" s="2">
        <v>0</v>
      </c>
      <c r="CB262">
        <v>5</v>
      </c>
      <c r="CC262">
        <v>2009</v>
      </c>
      <c r="CD262" t="s">
        <v>110</v>
      </c>
      <c r="CE262" t="s">
        <v>111</v>
      </c>
      <c r="CF262" s="2">
        <v>176000</v>
      </c>
      <c r="CG262" s="4">
        <f t="shared" si="9"/>
        <v>127.35166425470332</v>
      </c>
    </row>
    <row r="263" spans="1:85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 t="str">
        <f t="shared" si="8"/>
        <v>N</v>
      </c>
      <c r="S263">
        <v>8</v>
      </c>
      <c r="T263">
        <v>5</v>
      </c>
      <c r="U263">
        <v>2007</v>
      </c>
      <c r="V263" t="str">
        <f>IF(Table1[[#This Row],[YearBuilt]]&lt;1990, "N", IF(Table1[[#This Row],[Remodeled after 1990?]] = "Y", "N", "Y"))</f>
        <v>Y</v>
      </c>
      <c r="W263">
        <v>2007</v>
      </c>
      <c r="X263" t="str" cm="1">
        <f t="array" ref="X263">IFERROR(IF(U263=W263, "N", IF(AND(U263&lt;W263, Table1[[#This Row],[YearRemodAdd]]&gt;1990), "Y", "N/A")), No value)</f>
        <v>N</v>
      </c>
      <c r="Y263" t="s">
        <v>93</v>
      </c>
      <c r="Z263" t="s">
        <v>94</v>
      </c>
      <c r="AA263" t="s">
        <v>180</v>
      </c>
      <c r="AB263" t="s">
        <v>181</v>
      </c>
      <c r="AC263" t="s">
        <v>137</v>
      </c>
      <c r="AD263">
        <v>270</v>
      </c>
      <c r="AE263" t="s">
        <v>97</v>
      </c>
      <c r="AF263" t="s">
        <v>98</v>
      </c>
      <c r="AG263" t="s">
        <v>99</v>
      </c>
      <c r="AH263" t="s">
        <v>104</v>
      </c>
      <c r="AI263" t="s">
        <v>98</v>
      </c>
      <c r="AJ263" t="s">
        <v>100</v>
      </c>
      <c r="AK263" t="s">
        <v>102</v>
      </c>
      <c r="AL263">
        <v>0</v>
      </c>
      <c r="AM263" t="s">
        <v>102</v>
      </c>
      <c r="AN263">
        <v>0</v>
      </c>
      <c r="AO263">
        <v>1482</v>
      </c>
      <c r="AP263">
        <v>1482</v>
      </c>
      <c r="AQ263" t="s">
        <v>103</v>
      </c>
      <c r="AR263" t="s">
        <v>104</v>
      </c>
      <c r="AS263" t="s">
        <v>105</v>
      </c>
      <c r="AT263" t="s">
        <v>106</v>
      </c>
      <c r="AU263">
        <v>1482</v>
      </c>
      <c r="AV263">
        <v>1092</v>
      </c>
      <c r="AW263">
        <v>0</v>
      </c>
      <c r="AX263">
        <v>2574</v>
      </c>
      <c r="AY263">
        <v>0</v>
      </c>
      <c r="AZ263">
        <v>0</v>
      </c>
      <c r="BA263">
        <v>2</v>
      </c>
      <c r="BB263">
        <v>1</v>
      </c>
      <c r="BC263">
        <v>3</v>
      </c>
      <c r="BD263">
        <v>1</v>
      </c>
      <c r="BE263" t="s">
        <v>104</v>
      </c>
      <c r="BF263">
        <v>10</v>
      </c>
      <c r="BG263" t="s">
        <v>107</v>
      </c>
      <c r="BH263">
        <v>1</v>
      </c>
      <c r="BI263" t="s">
        <v>97</v>
      </c>
      <c r="BJ263" t="s">
        <v>156</v>
      </c>
      <c r="BK263">
        <v>2007</v>
      </c>
      <c r="BL263" t="s">
        <v>157</v>
      </c>
      <c r="BM263">
        <v>3</v>
      </c>
      <c r="BN263">
        <v>868</v>
      </c>
      <c r="BO263" t="s">
        <v>98</v>
      </c>
      <c r="BP263" t="s">
        <v>98</v>
      </c>
      <c r="BQ263" t="s">
        <v>105</v>
      </c>
      <c r="BR263">
        <v>0</v>
      </c>
      <c r="BS263">
        <v>148</v>
      </c>
      <c r="BT263">
        <v>0</v>
      </c>
      <c r="BU263">
        <v>0</v>
      </c>
      <c r="BV263">
        <v>0</v>
      </c>
      <c r="BW263">
        <v>0</v>
      </c>
      <c r="BX263" t="s">
        <v>83</v>
      </c>
      <c r="BY263" t="s">
        <v>83</v>
      </c>
      <c r="BZ263" t="s">
        <v>83</v>
      </c>
      <c r="CA263" s="2">
        <v>0</v>
      </c>
      <c r="CB263">
        <v>11</v>
      </c>
      <c r="CC263">
        <v>2007</v>
      </c>
      <c r="CD263" t="s">
        <v>158</v>
      </c>
      <c r="CE263" t="s">
        <v>159</v>
      </c>
      <c r="CF263" s="2">
        <v>276000</v>
      </c>
      <c r="CG263" s="4">
        <f t="shared" si="9"/>
        <v>107.22610722610723</v>
      </c>
    </row>
    <row r="264" spans="1:85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 t="str">
        <f t="shared" si="8"/>
        <v>N/A</v>
      </c>
      <c r="S264">
        <v>6</v>
      </c>
      <c r="T264">
        <v>7</v>
      </c>
      <c r="U264">
        <v>1977</v>
      </c>
      <c r="V264" t="str">
        <f>IF(Table1[[#This Row],[YearBuilt]]&lt;1990, "N", IF(Table1[[#This Row],[Remodeled after 1990?]] = "Y", "N", "Y"))</f>
        <v>N</v>
      </c>
      <c r="W264">
        <v>1995</v>
      </c>
      <c r="X264" t="str" cm="1">
        <f t="array" ref="X264">IFERROR(IF(U264=W264, "N", IF(AND(U264&lt;W264, Table1[[#This Row],[YearRemodAdd]]&gt;1990), "Y", "N/A")), No value)</f>
        <v>Y</v>
      </c>
      <c r="Y264" t="s">
        <v>93</v>
      </c>
      <c r="Z264" t="s">
        <v>94</v>
      </c>
      <c r="AA264" t="s">
        <v>140</v>
      </c>
      <c r="AB264" t="s">
        <v>161</v>
      </c>
      <c r="AC264" t="s">
        <v>96</v>
      </c>
      <c r="AD264">
        <v>46</v>
      </c>
      <c r="AE264" t="s">
        <v>98</v>
      </c>
      <c r="AF264" t="s">
        <v>98</v>
      </c>
      <c r="AG264" t="s">
        <v>118</v>
      </c>
      <c r="AH264" t="s">
        <v>97</v>
      </c>
      <c r="AI264" t="s">
        <v>97</v>
      </c>
      <c r="AJ264" t="s">
        <v>130</v>
      </c>
      <c r="AK264" t="s">
        <v>119</v>
      </c>
      <c r="AL264">
        <v>506</v>
      </c>
      <c r="AM264" t="s">
        <v>102</v>
      </c>
      <c r="AN264">
        <v>0</v>
      </c>
      <c r="AO264">
        <v>0</v>
      </c>
      <c r="AP264">
        <v>506</v>
      </c>
      <c r="AQ264" t="s">
        <v>103</v>
      </c>
      <c r="AR264" t="s">
        <v>98</v>
      </c>
      <c r="AS264" t="s">
        <v>105</v>
      </c>
      <c r="AT264" t="s">
        <v>106</v>
      </c>
      <c r="AU264">
        <v>1212</v>
      </c>
      <c r="AV264">
        <v>0</v>
      </c>
      <c r="AW264">
        <v>0</v>
      </c>
      <c r="AX264">
        <v>1212</v>
      </c>
      <c r="AY264">
        <v>1</v>
      </c>
      <c r="AZ264">
        <v>0</v>
      </c>
      <c r="BA264">
        <v>1</v>
      </c>
      <c r="BB264">
        <v>0</v>
      </c>
      <c r="BC264">
        <v>3</v>
      </c>
      <c r="BD264">
        <v>1</v>
      </c>
      <c r="BE264" t="s">
        <v>98</v>
      </c>
      <c r="BF264">
        <v>6</v>
      </c>
      <c r="BG264" t="s">
        <v>107</v>
      </c>
      <c r="BH264">
        <v>1</v>
      </c>
      <c r="BI264" t="s">
        <v>98</v>
      </c>
      <c r="BJ264" t="s">
        <v>108</v>
      </c>
      <c r="BK264">
        <v>1978</v>
      </c>
      <c r="BL264" t="s">
        <v>102</v>
      </c>
      <c r="BM264">
        <v>2</v>
      </c>
      <c r="BN264">
        <v>492</v>
      </c>
      <c r="BO264" t="s">
        <v>98</v>
      </c>
      <c r="BP264" t="s">
        <v>98</v>
      </c>
      <c r="BQ264" t="s">
        <v>105</v>
      </c>
      <c r="BR264">
        <v>292</v>
      </c>
      <c r="BS264">
        <v>12</v>
      </c>
      <c r="BT264">
        <v>0</v>
      </c>
      <c r="BU264">
        <v>0</v>
      </c>
      <c r="BV264">
        <v>0</v>
      </c>
      <c r="BW264">
        <v>0</v>
      </c>
      <c r="BX264" t="s">
        <v>83</v>
      </c>
      <c r="BY264" t="s">
        <v>163</v>
      </c>
      <c r="BZ264" t="s">
        <v>83</v>
      </c>
      <c r="CA264" s="2">
        <v>0</v>
      </c>
      <c r="CB264">
        <v>7</v>
      </c>
      <c r="CC264">
        <v>2006</v>
      </c>
      <c r="CD264" t="s">
        <v>110</v>
      </c>
      <c r="CE264" t="s">
        <v>111</v>
      </c>
      <c r="CF264" s="2">
        <v>151000</v>
      </c>
      <c r="CG264" s="4">
        <f t="shared" si="9"/>
        <v>124.58745874587459</v>
      </c>
    </row>
    <row r="265" spans="1:85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 t="str">
        <f t="shared" si="8"/>
        <v>N/A</v>
      </c>
      <c r="S265">
        <v>5</v>
      </c>
      <c r="T265">
        <v>7</v>
      </c>
      <c r="U265">
        <v>1929</v>
      </c>
      <c r="V265" t="str">
        <f>IF(Table1[[#This Row],[YearBuilt]]&lt;1990, "N", IF(Table1[[#This Row],[Remodeled after 1990?]] = "Y", "N", "Y"))</f>
        <v>N</v>
      </c>
      <c r="W265">
        <v>2001</v>
      </c>
      <c r="X265" t="str" cm="1">
        <f t="array" ref="X265">IFERROR(IF(U265=W265, "N", IF(AND(U265&lt;W265, Table1[[#This Row],[YearRemodAdd]]&gt;1990), "Y", "N/A")), No value)</f>
        <v>Y</v>
      </c>
      <c r="Y265" t="s">
        <v>93</v>
      </c>
      <c r="Z265" t="s">
        <v>94</v>
      </c>
      <c r="AA265" t="s">
        <v>124</v>
      </c>
      <c r="AB265" t="s">
        <v>124</v>
      </c>
      <c r="AC265" t="s">
        <v>117</v>
      </c>
      <c r="AD265">
        <v>0</v>
      </c>
      <c r="AE265" t="s">
        <v>98</v>
      </c>
      <c r="AF265" t="s">
        <v>98</v>
      </c>
      <c r="AG265" t="s">
        <v>126</v>
      </c>
      <c r="AH265" t="s">
        <v>98</v>
      </c>
      <c r="AI265" t="s">
        <v>98</v>
      </c>
      <c r="AJ265" t="s">
        <v>100</v>
      </c>
      <c r="AK265" t="s">
        <v>172</v>
      </c>
      <c r="AL265">
        <v>234</v>
      </c>
      <c r="AM265" t="s">
        <v>119</v>
      </c>
      <c r="AN265">
        <v>692</v>
      </c>
      <c r="AO265">
        <v>0</v>
      </c>
      <c r="AP265">
        <v>926</v>
      </c>
      <c r="AQ265" t="s">
        <v>103</v>
      </c>
      <c r="AR265" t="s">
        <v>98</v>
      </c>
      <c r="AS265" t="s">
        <v>105</v>
      </c>
      <c r="AT265" t="s">
        <v>106</v>
      </c>
      <c r="AU265">
        <v>926</v>
      </c>
      <c r="AV265">
        <v>0</v>
      </c>
      <c r="AW265">
        <v>390</v>
      </c>
      <c r="AX265">
        <v>1316</v>
      </c>
      <c r="AY265">
        <v>1</v>
      </c>
      <c r="AZ265">
        <v>0</v>
      </c>
      <c r="BA265">
        <v>1</v>
      </c>
      <c r="BB265">
        <v>0</v>
      </c>
      <c r="BC265">
        <v>3</v>
      </c>
      <c r="BD265">
        <v>1</v>
      </c>
      <c r="BE265" t="s">
        <v>98</v>
      </c>
      <c r="BF265">
        <v>6</v>
      </c>
      <c r="BG265" t="s">
        <v>107</v>
      </c>
      <c r="BH265">
        <v>0</v>
      </c>
      <c r="BI265" t="s">
        <v>83</v>
      </c>
      <c r="BJ265" t="s">
        <v>127</v>
      </c>
      <c r="BK265">
        <v>1974</v>
      </c>
      <c r="BL265" t="s">
        <v>102</v>
      </c>
      <c r="BM265">
        <v>2</v>
      </c>
      <c r="BN265">
        <v>484</v>
      </c>
      <c r="BO265" t="s">
        <v>98</v>
      </c>
      <c r="BP265" t="s">
        <v>98</v>
      </c>
      <c r="BQ265" t="s">
        <v>105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 t="s">
        <v>83</v>
      </c>
      <c r="BY265" t="s">
        <v>83</v>
      </c>
      <c r="BZ265" t="s">
        <v>83</v>
      </c>
      <c r="CA265" s="2">
        <v>0</v>
      </c>
      <c r="CB265">
        <v>4</v>
      </c>
      <c r="CC265">
        <v>2010</v>
      </c>
      <c r="CD265" t="s">
        <v>110</v>
      </c>
      <c r="CE265" t="s">
        <v>111</v>
      </c>
      <c r="CF265" s="2">
        <v>130000</v>
      </c>
      <c r="CG265" s="4">
        <f t="shared" si="9"/>
        <v>98.784194528875375</v>
      </c>
    </row>
    <row r="266" spans="1:85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 t="str">
        <f t="shared" si="8"/>
        <v>Y</v>
      </c>
      <c r="S266">
        <v>5</v>
      </c>
      <c r="T266">
        <v>5</v>
      </c>
      <c r="U266">
        <v>1925</v>
      </c>
      <c r="V266" t="str">
        <f>IF(Table1[[#This Row],[YearBuilt]]&lt;1990, "N", IF(Table1[[#This Row],[Remodeled after 1990?]] = "Y", "N", "Y"))</f>
        <v>N</v>
      </c>
      <c r="W266">
        <v>2004</v>
      </c>
      <c r="X266" t="str" cm="1">
        <f t="array" ref="X266">IFERROR(IF(U266=W266, "N", IF(AND(U266&lt;W266, Table1[[#This Row],[YearRemodAdd]]&gt;1990), "Y", "N/A")), No value)</f>
        <v>Y</v>
      </c>
      <c r="Y266" t="s">
        <v>93</v>
      </c>
      <c r="Z266" t="s">
        <v>94</v>
      </c>
      <c r="AA266" t="s">
        <v>124</v>
      </c>
      <c r="AB266" t="s">
        <v>124</v>
      </c>
      <c r="AC266" t="s">
        <v>117</v>
      </c>
      <c r="AD266">
        <v>0</v>
      </c>
      <c r="AE266" t="s">
        <v>98</v>
      </c>
      <c r="AF266" t="s">
        <v>98</v>
      </c>
      <c r="AG266" t="s">
        <v>126</v>
      </c>
      <c r="AH266" t="s">
        <v>147</v>
      </c>
      <c r="AI266" t="s">
        <v>98</v>
      </c>
      <c r="AJ266" t="s">
        <v>100</v>
      </c>
      <c r="AK266" t="s">
        <v>102</v>
      </c>
      <c r="AL266">
        <v>0</v>
      </c>
      <c r="AM266" t="s">
        <v>102</v>
      </c>
      <c r="AN266">
        <v>0</v>
      </c>
      <c r="AO266">
        <v>680</v>
      </c>
      <c r="AP266">
        <v>680</v>
      </c>
      <c r="AQ266" t="s">
        <v>103</v>
      </c>
      <c r="AR266" t="s">
        <v>97</v>
      </c>
      <c r="AS266" t="s">
        <v>177</v>
      </c>
      <c r="AT266" t="s">
        <v>187</v>
      </c>
      <c r="AU266">
        <v>764</v>
      </c>
      <c r="AV266">
        <v>0</v>
      </c>
      <c r="AW266">
        <v>0</v>
      </c>
      <c r="AX266">
        <v>764</v>
      </c>
      <c r="AY266">
        <v>0</v>
      </c>
      <c r="AZ266">
        <v>0</v>
      </c>
      <c r="BA266">
        <v>1</v>
      </c>
      <c r="BB266">
        <v>0</v>
      </c>
      <c r="BC266">
        <v>2</v>
      </c>
      <c r="BD266">
        <v>1</v>
      </c>
      <c r="BE266" t="s">
        <v>98</v>
      </c>
      <c r="BF266">
        <v>4</v>
      </c>
      <c r="BG266" t="s">
        <v>107</v>
      </c>
      <c r="BH266">
        <v>0</v>
      </c>
      <c r="BI266" t="s">
        <v>83</v>
      </c>
      <c r="BJ266" t="s">
        <v>127</v>
      </c>
      <c r="BK266">
        <v>1965</v>
      </c>
      <c r="BL266" t="s">
        <v>102</v>
      </c>
      <c r="BM266">
        <v>2</v>
      </c>
      <c r="BN266">
        <v>504</v>
      </c>
      <c r="BO266" t="s">
        <v>98</v>
      </c>
      <c r="BP266" t="s">
        <v>98</v>
      </c>
      <c r="BQ266" t="s">
        <v>177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 t="s">
        <v>83</v>
      </c>
      <c r="BY266" t="s">
        <v>83</v>
      </c>
      <c r="BZ266" t="s">
        <v>83</v>
      </c>
      <c r="CA266" s="2">
        <v>0</v>
      </c>
      <c r="CB266">
        <v>6</v>
      </c>
      <c r="CC266">
        <v>2008</v>
      </c>
      <c r="CD266" t="s">
        <v>110</v>
      </c>
      <c r="CE266" t="s">
        <v>111</v>
      </c>
      <c r="CF266" s="2">
        <v>73000</v>
      </c>
      <c r="CG266" s="4">
        <f t="shared" si="9"/>
        <v>95.549738219895289</v>
      </c>
    </row>
    <row r="267" spans="1:85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 t="str">
        <f t="shared" si="8"/>
        <v>Y</v>
      </c>
      <c r="S267">
        <v>6</v>
      </c>
      <c r="T267">
        <v>6</v>
      </c>
      <c r="U267">
        <v>1981</v>
      </c>
      <c r="V267" t="str">
        <f>IF(Table1[[#This Row],[YearBuilt]]&lt;1990, "N", IF(Table1[[#This Row],[Remodeled after 1990?]] = "Y", "N", "Y"))</f>
        <v>N</v>
      </c>
      <c r="W267">
        <v>1981</v>
      </c>
      <c r="X267" t="str" cm="1">
        <f t="array" ref="X267">IFERROR(IF(U267=W267, "N", IF(AND(U267&lt;W267, Table1[[#This Row],[YearRemodAdd]]&gt;1990), "Y", "N/A")), No value)</f>
        <v>N</v>
      </c>
      <c r="Y267" t="s">
        <v>93</v>
      </c>
      <c r="Z267" t="s">
        <v>94</v>
      </c>
      <c r="AA267" t="s">
        <v>116</v>
      </c>
      <c r="AB267" t="s">
        <v>116</v>
      </c>
      <c r="AC267" t="s">
        <v>96</v>
      </c>
      <c r="AD267">
        <v>210</v>
      </c>
      <c r="AE267" t="s">
        <v>98</v>
      </c>
      <c r="AF267" t="s">
        <v>97</v>
      </c>
      <c r="AG267" t="s">
        <v>118</v>
      </c>
      <c r="AH267" t="s">
        <v>97</v>
      </c>
      <c r="AI267" t="s">
        <v>98</v>
      </c>
      <c r="AJ267" t="s">
        <v>100</v>
      </c>
      <c r="AK267" t="s">
        <v>101</v>
      </c>
      <c r="AL267">
        <v>588</v>
      </c>
      <c r="AM267" t="s">
        <v>172</v>
      </c>
      <c r="AN267">
        <v>228</v>
      </c>
      <c r="AO267">
        <v>606</v>
      </c>
      <c r="AP267">
        <v>1422</v>
      </c>
      <c r="AQ267" t="s">
        <v>103</v>
      </c>
      <c r="AR267" t="s">
        <v>98</v>
      </c>
      <c r="AS267" t="s">
        <v>105</v>
      </c>
      <c r="AT267" t="s">
        <v>106</v>
      </c>
      <c r="AU267">
        <v>1422</v>
      </c>
      <c r="AV267">
        <v>0</v>
      </c>
      <c r="AW267">
        <v>0</v>
      </c>
      <c r="AX267">
        <v>1422</v>
      </c>
      <c r="AY267">
        <v>0</v>
      </c>
      <c r="AZ267">
        <v>0</v>
      </c>
      <c r="BA267">
        <v>2</v>
      </c>
      <c r="BB267">
        <v>0</v>
      </c>
      <c r="BC267">
        <v>3</v>
      </c>
      <c r="BD267">
        <v>1</v>
      </c>
      <c r="BE267" t="s">
        <v>97</v>
      </c>
      <c r="BF267">
        <v>7</v>
      </c>
      <c r="BG267" t="s">
        <v>107</v>
      </c>
      <c r="BH267">
        <v>1</v>
      </c>
      <c r="BI267" t="s">
        <v>98</v>
      </c>
      <c r="BJ267" t="s">
        <v>108</v>
      </c>
      <c r="BK267">
        <v>1981</v>
      </c>
      <c r="BL267" t="s">
        <v>157</v>
      </c>
      <c r="BM267">
        <v>2</v>
      </c>
      <c r="BN267">
        <v>576</v>
      </c>
      <c r="BO267" t="s">
        <v>98</v>
      </c>
      <c r="BP267" t="s">
        <v>98</v>
      </c>
      <c r="BQ267" t="s">
        <v>105</v>
      </c>
      <c r="BR267">
        <v>276</v>
      </c>
      <c r="BS267">
        <v>0</v>
      </c>
      <c r="BT267">
        <v>0</v>
      </c>
      <c r="BU267">
        <v>0</v>
      </c>
      <c r="BV267">
        <v>0</v>
      </c>
      <c r="BW267">
        <v>0</v>
      </c>
      <c r="BX267" t="s">
        <v>83</v>
      </c>
      <c r="BY267" t="s">
        <v>165</v>
      </c>
      <c r="BZ267" t="s">
        <v>83</v>
      </c>
      <c r="CA267" s="2">
        <v>0</v>
      </c>
      <c r="CB267">
        <v>6</v>
      </c>
      <c r="CC267">
        <v>2008</v>
      </c>
      <c r="CD267" t="s">
        <v>110</v>
      </c>
      <c r="CE267" t="s">
        <v>111</v>
      </c>
      <c r="CF267" s="2">
        <v>175500</v>
      </c>
      <c r="CG267" s="4">
        <f t="shared" si="9"/>
        <v>123.41772151898734</v>
      </c>
    </row>
    <row r="268" spans="1:85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 t="str">
        <f t="shared" si="8"/>
        <v>N</v>
      </c>
      <c r="S268">
        <v>6</v>
      </c>
      <c r="T268">
        <v>5</v>
      </c>
      <c r="U268">
        <v>1997</v>
      </c>
      <c r="V268" t="str">
        <f>IF(Table1[[#This Row],[YearBuilt]]&lt;1990, "N", IF(Table1[[#This Row],[Remodeled after 1990?]] = "Y", "N", "Y"))</f>
        <v>Y</v>
      </c>
      <c r="W268">
        <v>1997</v>
      </c>
      <c r="X268" t="str" cm="1">
        <f t="array" ref="X268">IFERROR(IF(U268=W268, "N", IF(AND(U268&lt;W268, Table1[[#This Row],[YearRemodAdd]]&gt;1990), "Y", "N/A")), No value)</f>
        <v>N</v>
      </c>
      <c r="Y268" t="s">
        <v>93</v>
      </c>
      <c r="Z268" t="s">
        <v>94</v>
      </c>
      <c r="AA268" t="s">
        <v>95</v>
      </c>
      <c r="AB268" t="s">
        <v>95</v>
      </c>
      <c r="AC268" t="s">
        <v>117</v>
      </c>
      <c r="AD268">
        <v>0</v>
      </c>
      <c r="AE268" t="s">
        <v>98</v>
      </c>
      <c r="AF268" t="s">
        <v>98</v>
      </c>
      <c r="AG268" t="s">
        <v>99</v>
      </c>
      <c r="AH268" t="s">
        <v>97</v>
      </c>
      <c r="AI268" t="s">
        <v>98</v>
      </c>
      <c r="AJ268" t="s">
        <v>130</v>
      </c>
      <c r="AK268" t="s">
        <v>101</v>
      </c>
      <c r="AL268">
        <v>714</v>
      </c>
      <c r="AM268" t="s">
        <v>102</v>
      </c>
      <c r="AN268">
        <v>0</v>
      </c>
      <c r="AO268">
        <v>88</v>
      </c>
      <c r="AP268">
        <v>802</v>
      </c>
      <c r="AQ268" t="s">
        <v>103</v>
      </c>
      <c r="AR268" t="s">
        <v>97</v>
      </c>
      <c r="AS268" t="s">
        <v>105</v>
      </c>
      <c r="AT268" t="s">
        <v>106</v>
      </c>
      <c r="AU268">
        <v>802</v>
      </c>
      <c r="AV268">
        <v>709</v>
      </c>
      <c r="AW268">
        <v>0</v>
      </c>
      <c r="AX268">
        <v>1511</v>
      </c>
      <c r="AY268">
        <v>1</v>
      </c>
      <c r="AZ268">
        <v>0</v>
      </c>
      <c r="BA268">
        <v>2</v>
      </c>
      <c r="BB268">
        <v>1</v>
      </c>
      <c r="BC268">
        <v>3</v>
      </c>
      <c r="BD268">
        <v>1</v>
      </c>
      <c r="BE268" t="s">
        <v>98</v>
      </c>
      <c r="BF268">
        <v>8</v>
      </c>
      <c r="BG268" t="s">
        <v>107</v>
      </c>
      <c r="BH268">
        <v>1</v>
      </c>
      <c r="BI268" t="s">
        <v>98</v>
      </c>
      <c r="BJ268" t="s">
        <v>108</v>
      </c>
      <c r="BK268">
        <v>1997</v>
      </c>
      <c r="BL268" t="s">
        <v>157</v>
      </c>
      <c r="BM268">
        <v>2</v>
      </c>
      <c r="BN268">
        <v>413</v>
      </c>
      <c r="BO268" t="s">
        <v>98</v>
      </c>
      <c r="BP268" t="s">
        <v>98</v>
      </c>
      <c r="BQ268" t="s">
        <v>105</v>
      </c>
      <c r="BR268">
        <v>95</v>
      </c>
      <c r="BS268">
        <v>75</v>
      </c>
      <c r="BT268">
        <v>0</v>
      </c>
      <c r="BU268">
        <v>0</v>
      </c>
      <c r="BV268">
        <v>0</v>
      </c>
      <c r="BW268">
        <v>0</v>
      </c>
      <c r="BX268" t="s">
        <v>83</v>
      </c>
      <c r="BY268" t="s">
        <v>83</v>
      </c>
      <c r="BZ268" t="s">
        <v>83</v>
      </c>
      <c r="CA268" s="2">
        <v>0</v>
      </c>
      <c r="CB268">
        <v>6</v>
      </c>
      <c r="CC268">
        <v>2006</v>
      </c>
      <c r="CD268" t="s">
        <v>110</v>
      </c>
      <c r="CE268" t="s">
        <v>111</v>
      </c>
      <c r="CF268" s="2">
        <v>185000</v>
      </c>
      <c r="CG268" s="4">
        <f t="shared" si="9"/>
        <v>122.43547319655858</v>
      </c>
    </row>
    <row r="269" spans="1:85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 t="str">
        <f t="shared" si="8"/>
        <v>N/A</v>
      </c>
      <c r="S269">
        <v>5</v>
      </c>
      <c r="T269">
        <v>8</v>
      </c>
      <c r="U269">
        <v>1939</v>
      </c>
      <c r="V269" t="str">
        <f>IF(Table1[[#This Row],[YearBuilt]]&lt;1990, "N", IF(Table1[[#This Row],[Remodeled after 1990?]] = "Y", "N", "Y"))</f>
        <v>N</v>
      </c>
      <c r="W269">
        <v>1997</v>
      </c>
      <c r="X269" t="str" cm="1">
        <f t="array" ref="X269">IFERROR(IF(U269=W269, "N", IF(AND(U269&lt;W269, Table1[[#This Row],[YearRemodAdd]]&gt;1990), "Y", "N/A")), No value)</f>
        <v>Y</v>
      </c>
      <c r="Y269" t="s">
        <v>93</v>
      </c>
      <c r="Z269" t="s">
        <v>94</v>
      </c>
      <c r="AA269" t="s">
        <v>124</v>
      </c>
      <c r="AB269" t="s">
        <v>124</v>
      </c>
      <c r="AC269" t="s">
        <v>117</v>
      </c>
      <c r="AD269">
        <v>0</v>
      </c>
      <c r="AE269" t="s">
        <v>98</v>
      </c>
      <c r="AF269" t="s">
        <v>98</v>
      </c>
      <c r="AG269" t="s">
        <v>99</v>
      </c>
      <c r="AH269" t="s">
        <v>98</v>
      </c>
      <c r="AI269" t="s">
        <v>98</v>
      </c>
      <c r="AJ269" t="s">
        <v>100</v>
      </c>
      <c r="AK269" t="s">
        <v>172</v>
      </c>
      <c r="AL269">
        <v>378</v>
      </c>
      <c r="AM269" t="s">
        <v>102</v>
      </c>
      <c r="AN269">
        <v>0</v>
      </c>
      <c r="AO269">
        <v>342</v>
      </c>
      <c r="AP269">
        <v>720</v>
      </c>
      <c r="AQ269" t="s">
        <v>103</v>
      </c>
      <c r="AR269" t="s">
        <v>104</v>
      </c>
      <c r="AS269" t="s">
        <v>105</v>
      </c>
      <c r="AT269" t="s">
        <v>106</v>
      </c>
      <c r="AU269">
        <v>1052</v>
      </c>
      <c r="AV269">
        <v>720</v>
      </c>
      <c r="AW269">
        <v>420</v>
      </c>
      <c r="AX269">
        <v>2192</v>
      </c>
      <c r="AY269">
        <v>0</v>
      </c>
      <c r="AZ269">
        <v>0</v>
      </c>
      <c r="BA269">
        <v>2</v>
      </c>
      <c r="BB269">
        <v>1</v>
      </c>
      <c r="BC269">
        <v>4</v>
      </c>
      <c r="BD269">
        <v>1</v>
      </c>
      <c r="BE269" t="s">
        <v>97</v>
      </c>
      <c r="BF269">
        <v>8</v>
      </c>
      <c r="BG269" t="s">
        <v>107</v>
      </c>
      <c r="BH269">
        <v>1</v>
      </c>
      <c r="BI269" t="s">
        <v>97</v>
      </c>
      <c r="BJ269" t="s">
        <v>127</v>
      </c>
      <c r="BK269">
        <v>1939</v>
      </c>
      <c r="BL269" t="s">
        <v>102</v>
      </c>
      <c r="BM269">
        <v>1</v>
      </c>
      <c r="BN269">
        <v>240</v>
      </c>
      <c r="BO269" t="s">
        <v>98</v>
      </c>
      <c r="BP269" t="s">
        <v>98</v>
      </c>
      <c r="BQ269" t="s">
        <v>105</v>
      </c>
      <c r="BR269">
        <v>262</v>
      </c>
      <c r="BS269">
        <v>24</v>
      </c>
      <c r="BT269">
        <v>0</v>
      </c>
      <c r="BU269">
        <v>0</v>
      </c>
      <c r="BV269">
        <v>0</v>
      </c>
      <c r="BW269">
        <v>0</v>
      </c>
      <c r="BX269" t="s">
        <v>83</v>
      </c>
      <c r="BY269" t="s">
        <v>83</v>
      </c>
      <c r="BZ269" t="s">
        <v>83</v>
      </c>
      <c r="CA269" s="2">
        <v>0</v>
      </c>
      <c r="CB269">
        <v>7</v>
      </c>
      <c r="CC269">
        <v>2008</v>
      </c>
      <c r="CD269" t="s">
        <v>110</v>
      </c>
      <c r="CE269" t="s">
        <v>111</v>
      </c>
      <c r="CF269" s="2">
        <v>179500</v>
      </c>
      <c r="CG269" s="4">
        <f t="shared" si="9"/>
        <v>81.888686131386862</v>
      </c>
    </row>
    <row r="270" spans="1:85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 t="str">
        <f t="shared" si="8"/>
        <v>Y</v>
      </c>
      <c r="S270">
        <v>5</v>
      </c>
      <c r="T270">
        <v>6</v>
      </c>
      <c r="U270">
        <v>1940</v>
      </c>
      <c r="V270" t="str">
        <f>IF(Table1[[#This Row],[YearBuilt]]&lt;1990, "N", IF(Table1[[#This Row],[Remodeled after 1990?]] = "Y", "N", "Y"))</f>
        <v>N</v>
      </c>
      <c r="W270">
        <v>1955</v>
      </c>
      <c r="X270" t="str" cm="1">
        <f t="array" ref="X270">IFERROR(IF(U270=W270, "N", IF(AND(U270&lt;W270, Table1[[#This Row],[YearRemodAdd]]&gt;1990), "Y", "N/A")), No value)</f>
        <v>N/A</v>
      </c>
      <c r="Y270" t="s">
        <v>93</v>
      </c>
      <c r="Z270" t="s">
        <v>94</v>
      </c>
      <c r="AA270" t="s">
        <v>95</v>
      </c>
      <c r="AB270" t="s">
        <v>95</v>
      </c>
      <c r="AC270" t="s">
        <v>117</v>
      </c>
      <c r="AD270">
        <v>0</v>
      </c>
      <c r="AE270" t="s">
        <v>98</v>
      </c>
      <c r="AF270" t="s">
        <v>98</v>
      </c>
      <c r="AG270" t="s">
        <v>118</v>
      </c>
      <c r="AH270" t="s">
        <v>98</v>
      </c>
      <c r="AI270" t="s">
        <v>98</v>
      </c>
      <c r="AJ270" t="s">
        <v>100</v>
      </c>
      <c r="AK270" t="s">
        <v>119</v>
      </c>
      <c r="AL270">
        <v>403</v>
      </c>
      <c r="AM270" t="s">
        <v>153</v>
      </c>
      <c r="AN270">
        <v>125</v>
      </c>
      <c r="AO270">
        <v>212</v>
      </c>
      <c r="AP270">
        <v>740</v>
      </c>
      <c r="AQ270" t="s">
        <v>103</v>
      </c>
      <c r="AR270" t="s">
        <v>104</v>
      </c>
      <c r="AS270" t="s">
        <v>105</v>
      </c>
      <c r="AT270" t="s">
        <v>106</v>
      </c>
      <c r="AU270">
        <v>778</v>
      </c>
      <c r="AV270">
        <v>0</v>
      </c>
      <c r="AW270">
        <v>0</v>
      </c>
      <c r="AX270">
        <v>778</v>
      </c>
      <c r="AY270">
        <v>0</v>
      </c>
      <c r="AZ270">
        <v>0</v>
      </c>
      <c r="BA270">
        <v>1</v>
      </c>
      <c r="BB270">
        <v>0</v>
      </c>
      <c r="BC270">
        <v>2</v>
      </c>
      <c r="BD270">
        <v>1</v>
      </c>
      <c r="BE270" t="s">
        <v>98</v>
      </c>
      <c r="BF270">
        <v>4</v>
      </c>
      <c r="BG270" t="s">
        <v>107</v>
      </c>
      <c r="BH270">
        <v>1</v>
      </c>
      <c r="BI270" t="s">
        <v>97</v>
      </c>
      <c r="BJ270" t="s">
        <v>127</v>
      </c>
      <c r="BK270">
        <v>1966</v>
      </c>
      <c r="BL270" t="s">
        <v>157</v>
      </c>
      <c r="BM270">
        <v>1</v>
      </c>
      <c r="BN270">
        <v>924</v>
      </c>
      <c r="BO270" t="s">
        <v>104</v>
      </c>
      <c r="BP270" t="s">
        <v>104</v>
      </c>
      <c r="BQ270" t="s">
        <v>105</v>
      </c>
      <c r="BR270">
        <v>0</v>
      </c>
      <c r="BS270">
        <v>25</v>
      </c>
      <c r="BT270">
        <v>0</v>
      </c>
      <c r="BU270">
        <v>0</v>
      </c>
      <c r="BV270">
        <v>0</v>
      </c>
      <c r="BW270">
        <v>0</v>
      </c>
      <c r="BX270" t="s">
        <v>83</v>
      </c>
      <c r="BY270" t="s">
        <v>83</v>
      </c>
      <c r="BZ270" t="s">
        <v>83</v>
      </c>
      <c r="CA270" s="2">
        <v>0</v>
      </c>
      <c r="CB270">
        <v>2</v>
      </c>
      <c r="CC270">
        <v>2008</v>
      </c>
      <c r="CD270" t="s">
        <v>110</v>
      </c>
      <c r="CE270" t="s">
        <v>111</v>
      </c>
      <c r="CF270" s="2">
        <v>120500</v>
      </c>
      <c r="CG270" s="4">
        <f t="shared" si="9"/>
        <v>154.88431876606683</v>
      </c>
    </row>
    <row r="271" spans="1:85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 t="str">
        <f t="shared" si="8"/>
        <v>Y</v>
      </c>
      <c r="S271">
        <v>6</v>
      </c>
      <c r="T271">
        <v>7</v>
      </c>
      <c r="U271">
        <v>1976</v>
      </c>
      <c r="V271" t="str">
        <f>IF(Table1[[#This Row],[YearBuilt]]&lt;1990, "N", IF(Table1[[#This Row],[Remodeled after 1990?]] = "Y", "N", "Y"))</f>
        <v>N</v>
      </c>
      <c r="W271">
        <v>1976</v>
      </c>
      <c r="X271" t="str" cm="1">
        <f t="array" ref="X271">IFERROR(IF(U271=W271, "N", IF(AND(U271&lt;W271, Table1[[#This Row],[YearRemodAdd]]&gt;1990), "Y", "N/A")), No value)</f>
        <v>N</v>
      </c>
      <c r="Y271" t="s">
        <v>152</v>
      </c>
      <c r="Z271" t="s">
        <v>94</v>
      </c>
      <c r="AA271" t="s">
        <v>140</v>
      </c>
      <c r="AB271" t="s">
        <v>140</v>
      </c>
      <c r="AC271" t="s">
        <v>96</v>
      </c>
      <c r="AD271">
        <v>174</v>
      </c>
      <c r="AE271" t="s">
        <v>98</v>
      </c>
      <c r="AF271" t="s">
        <v>97</v>
      </c>
      <c r="AG271" t="s">
        <v>118</v>
      </c>
      <c r="AH271" t="s">
        <v>98</v>
      </c>
      <c r="AI271" t="s">
        <v>97</v>
      </c>
      <c r="AJ271" t="s">
        <v>100</v>
      </c>
      <c r="AK271" t="s">
        <v>141</v>
      </c>
      <c r="AL271">
        <v>751</v>
      </c>
      <c r="AM271" t="s">
        <v>102</v>
      </c>
      <c r="AN271">
        <v>0</v>
      </c>
      <c r="AO271">
        <v>392</v>
      </c>
      <c r="AP271">
        <v>1143</v>
      </c>
      <c r="AQ271" t="s">
        <v>103</v>
      </c>
      <c r="AR271" t="s">
        <v>98</v>
      </c>
      <c r="AS271" t="s">
        <v>105</v>
      </c>
      <c r="AT271" t="s">
        <v>106</v>
      </c>
      <c r="AU271">
        <v>1113</v>
      </c>
      <c r="AV271">
        <v>0</v>
      </c>
      <c r="AW271">
        <v>0</v>
      </c>
      <c r="AX271">
        <v>1113</v>
      </c>
      <c r="AY271">
        <v>1</v>
      </c>
      <c r="AZ271">
        <v>0</v>
      </c>
      <c r="BA271">
        <v>1</v>
      </c>
      <c r="BB271">
        <v>1</v>
      </c>
      <c r="BC271">
        <v>3</v>
      </c>
      <c r="BD271">
        <v>1</v>
      </c>
      <c r="BE271" t="s">
        <v>98</v>
      </c>
      <c r="BF271">
        <v>6</v>
      </c>
      <c r="BG271" t="s">
        <v>107</v>
      </c>
      <c r="BH271">
        <v>1</v>
      </c>
      <c r="BI271" t="s">
        <v>147</v>
      </c>
      <c r="BJ271" t="s">
        <v>108</v>
      </c>
      <c r="BK271">
        <v>1987</v>
      </c>
      <c r="BL271" t="s">
        <v>109</v>
      </c>
      <c r="BM271">
        <v>1</v>
      </c>
      <c r="BN271">
        <v>504</v>
      </c>
      <c r="BO271" t="s">
        <v>98</v>
      </c>
      <c r="BP271" t="s">
        <v>97</v>
      </c>
      <c r="BQ271" t="s">
        <v>105</v>
      </c>
      <c r="BR271">
        <v>370</v>
      </c>
      <c r="BS271">
        <v>30</v>
      </c>
      <c r="BT271">
        <v>0</v>
      </c>
      <c r="BU271">
        <v>0</v>
      </c>
      <c r="BV271">
        <v>0</v>
      </c>
      <c r="BW271">
        <v>0</v>
      </c>
      <c r="BX271" t="s">
        <v>83</v>
      </c>
      <c r="BY271" t="s">
        <v>165</v>
      </c>
      <c r="BZ271" t="s">
        <v>83</v>
      </c>
      <c r="CA271" s="2">
        <v>0</v>
      </c>
      <c r="CB271">
        <v>5</v>
      </c>
      <c r="CC271">
        <v>2007</v>
      </c>
      <c r="CD271" t="s">
        <v>110</v>
      </c>
      <c r="CE271" t="s">
        <v>111</v>
      </c>
      <c r="CF271" s="2">
        <v>148000</v>
      </c>
      <c r="CG271" s="4">
        <f t="shared" si="9"/>
        <v>132.97394429469901</v>
      </c>
    </row>
    <row r="272" spans="1:85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 t="str">
        <f t="shared" si="8"/>
        <v>N</v>
      </c>
      <c r="S272">
        <v>8</v>
      </c>
      <c r="T272">
        <v>5</v>
      </c>
      <c r="U272">
        <v>2006</v>
      </c>
      <c r="V272" t="str">
        <f>IF(Table1[[#This Row],[YearBuilt]]&lt;1990, "N", IF(Table1[[#This Row],[Remodeled after 1990?]] = "Y", "N", "Y"))</f>
        <v>Y</v>
      </c>
      <c r="W272">
        <v>2006</v>
      </c>
      <c r="X272" t="str" cm="1">
        <f t="array" ref="X272">IFERROR(IF(U272=W272, "N", IF(AND(U272&lt;W272, Table1[[#This Row],[YearRemodAdd]]&gt;1990), "Y", "N/A")), No value)</f>
        <v>N</v>
      </c>
      <c r="Y272" t="s">
        <v>93</v>
      </c>
      <c r="Z272" t="s">
        <v>94</v>
      </c>
      <c r="AA272" t="s">
        <v>95</v>
      </c>
      <c r="AB272" t="s">
        <v>95</v>
      </c>
      <c r="AC272" t="s">
        <v>117</v>
      </c>
      <c r="AD272">
        <v>0</v>
      </c>
      <c r="AE272" t="s">
        <v>97</v>
      </c>
      <c r="AF272" t="s">
        <v>98</v>
      </c>
      <c r="AG272" t="s">
        <v>99</v>
      </c>
      <c r="AH272" t="s">
        <v>97</v>
      </c>
      <c r="AI272" t="s">
        <v>98</v>
      </c>
      <c r="AJ272" t="s">
        <v>121</v>
      </c>
      <c r="AK272" t="s">
        <v>102</v>
      </c>
      <c r="AL272">
        <v>0</v>
      </c>
      <c r="AM272" t="s">
        <v>102</v>
      </c>
      <c r="AN272">
        <v>0</v>
      </c>
      <c r="AO272">
        <v>1095</v>
      </c>
      <c r="AP272">
        <v>1095</v>
      </c>
      <c r="AQ272" t="s">
        <v>103</v>
      </c>
      <c r="AR272" t="s">
        <v>97</v>
      </c>
      <c r="AS272" t="s">
        <v>105</v>
      </c>
      <c r="AT272" t="s">
        <v>106</v>
      </c>
      <c r="AU272">
        <v>1095</v>
      </c>
      <c r="AV272">
        <v>844</v>
      </c>
      <c r="AW272">
        <v>0</v>
      </c>
      <c r="AX272">
        <v>1939</v>
      </c>
      <c r="AY272">
        <v>0</v>
      </c>
      <c r="AZ272">
        <v>0</v>
      </c>
      <c r="BA272">
        <v>2</v>
      </c>
      <c r="BB272">
        <v>1</v>
      </c>
      <c r="BC272">
        <v>3</v>
      </c>
      <c r="BD272">
        <v>1</v>
      </c>
      <c r="BE272" t="s">
        <v>97</v>
      </c>
      <c r="BF272">
        <v>8</v>
      </c>
      <c r="BG272" t="s">
        <v>107</v>
      </c>
      <c r="BH272">
        <v>1</v>
      </c>
      <c r="BI272" t="s">
        <v>97</v>
      </c>
      <c r="BJ272" t="s">
        <v>108</v>
      </c>
      <c r="BK272">
        <v>2006</v>
      </c>
      <c r="BL272" t="s">
        <v>109</v>
      </c>
      <c r="BM272">
        <v>3</v>
      </c>
      <c r="BN272">
        <v>1053</v>
      </c>
      <c r="BO272" t="s">
        <v>98</v>
      </c>
      <c r="BP272" t="s">
        <v>98</v>
      </c>
      <c r="BQ272" t="s">
        <v>105</v>
      </c>
      <c r="BR272">
        <v>192</v>
      </c>
      <c r="BS272">
        <v>51</v>
      </c>
      <c r="BT272">
        <v>0</v>
      </c>
      <c r="BU272">
        <v>0</v>
      </c>
      <c r="BV272">
        <v>0</v>
      </c>
      <c r="BW272">
        <v>0</v>
      </c>
      <c r="BX272" t="s">
        <v>83</v>
      </c>
      <c r="BY272" t="s">
        <v>83</v>
      </c>
      <c r="BZ272" t="s">
        <v>83</v>
      </c>
      <c r="CA272" s="2">
        <v>0</v>
      </c>
      <c r="CB272">
        <v>8</v>
      </c>
      <c r="CC272">
        <v>2006</v>
      </c>
      <c r="CD272" t="s">
        <v>158</v>
      </c>
      <c r="CE272" t="s">
        <v>159</v>
      </c>
      <c r="CF272" s="2">
        <v>266000</v>
      </c>
      <c r="CG272" s="4">
        <f t="shared" si="9"/>
        <v>137.18411552346569</v>
      </c>
    </row>
    <row r="273" spans="1:85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 t="str">
        <f t="shared" si="8"/>
        <v>Y</v>
      </c>
      <c r="S273">
        <v>7</v>
      </c>
      <c r="T273">
        <v>7</v>
      </c>
      <c r="U273">
        <v>1954</v>
      </c>
      <c r="V273" t="str">
        <f>IF(Table1[[#This Row],[YearBuilt]]&lt;1990, "N", IF(Table1[[#This Row],[Remodeled after 1990?]] = "Y", "N", "Y"))</f>
        <v>N</v>
      </c>
      <c r="W273">
        <v>2005</v>
      </c>
      <c r="X273" t="str" cm="1">
        <f t="array" ref="X273">IFERROR(IF(U273=W273, "N", IF(AND(U273&lt;W273, Table1[[#This Row],[YearRemodAdd]]&gt;1990), "Y", "N/A")), No value)</f>
        <v>Y</v>
      </c>
      <c r="Y273" t="s">
        <v>214</v>
      </c>
      <c r="Z273" t="s">
        <v>233</v>
      </c>
      <c r="AA273" t="s">
        <v>161</v>
      </c>
      <c r="AB273" t="s">
        <v>161</v>
      </c>
      <c r="AC273" t="s">
        <v>117</v>
      </c>
      <c r="AD273">
        <v>0</v>
      </c>
      <c r="AE273" t="s">
        <v>98</v>
      </c>
      <c r="AF273" t="s">
        <v>98</v>
      </c>
      <c r="AG273" t="s">
        <v>118</v>
      </c>
      <c r="AH273" t="s">
        <v>97</v>
      </c>
      <c r="AI273" t="s">
        <v>98</v>
      </c>
      <c r="AJ273" t="s">
        <v>97</v>
      </c>
      <c r="AK273" t="s">
        <v>172</v>
      </c>
      <c r="AL273">
        <v>226</v>
      </c>
      <c r="AM273" t="s">
        <v>101</v>
      </c>
      <c r="AN273">
        <v>1063</v>
      </c>
      <c r="AO273">
        <v>96</v>
      </c>
      <c r="AP273">
        <v>1385</v>
      </c>
      <c r="AQ273" t="s">
        <v>103</v>
      </c>
      <c r="AR273" t="s">
        <v>104</v>
      </c>
      <c r="AS273" t="s">
        <v>105</v>
      </c>
      <c r="AT273" t="s">
        <v>106</v>
      </c>
      <c r="AU273">
        <v>1363</v>
      </c>
      <c r="AV273">
        <v>0</v>
      </c>
      <c r="AW273">
        <v>0</v>
      </c>
      <c r="AX273">
        <v>1363</v>
      </c>
      <c r="AY273">
        <v>1</v>
      </c>
      <c r="AZ273">
        <v>0</v>
      </c>
      <c r="BA273">
        <v>1</v>
      </c>
      <c r="BB273">
        <v>0</v>
      </c>
      <c r="BC273">
        <v>2</v>
      </c>
      <c r="BD273">
        <v>1</v>
      </c>
      <c r="BE273" t="s">
        <v>98</v>
      </c>
      <c r="BF273">
        <v>5</v>
      </c>
      <c r="BG273" t="s">
        <v>194</v>
      </c>
      <c r="BH273">
        <v>2</v>
      </c>
      <c r="BI273" t="s">
        <v>98</v>
      </c>
      <c r="BJ273" t="s">
        <v>108</v>
      </c>
      <c r="BK273">
        <v>1954</v>
      </c>
      <c r="BL273" t="s">
        <v>102</v>
      </c>
      <c r="BM273">
        <v>2</v>
      </c>
      <c r="BN273">
        <v>439</v>
      </c>
      <c r="BO273" t="s">
        <v>98</v>
      </c>
      <c r="BP273" t="s">
        <v>98</v>
      </c>
      <c r="BQ273" t="s">
        <v>105</v>
      </c>
      <c r="BR273">
        <v>81</v>
      </c>
      <c r="BS273">
        <v>0</v>
      </c>
      <c r="BT273">
        <v>0</v>
      </c>
      <c r="BU273">
        <v>0</v>
      </c>
      <c r="BV273">
        <v>0</v>
      </c>
      <c r="BW273">
        <v>0</v>
      </c>
      <c r="BX273" t="s">
        <v>83</v>
      </c>
      <c r="BY273" t="s">
        <v>83</v>
      </c>
      <c r="BZ273" t="s">
        <v>83</v>
      </c>
      <c r="CA273" s="2">
        <v>0</v>
      </c>
      <c r="CB273">
        <v>4</v>
      </c>
      <c r="CC273">
        <v>2008</v>
      </c>
      <c r="CD273" t="s">
        <v>110</v>
      </c>
      <c r="CE273" t="s">
        <v>111</v>
      </c>
      <c r="CF273" s="2">
        <v>241500</v>
      </c>
      <c r="CG273" s="4">
        <f t="shared" si="9"/>
        <v>177.18268525311811</v>
      </c>
    </row>
    <row r="274" spans="1:85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 t="str">
        <f t="shared" si="8"/>
        <v>N</v>
      </c>
      <c r="S274">
        <v>8</v>
      </c>
      <c r="T274">
        <v>7</v>
      </c>
      <c r="U274">
        <v>1999</v>
      </c>
      <c r="V274" t="str">
        <f>IF(Table1[[#This Row],[YearBuilt]]&lt;1990, "N", IF(Table1[[#This Row],[Remodeled after 1990?]] = "Y", "N", "Y"))</f>
        <v>N</v>
      </c>
      <c r="W274">
        <v>2007</v>
      </c>
      <c r="X274" t="str" cm="1">
        <f t="array" ref="X274">IFERROR(IF(U274=W274, "N", IF(AND(U274&lt;W274, Table1[[#This Row],[YearRemodAdd]]&gt;1990), "Y", "N/A")), No value)</f>
        <v>Y</v>
      </c>
      <c r="Y274" t="s">
        <v>93</v>
      </c>
      <c r="Z274" t="s">
        <v>94</v>
      </c>
      <c r="AA274" t="s">
        <v>95</v>
      </c>
      <c r="AB274" t="s">
        <v>95</v>
      </c>
      <c r="AC274" t="s">
        <v>96</v>
      </c>
      <c r="AD274">
        <v>348</v>
      </c>
      <c r="AE274" t="s">
        <v>97</v>
      </c>
      <c r="AF274" t="s">
        <v>98</v>
      </c>
      <c r="AG274" t="s">
        <v>99</v>
      </c>
      <c r="AH274" t="s">
        <v>97</v>
      </c>
      <c r="AI274" t="s">
        <v>98</v>
      </c>
      <c r="AJ274" t="s">
        <v>100</v>
      </c>
      <c r="AK274" t="s">
        <v>101</v>
      </c>
      <c r="AL274">
        <v>524</v>
      </c>
      <c r="AM274" t="s">
        <v>102</v>
      </c>
      <c r="AN274">
        <v>0</v>
      </c>
      <c r="AO274">
        <v>628</v>
      </c>
      <c r="AP274">
        <v>1152</v>
      </c>
      <c r="AQ274" t="s">
        <v>103</v>
      </c>
      <c r="AR274" t="s">
        <v>104</v>
      </c>
      <c r="AS274" t="s">
        <v>105</v>
      </c>
      <c r="AT274" t="s">
        <v>106</v>
      </c>
      <c r="AU274">
        <v>1164</v>
      </c>
      <c r="AV274">
        <v>1106</v>
      </c>
      <c r="AW274">
        <v>0</v>
      </c>
      <c r="AX274">
        <v>2270</v>
      </c>
      <c r="AY274">
        <v>0</v>
      </c>
      <c r="AZ274">
        <v>0</v>
      </c>
      <c r="BA274">
        <v>2</v>
      </c>
      <c r="BB274">
        <v>1</v>
      </c>
      <c r="BC274">
        <v>4</v>
      </c>
      <c r="BD274">
        <v>1</v>
      </c>
      <c r="BE274" t="s">
        <v>97</v>
      </c>
      <c r="BF274">
        <v>9</v>
      </c>
      <c r="BG274" t="s">
        <v>107</v>
      </c>
      <c r="BH274">
        <v>1</v>
      </c>
      <c r="BI274" t="s">
        <v>97</v>
      </c>
      <c r="BJ274" t="s">
        <v>108</v>
      </c>
      <c r="BK274">
        <v>1999</v>
      </c>
      <c r="BL274" t="s">
        <v>157</v>
      </c>
      <c r="BM274">
        <v>3</v>
      </c>
      <c r="BN274">
        <v>671</v>
      </c>
      <c r="BO274" t="s">
        <v>98</v>
      </c>
      <c r="BP274" t="s">
        <v>98</v>
      </c>
      <c r="BQ274" t="s">
        <v>105</v>
      </c>
      <c r="BR274">
        <v>132</v>
      </c>
      <c r="BS274">
        <v>57</v>
      </c>
      <c r="BT274">
        <v>0</v>
      </c>
      <c r="BU274">
        <v>0</v>
      </c>
      <c r="BV274">
        <v>0</v>
      </c>
      <c r="BW274">
        <v>0</v>
      </c>
      <c r="BX274" t="s">
        <v>83</v>
      </c>
      <c r="BY274" t="s">
        <v>83</v>
      </c>
      <c r="BZ274" t="s">
        <v>83</v>
      </c>
      <c r="CA274" s="2">
        <v>0</v>
      </c>
      <c r="CB274">
        <v>4</v>
      </c>
      <c r="CC274">
        <v>2010</v>
      </c>
      <c r="CD274" t="s">
        <v>110</v>
      </c>
      <c r="CE274" t="s">
        <v>111</v>
      </c>
      <c r="CF274" s="2">
        <v>290000</v>
      </c>
      <c r="CG274" s="4">
        <f t="shared" si="9"/>
        <v>127.75330396475771</v>
      </c>
    </row>
    <row r="275" spans="1:85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 t="str">
        <f t="shared" si="8"/>
        <v>Y</v>
      </c>
      <c r="S275">
        <v>6</v>
      </c>
      <c r="T275">
        <v>6</v>
      </c>
      <c r="U275">
        <v>1958</v>
      </c>
      <c r="V275" t="str">
        <f>IF(Table1[[#This Row],[YearBuilt]]&lt;1990, "N", IF(Table1[[#This Row],[Remodeled after 1990?]] = "Y", "N", "Y"))</f>
        <v>N</v>
      </c>
      <c r="W275">
        <v>1988</v>
      </c>
      <c r="X275" t="str" cm="1">
        <f t="array" ref="X275">IFERROR(IF(U275=W275, "N", IF(AND(U275&lt;W275, Table1[[#This Row],[YearRemodAdd]]&gt;1990), "Y", "N/A")), No value)</f>
        <v>N/A</v>
      </c>
      <c r="Y275" t="s">
        <v>152</v>
      </c>
      <c r="Z275" t="s">
        <v>94</v>
      </c>
      <c r="AA275" t="s">
        <v>124</v>
      </c>
      <c r="AB275" t="s">
        <v>124</v>
      </c>
      <c r="AC275" t="s">
        <v>207</v>
      </c>
      <c r="AD275">
        <v>183</v>
      </c>
      <c r="AE275" t="s">
        <v>98</v>
      </c>
      <c r="AF275" t="s">
        <v>98</v>
      </c>
      <c r="AG275" t="s">
        <v>118</v>
      </c>
      <c r="AH275" t="s">
        <v>98</v>
      </c>
      <c r="AI275" t="s">
        <v>98</v>
      </c>
      <c r="AJ275" t="s">
        <v>100</v>
      </c>
      <c r="AK275" t="s">
        <v>153</v>
      </c>
      <c r="AL275">
        <v>620</v>
      </c>
      <c r="AM275" t="s">
        <v>172</v>
      </c>
      <c r="AN275">
        <v>620</v>
      </c>
      <c r="AO275">
        <v>0</v>
      </c>
      <c r="AP275">
        <v>1240</v>
      </c>
      <c r="AQ275" t="s">
        <v>103</v>
      </c>
      <c r="AR275" t="s">
        <v>97</v>
      </c>
      <c r="AS275" t="s">
        <v>105</v>
      </c>
      <c r="AT275" t="s">
        <v>106</v>
      </c>
      <c r="AU275">
        <v>1632</v>
      </c>
      <c r="AV275">
        <v>0</v>
      </c>
      <c r="AW275">
        <v>0</v>
      </c>
      <c r="AX275">
        <v>1632</v>
      </c>
      <c r="AY275">
        <v>1</v>
      </c>
      <c r="AZ275">
        <v>0</v>
      </c>
      <c r="BA275">
        <v>2</v>
      </c>
      <c r="BB275">
        <v>0</v>
      </c>
      <c r="BC275">
        <v>3</v>
      </c>
      <c r="BD275">
        <v>1</v>
      </c>
      <c r="BE275" t="s">
        <v>98</v>
      </c>
      <c r="BF275">
        <v>6</v>
      </c>
      <c r="BG275" t="s">
        <v>146</v>
      </c>
      <c r="BH275">
        <v>1</v>
      </c>
      <c r="BI275" t="s">
        <v>97</v>
      </c>
      <c r="BJ275" t="s">
        <v>108</v>
      </c>
      <c r="BK275">
        <v>1958</v>
      </c>
      <c r="BL275" t="s">
        <v>109</v>
      </c>
      <c r="BM275">
        <v>1</v>
      </c>
      <c r="BN275">
        <v>338</v>
      </c>
      <c r="BO275" t="s">
        <v>98</v>
      </c>
      <c r="BP275" t="s">
        <v>98</v>
      </c>
      <c r="BQ275" t="s">
        <v>105</v>
      </c>
      <c r="BR275">
        <v>289</v>
      </c>
      <c r="BS275">
        <v>0</v>
      </c>
      <c r="BT275">
        <v>0</v>
      </c>
      <c r="BU275">
        <v>0</v>
      </c>
      <c r="BV275">
        <v>0</v>
      </c>
      <c r="BW275">
        <v>0</v>
      </c>
      <c r="BX275" t="s">
        <v>83</v>
      </c>
      <c r="BY275" t="s">
        <v>134</v>
      </c>
      <c r="BZ275" t="s">
        <v>83</v>
      </c>
      <c r="CA275" s="2">
        <v>0</v>
      </c>
      <c r="CB275">
        <v>4</v>
      </c>
      <c r="CC275">
        <v>2009</v>
      </c>
      <c r="CD275" t="s">
        <v>110</v>
      </c>
      <c r="CE275" t="s">
        <v>111</v>
      </c>
      <c r="CF275" s="2">
        <v>139000</v>
      </c>
      <c r="CG275" s="4">
        <f t="shared" si="9"/>
        <v>85.171568627450981</v>
      </c>
    </row>
    <row r="276" spans="1:85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 t="str">
        <f t="shared" si="8"/>
        <v>Y</v>
      </c>
      <c r="S276">
        <v>5</v>
      </c>
      <c r="T276">
        <v>7</v>
      </c>
      <c r="U276">
        <v>1982</v>
      </c>
      <c r="V276" t="str">
        <f>IF(Table1[[#This Row],[YearBuilt]]&lt;1990, "N", IF(Table1[[#This Row],[Remodeled after 1990?]] = "Y", "N", "Y"))</f>
        <v>N</v>
      </c>
      <c r="W276">
        <v>1982</v>
      </c>
      <c r="X276" t="str" cm="1">
        <f t="array" ref="X276">IFERROR(IF(U276=W276, "N", IF(AND(U276&lt;W276, Table1[[#This Row],[YearRemodAdd]]&gt;1990), "Y", "N/A")), No value)</f>
        <v>N</v>
      </c>
      <c r="Y276" t="s">
        <v>93</v>
      </c>
      <c r="Z276" t="s">
        <v>94</v>
      </c>
      <c r="AA276" t="s">
        <v>140</v>
      </c>
      <c r="AB276" t="s">
        <v>234</v>
      </c>
      <c r="AC276" t="s">
        <v>117</v>
      </c>
      <c r="AD276">
        <v>0</v>
      </c>
      <c r="AE276" t="s">
        <v>98</v>
      </c>
      <c r="AF276" t="s">
        <v>98</v>
      </c>
      <c r="AG276" t="s">
        <v>118</v>
      </c>
      <c r="AH276" t="s">
        <v>98</v>
      </c>
      <c r="AI276" t="s">
        <v>98</v>
      </c>
      <c r="AJ276" t="s">
        <v>97</v>
      </c>
      <c r="AK276" t="s">
        <v>119</v>
      </c>
      <c r="AL276">
        <v>546</v>
      </c>
      <c r="AM276" t="s">
        <v>102</v>
      </c>
      <c r="AN276">
        <v>0</v>
      </c>
      <c r="AO276">
        <v>270</v>
      </c>
      <c r="AP276">
        <v>816</v>
      </c>
      <c r="AQ276" t="s">
        <v>103</v>
      </c>
      <c r="AR276" t="s">
        <v>98</v>
      </c>
      <c r="AS276" t="s">
        <v>105</v>
      </c>
      <c r="AT276" t="s">
        <v>106</v>
      </c>
      <c r="AU276">
        <v>816</v>
      </c>
      <c r="AV276">
        <v>0</v>
      </c>
      <c r="AW276">
        <v>0</v>
      </c>
      <c r="AX276">
        <v>816</v>
      </c>
      <c r="AY276">
        <v>0</v>
      </c>
      <c r="AZ276">
        <v>0</v>
      </c>
      <c r="BA276">
        <v>1</v>
      </c>
      <c r="BB276">
        <v>0</v>
      </c>
      <c r="BC276">
        <v>2</v>
      </c>
      <c r="BD276">
        <v>1</v>
      </c>
      <c r="BE276" t="s">
        <v>98</v>
      </c>
      <c r="BF276">
        <v>5</v>
      </c>
      <c r="BG276" t="s">
        <v>107</v>
      </c>
      <c r="BH276">
        <v>0</v>
      </c>
      <c r="BI276" t="s">
        <v>83</v>
      </c>
      <c r="BJ276" t="s">
        <v>108</v>
      </c>
      <c r="BK276">
        <v>1982</v>
      </c>
      <c r="BL276" t="s">
        <v>102</v>
      </c>
      <c r="BM276">
        <v>1</v>
      </c>
      <c r="BN276">
        <v>264</v>
      </c>
      <c r="BO276" t="s">
        <v>98</v>
      </c>
      <c r="BP276" t="s">
        <v>98</v>
      </c>
      <c r="BQ276" t="s">
        <v>105</v>
      </c>
      <c r="BR276">
        <v>168</v>
      </c>
      <c r="BS276">
        <v>0</v>
      </c>
      <c r="BT276">
        <v>0</v>
      </c>
      <c r="BU276">
        <v>0</v>
      </c>
      <c r="BV276">
        <v>0</v>
      </c>
      <c r="BW276">
        <v>0</v>
      </c>
      <c r="BX276" t="s">
        <v>83</v>
      </c>
      <c r="BY276" t="s">
        <v>83</v>
      </c>
      <c r="BZ276" t="s">
        <v>83</v>
      </c>
      <c r="CA276" s="2">
        <v>0</v>
      </c>
      <c r="CB276">
        <v>6</v>
      </c>
      <c r="CC276">
        <v>2007</v>
      </c>
      <c r="CD276" t="s">
        <v>110</v>
      </c>
      <c r="CE276" t="s">
        <v>111</v>
      </c>
      <c r="CF276" s="2">
        <v>124500</v>
      </c>
      <c r="CG276" s="4">
        <f t="shared" si="9"/>
        <v>152.5735294117647</v>
      </c>
    </row>
    <row r="277" spans="1:85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 t="str">
        <f t="shared" si="8"/>
        <v>N/A</v>
      </c>
      <c r="S277">
        <v>7</v>
      </c>
      <c r="T277">
        <v>7</v>
      </c>
      <c r="U277">
        <v>1925</v>
      </c>
      <c r="V277" t="str">
        <f>IF(Table1[[#This Row],[YearBuilt]]&lt;1990, "N", IF(Table1[[#This Row],[Remodeled after 1990?]] = "Y", "N", "Y"))</f>
        <v>N</v>
      </c>
      <c r="W277">
        <v>2007</v>
      </c>
      <c r="X277" t="str" cm="1">
        <f t="array" ref="X277">IFERROR(IF(U277=W277, "N", IF(AND(U277&lt;W277, Table1[[#This Row],[YearRemodAdd]]&gt;1990), "Y", "N/A")), No value)</f>
        <v>Y</v>
      </c>
      <c r="Y277" t="s">
        <v>93</v>
      </c>
      <c r="Z277" t="s">
        <v>94</v>
      </c>
      <c r="AA277" t="s">
        <v>124</v>
      </c>
      <c r="AB277" t="s">
        <v>124</v>
      </c>
      <c r="AC277" t="s">
        <v>117</v>
      </c>
      <c r="AD277">
        <v>0</v>
      </c>
      <c r="AE277" t="s">
        <v>97</v>
      </c>
      <c r="AF277" t="s">
        <v>97</v>
      </c>
      <c r="AG277" t="s">
        <v>126</v>
      </c>
      <c r="AH277" t="s">
        <v>98</v>
      </c>
      <c r="AI277" t="s">
        <v>98</v>
      </c>
      <c r="AJ277" t="s">
        <v>100</v>
      </c>
      <c r="AK277" t="s">
        <v>102</v>
      </c>
      <c r="AL277">
        <v>0</v>
      </c>
      <c r="AM277" t="s">
        <v>102</v>
      </c>
      <c r="AN277">
        <v>0</v>
      </c>
      <c r="AO277">
        <v>952</v>
      </c>
      <c r="AP277">
        <v>952</v>
      </c>
      <c r="AQ277" t="s">
        <v>206</v>
      </c>
      <c r="AR277" t="s">
        <v>97</v>
      </c>
      <c r="AS277" t="s">
        <v>177</v>
      </c>
      <c r="AT277" t="s">
        <v>106</v>
      </c>
      <c r="AU277">
        <v>952</v>
      </c>
      <c r="AV277">
        <v>596</v>
      </c>
      <c r="AW277">
        <v>0</v>
      </c>
      <c r="AX277">
        <v>1548</v>
      </c>
      <c r="AY277">
        <v>0</v>
      </c>
      <c r="AZ277">
        <v>0</v>
      </c>
      <c r="BA277">
        <v>2</v>
      </c>
      <c r="BB277">
        <v>1</v>
      </c>
      <c r="BC277">
        <v>3</v>
      </c>
      <c r="BD277">
        <v>1</v>
      </c>
      <c r="BE277" t="s">
        <v>104</v>
      </c>
      <c r="BF277">
        <v>5</v>
      </c>
      <c r="BG277" t="s">
        <v>107</v>
      </c>
      <c r="BH277">
        <v>0</v>
      </c>
      <c r="BI277" t="s">
        <v>83</v>
      </c>
      <c r="BJ277" t="s">
        <v>127</v>
      </c>
      <c r="BK277">
        <v>1978</v>
      </c>
      <c r="BL277" t="s">
        <v>102</v>
      </c>
      <c r="BM277">
        <v>2</v>
      </c>
      <c r="BN277">
        <v>672</v>
      </c>
      <c r="BO277" t="s">
        <v>98</v>
      </c>
      <c r="BP277" t="s">
        <v>98</v>
      </c>
      <c r="BQ277" t="s">
        <v>105</v>
      </c>
      <c r="BR277">
        <v>74</v>
      </c>
      <c r="BS277">
        <v>0</v>
      </c>
      <c r="BT277">
        <v>0</v>
      </c>
      <c r="BU277">
        <v>0</v>
      </c>
      <c r="BV277">
        <v>144</v>
      </c>
      <c r="BW277">
        <v>0</v>
      </c>
      <c r="BX277" t="s">
        <v>83</v>
      </c>
      <c r="BY277" t="s">
        <v>83</v>
      </c>
      <c r="BZ277" t="s">
        <v>83</v>
      </c>
      <c r="CA277" s="2">
        <v>0</v>
      </c>
      <c r="CB277">
        <v>10</v>
      </c>
      <c r="CC277">
        <v>2009</v>
      </c>
      <c r="CD277" t="s">
        <v>110</v>
      </c>
      <c r="CE277" t="s">
        <v>111</v>
      </c>
      <c r="CF277" s="2">
        <v>205000</v>
      </c>
      <c r="CG277" s="4">
        <f t="shared" si="9"/>
        <v>132.42894056847544</v>
      </c>
    </row>
    <row r="278" spans="1:85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 t="str">
        <f t="shared" si="8"/>
        <v>Y</v>
      </c>
      <c r="S278">
        <v>7</v>
      </c>
      <c r="T278">
        <v>5</v>
      </c>
      <c r="U278">
        <v>2003</v>
      </c>
      <c r="V278" t="str">
        <f>IF(Table1[[#This Row],[YearBuilt]]&lt;1990, "N", IF(Table1[[#This Row],[Remodeled after 1990?]] = "Y", "N", "Y"))</f>
        <v>Y</v>
      </c>
      <c r="W278">
        <v>2003</v>
      </c>
      <c r="X278" t="str" cm="1">
        <f t="array" ref="X278">IFERROR(IF(U278=W278, "N", IF(AND(U278&lt;W278, Table1[[#This Row],[YearRemodAdd]]&gt;1990), "Y", "N/A")), No value)</f>
        <v>N</v>
      </c>
      <c r="Y278" t="s">
        <v>93</v>
      </c>
      <c r="Z278" t="s">
        <v>94</v>
      </c>
      <c r="AA278" t="s">
        <v>95</v>
      </c>
      <c r="AB278" t="s">
        <v>95</v>
      </c>
      <c r="AC278" t="s">
        <v>117</v>
      </c>
      <c r="AD278">
        <v>0</v>
      </c>
      <c r="AE278" t="s">
        <v>97</v>
      </c>
      <c r="AF278" t="s">
        <v>98</v>
      </c>
      <c r="AG278" t="s">
        <v>99</v>
      </c>
      <c r="AH278" t="s">
        <v>104</v>
      </c>
      <c r="AI278" t="s">
        <v>98</v>
      </c>
      <c r="AJ278" t="s">
        <v>100</v>
      </c>
      <c r="AK278" t="s">
        <v>102</v>
      </c>
      <c r="AL278">
        <v>0</v>
      </c>
      <c r="AM278" t="s">
        <v>102</v>
      </c>
      <c r="AN278">
        <v>0</v>
      </c>
      <c r="AO278">
        <v>1560</v>
      </c>
      <c r="AP278">
        <v>1560</v>
      </c>
      <c r="AQ278" t="s">
        <v>103</v>
      </c>
      <c r="AR278" t="s">
        <v>104</v>
      </c>
      <c r="AS278" t="s">
        <v>105</v>
      </c>
      <c r="AT278" t="s">
        <v>106</v>
      </c>
      <c r="AU278">
        <v>1560</v>
      </c>
      <c r="AV278">
        <v>0</v>
      </c>
      <c r="AW278">
        <v>0</v>
      </c>
      <c r="AX278">
        <v>1560</v>
      </c>
      <c r="AY278">
        <v>0</v>
      </c>
      <c r="AZ278">
        <v>0</v>
      </c>
      <c r="BA278">
        <v>2</v>
      </c>
      <c r="BB278">
        <v>0</v>
      </c>
      <c r="BC278">
        <v>3</v>
      </c>
      <c r="BD278">
        <v>1</v>
      </c>
      <c r="BE278" t="s">
        <v>97</v>
      </c>
      <c r="BF278">
        <v>7</v>
      </c>
      <c r="BG278" t="s">
        <v>107</v>
      </c>
      <c r="BH278">
        <v>0</v>
      </c>
      <c r="BI278" t="s">
        <v>83</v>
      </c>
      <c r="BJ278" t="s">
        <v>108</v>
      </c>
      <c r="BK278">
        <v>2003</v>
      </c>
      <c r="BL278" t="s">
        <v>157</v>
      </c>
      <c r="BM278">
        <v>2</v>
      </c>
      <c r="BN278">
        <v>573</v>
      </c>
      <c r="BO278" t="s">
        <v>98</v>
      </c>
      <c r="BP278" t="s">
        <v>98</v>
      </c>
      <c r="BQ278" t="s">
        <v>105</v>
      </c>
      <c r="BR278">
        <v>100</v>
      </c>
      <c r="BS278">
        <v>150</v>
      </c>
      <c r="BT278">
        <v>0</v>
      </c>
      <c r="BU278">
        <v>0</v>
      </c>
      <c r="BV278">
        <v>0</v>
      </c>
      <c r="BW278">
        <v>0</v>
      </c>
      <c r="BX278" t="s">
        <v>83</v>
      </c>
      <c r="BY278" t="s">
        <v>83</v>
      </c>
      <c r="BZ278" t="s">
        <v>83</v>
      </c>
      <c r="CA278" s="2">
        <v>0</v>
      </c>
      <c r="CB278">
        <v>4</v>
      </c>
      <c r="CC278">
        <v>2010</v>
      </c>
      <c r="CD278" t="s">
        <v>110</v>
      </c>
      <c r="CE278" t="s">
        <v>111</v>
      </c>
      <c r="CF278" s="2">
        <v>201000</v>
      </c>
      <c r="CG278" s="4">
        <f t="shared" si="9"/>
        <v>128.84615384615384</v>
      </c>
    </row>
    <row r="279" spans="1:85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 t="str">
        <f t="shared" si="8"/>
        <v>Y</v>
      </c>
      <c r="S279">
        <v>4</v>
      </c>
      <c r="T279">
        <v>5</v>
      </c>
      <c r="U279">
        <v>1951</v>
      </c>
      <c r="V279" t="str">
        <f>IF(Table1[[#This Row],[YearBuilt]]&lt;1990, "N", IF(Table1[[#This Row],[Remodeled after 1990?]] = "Y", "N", "Y"))</f>
        <v>N</v>
      </c>
      <c r="W279">
        <v>1951</v>
      </c>
      <c r="X279" t="str" cm="1">
        <f t="array" ref="X279">IFERROR(IF(U279=W279, "N", IF(AND(U279&lt;W279, Table1[[#This Row],[YearRemodAdd]]&gt;1990), "Y", "N/A")), No value)</f>
        <v>N</v>
      </c>
      <c r="Y279" t="s">
        <v>93</v>
      </c>
      <c r="Z279" t="s">
        <v>94</v>
      </c>
      <c r="AA279" t="s">
        <v>95</v>
      </c>
      <c r="AB279" t="s">
        <v>95</v>
      </c>
      <c r="AC279" t="s">
        <v>117</v>
      </c>
      <c r="AD279">
        <v>0</v>
      </c>
      <c r="AE279" t="s">
        <v>98</v>
      </c>
      <c r="AF279" t="s">
        <v>98</v>
      </c>
      <c r="AG279" t="s">
        <v>118</v>
      </c>
      <c r="AH279" t="s">
        <v>98</v>
      </c>
      <c r="AI279" t="s">
        <v>98</v>
      </c>
      <c r="AJ279" t="s">
        <v>100</v>
      </c>
      <c r="AK279" t="s">
        <v>172</v>
      </c>
      <c r="AL279">
        <v>120</v>
      </c>
      <c r="AM279" t="s">
        <v>102</v>
      </c>
      <c r="AN279">
        <v>0</v>
      </c>
      <c r="AO279">
        <v>744</v>
      </c>
      <c r="AP279">
        <v>864</v>
      </c>
      <c r="AQ279" t="s">
        <v>103</v>
      </c>
      <c r="AR279" t="s">
        <v>104</v>
      </c>
      <c r="AS279" t="s">
        <v>105</v>
      </c>
      <c r="AT279" t="s">
        <v>106</v>
      </c>
      <c r="AU279">
        <v>864</v>
      </c>
      <c r="AV279">
        <v>0</v>
      </c>
      <c r="AW279">
        <v>0</v>
      </c>
      <c r="AX279">
        <v>864</v>
      </c>
      <c r="AY279">
        <v>0</v>
      </c>
      <c r="AZ279">
        <v>0</v>
      </c>
      <c r="BA279">
        <v>1</v>
      </c>
      <c r="BB279">
        <v>0</v>
      </c>
      <c r="BC279">
        <v>2</v>
      </c>
      <c r="BD279">
        <v>1</v>
      </c>
      <c r="BE279" t="s">
        <v>98</v>
      </c>
      <c r="BF279">
        <v>4</v>
      </c>
      <c r="BG279" t="s">
        <v>107</v>
      </c>
      <c r="BH279">
        <v>0</v>
      </c>
      <c r="BI279" t="s">
        <v>83</v>
      </c>
      <c r="BJ279" t="s">
        <v>127</v>
      </c>
      <c r="BK279">
        <v>1951</v>
      </c>
      <c r="BL279" t="s">
        <v>102</v>
      </c>
      <c r="BM279">
        <v>2</v>
      </c>
      <c r="BN279">
        <v>400</v>
      </c>
      <c r="BO279" t="s">
        <v>98</v>
      </c>
      <c r="BP279" t="s">
        <v>98</v>
      </c>
      <c r="BQ279" t="s">
        <v>105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 t="s">
        <v>83</v>
      </c>
      <c r="BY279" t="s">
        <v>83</v>
      </c>
      <c r="BZ279" t="s">
        <v>83</v>
      </c>
      <c r="CA279" s="2">
        <v>0</v>
      </c>
      <c r="CB279">
        <v>6</v>
      </c>
      <c r="CC279">
        <v>2010</v>
      </c>
      <c r="CD279" t="s">
        <v>110</v>
      </c>
      <c r="CE279" t="s">
        <v>111</v>
      </c>
      <c r="CF279" s="2">
        <v>141000</v>
      </c>
      <c r="CG279" s="4">
        <f t="shared" si="9"/>
        <v>163.19444444444446</v>
      </c>
    </row>
    <row r="280" spans="1:85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 t="str">
        <f t="shared" si="8"/>
        <v>Y</v>
      </c>
      <c r="S280">
        <v>9</v>
      </c>
      <c r="T280">
        <v>5</v>
      </c>
      <c r="U280">
        <v>2006</v>
      </c>
      <c r="V280" t="str">
        <f>IF(Table1[[#This Row],[YearBuilt]]&lt;1990, "N", IF(Table1[[#This Row],[Remodeled after 1990?]] = "Y", "N", "Y"))</f>
        <v>N</v>
      </c>
      <c r="W280">
        <v>2007</v>
      </c>
      <c r="X280" t="str" cm="1">
        <f t="array" ref="X280">IFERROR(IF(U280=W280, "N", IF(AND(U280&lt;W280, Table1[[#This Row],[YearRemodAdd]]&gt;1990), "Y", "N/A")), No value)</f>
        <v>Y</v>
      </c>
      <c r="Y280" t="s">
        <v>93</v>
      </c>
      <c r="Z280" t="s">
        <v>94</v>
      </c>
      <c r="AA280" t="s">
        <v>180</v>
      </c>
      <c r="AB280" t="s">
        <v>181</v>
      </c>
      <c r="AC280" t="s">
        <v>96</v>
      </c>
      <c r="AD280">
        <v>315</v>
      </c>
      <c r="AE280" t="s">
        <v>104</v>
      </c>
      <c r="AF280" t="s">
        <v>98</v>
      </c>
      <c r="AG280" t="s">
        <v>99</v>
      </c>
      <c r="AH280" t="s">
        <v>104</v>
      </c>
      <c r="AI280" t="s">
        <v>98</v>
      </c>
      <c r="AJ280" t="s">
        <v>97</v>
      </c>
      <c r="AK280" t="s">
        <v>102</v>
      </c>
      <c r="AL280">
        <v>0</v>
      </c>
      <c r="AM280" t="s">
        <v>102</v>
      </c>
      <c r="AN280">
        <v>0</v>
      </c>
      <c r="AO280">
        <v>2121</v>
      </c>
      <c r="AP280">
        <v>2121</v>
      </c>
      <c r="AQ280" t="s">
        <v>103</v>
      </c>
      <c r="AR280" t="s">
        <v>104</v>
      </c>
      <c r="AS280" t="s">
        <v>105</v>
      </c>
      <c r="AT280" t="s">
        <v>106</v>
      </c>
      <c r="AU280">
        <v>2121</v>
      </c>
      <c r="AV280">
        <v>0</v>
      </c>
      <c r="AW280">
        <v>0</v>
      </c>
      <c r="AX280">
        <v>2121</v>
      </c>
      <c r="AY280">
        <v>0</v>
      </c>
      <c r="AZ280">
        <v>0</v>
      </c>
      <c r="BA280">
        <v>2</v>
      </c>
      <c r="BB280">
        <v>1</v>
      </c>
      <c r="BC280">
        <v>3</v>
      </c>
      <c r="BD280">
        <v>1</v>
      </c>
      <c r="BE280" t="s">
        <v>104</v>
      </c>
      <c r="BF280">
        <v>8</v>
      </c>
      <c r="BG280" t="s">
        <v>107</v>
      </c>
      <c r="BH280">
        <v>1</v>
      </c>
      <c r="BI280" t="s">
        <v>104</v>
      </c>
      <c r="BJ280" t="s">
        <v>108</v>
      </c>
      <c r="BK280">
        <v>2007</v>
      </c>
      <c r="BL280" t="s">
        <v>157</v>
      </c>
      <c r="BM280">
        <v>3</v>
      </c>
      <c r="BN280">
        <v>732</v>
      </c>
      <c r="BO280" t="s">
        <v>98</v>
      </c>
      <c r="BP280" t="s">
        <v>98</v>
      </c>
      <c r="BQ280" t="s">
        <v>105</v>
      </c>
      <c r="BR280">
        <v>124</v>
      </c>
      <c r="BS280">
        <v>98</v>
      </c>
      <c r="BT280">
        <v>0</v>
      </c>
      <c r="BU280">
        <v>0</v>
      </c>
      <c r="BV280">
        <v>142</v>
      </c>
      <c r="BW280">
        <v>0</v>
      </c>
      <c r="BX280" t="s">
        <v>83</v>
      </c>
      <c r="BY280" t="s">
        <v>83</v>
      </c>
      <c r="BZ280" t="s">
        <v>83</v>
      </c>
      <c r="CA280" s="2">
        <v>0</v>
      </c>
      <c r="CB280">
        <v>5</v>
      </c>
      <c r="CC280">
        <v>2007</v>
      </c>
      <c r="CD280" t="s">
        <v>158</v>
      </c>
      <c r="CE280" t="s">
        <v>159</v>
      </c>
      <c r="CF280" s="2">
        <v>415298</v>
      </c>
      <c r="CG280" s="4">
        <f t="shared" si="9"/>
        <v>195.8029231494578</v>
      </c>
    </row>
    <row r="281" spans="1:85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 t="str">
        <f t="shared" si="8"/>
        <v>N</v>
      </c>
      <c r="S281">
        <v>7</v>
      </c>
      <c r="T281">
        <v>5</v>
      </c>
      <c r="U281">
        <v>1977</v>
      </c>
      <c r="V281" t="str">
        <f>IF(Table1[[#This Row],[YearBuilt]]&lt;1990, "N", IF(Table1[[#This Row],[Remodeled after 1990?]] = "Y", "N", "Y"))</f>
        <v>N</v>
      </c>
      <c r="W281">
        <v>1977</v>
      </c>
      <c r="X281" t="str" cm="1">
        <f t="array" ref="X281">IFERROR(IF(U281=W281, "N", IF(AND(U281&lt;W281, Table1[[#This Row],[YearRemodAdd]]&gt;1990), "Y", "N/A")), No value)</f>
        <v>N</v>
      </c>
      <c r="Y281" t="s">
        <v>152</v>
      </c>
      <c r="Z281" t="s">
        <v>94</v>
      </c>
      <c r="AA281" t="s">
        <v>161</v>
      </c>
      <c r="AB281" t="s">
        <v>161</v>
      </c>
      <c r="AC281" t="s">
        <v>96</v>
      </c>
      <c r="AD281">
        <v>299</v>
      </c>
      <c r="AE281" t="s">
        <v>98</v>
      </c>
      <c r="AF281" t="s">
        <v>98</v>
      </c>
      <c r="AG281" t="s">
        <v>118</v>
      </c>
      <c r="AH281" t="s">
        <v>97</v>
      </c>
      <c r="AI281" t="s">
        <v>98</v>
      </c>
      <c r="AJ281" t="s">
        <v>100</v>
      </c>
      <c r="AK281" t="s">
        <v>141</v>
      </c>
      <c r="AL281">
        <v>392</v>
      </c>
      <c r="AM281" t="s">
        <v>102</v>
      </c>
      <c r="AN281">
        <v>0</v>
      </c>
      <c r="AO281">
        <v>768</v>
      </c>
      <c r="AP281">
        <v>1160</v>
      </c>
      <c r="AQ281" t="s">
        <v>103</v>
      </c>
      <c r="AR281" t="s">
        <v>104</v>
      </c>
      <c r="AS281" t="s">
        <v>105</v>
      </c>
      <c r="AT281" t="s">
        <v>106</v>
      </c>
      <c r="AU281">
        <v>1156</v>
      </c>
      <c r="AV281">
        <v>866</v>
      </c>
      <c r="AW281">
        <v>0</v>
      </c>
      <c r="AX281">
        <v>2022</v>
      </c>
      <c r="AY281">
        <v>0</v>
      </c>
      <c r="AZ281">
        <v>0</v>
      </c>
      <c r="BA281">
        <v>2</v>
      </c>
      <c r="BB281">
        <v>1</v>
      </c>
      <c r="BC281">
        <v>4</v>
      </c>
      <c r="BD281">
        <v>1</v>
      </c>
      <c r="BE281" t="s">
        <v>98</v>
      </c>
      <c r="BF281">
        <v>8</v>
      </c>
      <c r="BG281" t="s">
        <v>107</v>
      </c>
      <c r="BH281">
        <v>1</v>
      </c>
      <c r="BI281" t="s">
        <v>98</v>
      </c>
      <c r="BJ281" t="s">
        <v>108</v>
      </c>
      <c r="BK281">
        <v>1977</v>
      </c>
      <c r="BL281" t="s">
        <v>157</v>
      </c>
      <c r="BM281">
        <v>2</v>
      </c>
      <c r="BN281">
        <v>505</v>
      </c>
      <c r="BO281" t="s">
        <v>98</v>
      </c>
      <c r="BP281" t="s">
        <v>98</v>
      </c>
      <c r="BQ281" t="s">
        <v>105</v>
      </c>
      <c r="BR281">
        <v>288</v>
      </c>
      <c r="BS281">
        <v>117</v>
      </c>
      <c r="BT281">
        <v>0</v>
      </c>
      <c r="BU281">
        <v>0</v>
      </c>
      <c r="BV281">
        <v>0</v>
      </c>
      <c r="BW281">
        <v>0</v>
      </c>
      <c r="BX281" t="s">
        <v>83</v>
      </c>
      <c r="BY281" t="s">
        <v>83</v>
      </c>
      <c r="BZ281" t="s">
        <v>83</v>
      </c>
      <c r="CA281" s="2">
        <v>0</v>
      </c>
      <c r="CB281">
        <v>3</v>
      </c>
      <c r="CC281">
        <v>2008</v>
      </c>
      <c r="CD281" t="s">
        <v>110</v>
      </c>
      <c r="CE281" t="s">
        <v>111</v>
      </c>
      <c r="CF281" s="2">
        <v>192000</v>
      </c>
      <c r="CG281" s="4">
        <f t="shared" si="9"/>
        <v>94.955489614243319</v>
      </c>
    </row>
    <row r="282" spans="1:85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 t="str">
        <f t="shared" si="8"/>
        <v>N</v>
      </c>
      <c r="S282">
        <v>7</v>
      </c>
      <c r="T282">
        <v>6</v>
      </c>
      <c r="U282">
        <v>1989</v>
      </c>
      <c r="V282" t="str">
        <f>IF(Table1[[#This Row],[YearBuilt]]&lt;1990, "N", IF(Table1[[#This Row],[Remodeled after 1990?]] = "Y", "N", "Y"))</f>
        <v>N</v>
      </c>
      <c r="W282">
        <v>1989</v>
      </c>
      <c r="X282" t="str" cm="1">
        <f t="array" ref="X282">IFERROR(IF(U282=W282, "N", IF(AND(U282&lt;W282, Table1[[#This Row],[YearRemodAdd]]&gt;1990), "Y", "N/A")), No value)</f>
        <v>N</v>
      </c>
      <c r="Y282" t="s">
        <v>93</v>
      </c>
      <c r="Z282" t="s">
        <v>94</v>
      </c>
      <c r="AA282" t="s">
        <v>161</v>
      </c>
      <c r="AB282" t="s">
        <v>161</v>
      </c>
      <c r="AC282" t="s">
        <v>96</v>
      </c>
      <c r="AD282">
        <v>340</v>
      </c>
      <c r="AE282" t="s">
        <v>97</v>
      </c>
      <c r="AF282" t="s">
        <v>98</v>
      </c>
      <c r="AG282" t="s">
        <v>118</v>
      </c>
      <c r="AH282" t="s">
        <v>97</v>
      </c>
      <c r="AI282" t="s">
        <v>98</v>
      </c>
      <c r="AJ282" t="s">
        <v>130</v>
      </c>
      <c r="AK282" t="s">
        <v>101</v>
      </c>
      <c r="AL282">
        <v>421</v>
      </c>
      <c r="AM282" t="s">
        <v>102</v>
      </c>
      <c r="AN282">
        <v>0</v>
      </c>
      <c r="AO282">
        <v>386</v>
      </c>
      <c r="AP282">
        <v>807</v>
      </c>
      <c r="AQ282" t="s">
        <v>103</v>
      </c>
      <c r="AR282" t="s">
        <v>97</v>
      </c>
      <c r="AS282" t="s">
        <v>105</v>
      </c>
      <c r="AT282" t="s">
        <v>106</v>
      </c>
      <c r="AU282">
        <v>1175</v>
      </c>
      <c r="AV282">
        <v>807</v>
      </c>
      <c r="AW282">
        <v>0</v>
      </c>
      <c r="AX282">
        <v>1982</v>
      </c>
      <c r="AY282">
        <v>0</v>
      </c>
      <c r="AZ282">
        <v>0</v>
      </c>
      <c r="BA282">
        <v>2</v>
      </c>
      <c r="BB282">
        <v>1</v>
      </c>
      <c r="BC282">
        <v>3</v>
      </c>
      <c r="BD282">
        <v>1</v>
      </c>
      <c r="BE282" t="s">
        <v>97</v>
      </c>
      <c r="BF282">
        <v>7</v>
      </c>
      <c r="BG282" t="s">
        <v>107</v>
      </c>
      <c r="BH282">
        <v>1</v>
      </c>
      <c r="BI282" t="s">
        <v>98</v>
      </c>
      <c r="BJ282" t="s">
        <v>108</v>
      </c>
      <c r="BK282">
        <v>1989</v>
      </c>
      <c r="BL282" t="s">
        <v>157</v>
      </c>
      <c r="BM282">
        <v>2</v>
      </c>
      <c r="BN282">
        <v>575</v>
      </c>
      <c r="BO282" t="s">
        <v>98</v>
      </c>
      <c r="BP282" t="s">
        <v>98</v>
      </c>
      <c r="BQ282" t="s">
        <v>105</v>
      </c>
      <c r="BR282">
        <v>0</v>
      </c>
      <c r="BS282">
        <v>84</v>
      </c>
      <c r="BT282">
        <v>0</v>
      </c>
      <c r="BU282">
        <v>196</v>
      </c>
      <c r="BV282">
        <v>0</v>
      </c>
      <c r="BW282">
        <v>0</v>
      </c>
      <c r="BX282" t="s">
        <v>83</v>
      </c>
      <c r="BY282" t="s">
        <v>83</v>
      </c>
      <c r="BZ282" t="s">
        <v>83</v>
      </c>
      <c r="CA282" s="2">
        <v>0</v>
      </c>
      <c r="CB282">
        <v>1</v>
      </c>
      <c r="CC282">
        <v>2007</v>
      </c>
      <c r="CD282" t="s">
        <v>110</v>
      </c>
      <c r="CE282" t="s">
        <v>111</v>
      </c>
      <c r="CF282" s="2">
        <v>228500</v>
      </c>
      <c r="CG282" s="4">
        <f t="shared" si="9"/>
        <v>115.28758829465187</v>
      </c>
    </row>
    <row r="283" spans="1:85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 t="str">
        <f t="shared" si="8"/>
        <v>Y</v>
      </c>
      <c r="S283">
        <v>6</v>
      </c>
      <c r="T283">
        <v>5</v>
      </c>
      <c r="U283">
        <v>2006</v>
      </c>
      <c r="V283" t="str">
        <f>IF(Table1[[#This Row],[YearBuilt]]&lt;1990, "N", IF(Table1[[#This Row],[Remodeled after 1990?]] = "Y", "N", "Y"))</f>
        <v>Y</v>
      </c>
      <c r="W283">
        <v>2006</v>
      </c>
      <c r="X283" t="str" cm="1">
        <f t="array" ref="X283">IFERROR(IF(U283=W283, "N", IF(AND(U283&lt;W283, Table1[[#This Row],[YearRemodAdd]]&gt;1990), "Y", "N/A")), No value)</f>
        <v>N</v>
      </c>
      <c r="Y283" t="s">
        <v>93</v>
      </c>
      <c r="Z283" t="s">
        <v>94</v>
      </c>
      <c r="AA283" t="s">
        <v>95</v>
      </c>
      <c r="AB283" t="s">
        <v>95</v>
      </c>
      <c r="AC283" t="s">
        <v>137</v>
      </c>
      <c r="AD283">
        <v>68</v>
      </c>
      <c r="AE283" t="s">
        <v>97</v>
      </c>
      <c r="AF283" t="s">
        <v>98</v>
      </c>
      <c r="AG283" t="s">
        <v>99</v>
      </c>
      <c r="AH283" t="s">
        <v>97</v>
      </c>
      <c r="AI283" t="s">
        <v>98</v>
      </c>
      <c r="AJ283" t="s">
        <v>100</v>
      </c>
      <c r="AK283" t="s">
        <v>101</v>
      </c>
      <c r="AL283">
        <v>905</v>
      </c>
      <c r="AM283" t="s">
        <v>102</v>
      </c>
      <c r="AN283">
        <v>0</v>
      </c>
      <c r="AO283">
        <v>357</v>
      </c>
      <c r="AP283">
        <v>1262</v>
      </c>
      <c r="AQ283" t="s">
        <v>103</v>
      </c>
      <c r="AR283" t="s">
        <v>97</v>
      </c>
      <c r="AS283" t="s">
        <v>105</v>
      </c>
      <c r="AT283" t="s">
        <v>106</v>
      </c>
      <c r="AU283">
        <v>1262</v>
      </c>
      <c r="AV283">
        <v>0</v>
      </c>
      <c r="AW283">
        <v>0</v>
      </c>
      <c r="AX283">
        <v>1262</v>
      </c>
      <c r="AY283">
        <v>0</v>
      </c>
      <c r="AZ283">
        <v>0</v>
      </c>
      <c r="BA283">
        <v>2</v>
      </c>
      <c r="BB283">
        <v>0</v>
      </c>
      <c r="BC283">
        <v>2</v>
      </c>
      <c r="BD283">
        <v>1</v>
      </c>
      <c r="BE283" t="s">
        <v>97</v>
      </c>
      <c r="BF283">
        <v>5</v>
      </c>
      <c r="BG283" t="s">
        <v>107</v>
      </c>
      <c r="BH283">
        <v>0</v>
      </c>
      <c r="BI283" t="s">
        <v>83</v>
      </c>
      <c r="BJ283" t="s">
        <v>108</v>
      </c>
      <c r="BK283">
        <v>2006</v>
      </c>
      <c r="BL283" t="s">
        <v>157</v>
      </c>
      <c r="BM283">
        <v>2</v>
      </c>
      <c r="BN283">
        <v>572</v>
      </c>
      <c r="BO283" t="s">
        <v>98</v>
      </c>
      <c r="BP283" t="s">
        <v>98</v>
      </c>
      <c r="BQ283" t="s">
        <v>105</v>
      </c>
      <c r="BR283">
        <v>0</v>
      </c>
      <c r="BS283">
        <v>120</v>
      </c>
      <c r="BT283">
        <v>0</v>
      </c>
      <c r="BU283">
        <v>0</v>
      </c>
      <c r="BV283">
        <v>0</v>
      </c>
      <c r="BW283">
        <v>0</v>
      </c>
      <c r="BX283" t="s">
        <v>83</v>
      </c>
      <c r="BY283" t="s">
        <v>83</v>
      </c>
      <c r="BZ283" t="s">
        <v>83</v>
      </c>
      <c r="CA283" s="2">
        <v>0</v>
      </c>
      <c r="CB283">
        <v>5</v>
      </c>
      <c r="CC283">
        <v>2006</v>
      </c>
      <c r="CD283" t="s">
        <v>158</v>
      </c>
      <c r="CE283" t="s">
        <v>159</v>
      </c>
      <c r="CF283" s="2">
        <v>185000</v>
      </c>
      <c r="CG283" s="4">
        <f t="shared" si="9"/>
        <v>146.59270998415215</v>
      </c>
    </row>
    <row r="284" spans="1:85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 t="str">
        <f t="shared" si="8"/>
        <v>Y</v>
      </c>
      <c r="S284">
        <v>7</v>
      </c>
      <c r="T284">
        <v>5</v>
      </c>
      <c r="U284">
        <v>2007</v>
      </c>
      <c r="V284" t="str">
        <f>IF(Table1[[#This Row],[YearBuilt]]&lt;1990, "N", IF(Table1[[#This Row],[Remodeled after 1990?]] = "Y", "N", "Y"))</f>
        <v>N</v>
      </c>
      <c r="W284">
        <v>2008</v>
      </c>
      <c r="X284" t="str" cm="1">
        <f t="array" ref="X284">IFERROR(IF(U284=W284, "N", IF(AND(U284&lt;W284, Table1[[#This Row],[YearRemodAdd]]&gt;1990), "Y", "N/A")), No value)</f>
        <v>Y</v>
      </c>
      <c r="Y284" t="s">
        <v>93</v>
      </c>
      <c r="Z284" t="s">
        <v>94</v>
      </c>
      <c r="AA284" t="s">
        <v>95</v>
      </c>
      <c r="AB284" t="s">
        <v>95</v>
      </c>
      <c r="AC284" t="s">
        <v>137</v>
      </c>
      <c r="AD284">
        <v>166</v>
      </c>
      <c r="AE284" t="s">
        <v>97</v>
      </c>
      <c r="AF284" t="s">
        <v>98</v>
      </c>
      <c r="AG284" t="s">
        <v>99</v>
      </c>
      <c r="AH284" t="s">
        <v>97</v>
      </c>
      <c r="AI284" t="s">
        <v>98</v>
      </c>
      <c r="AJ284" t="s">
        <v>100</v>
      </c>
      <c r="AK284" t="s">
        <v>101</v>
      </c>
      <c r="AL284">
        <v>904</v>
      </c>
      <c r="AM284" t="s">
        <v>102</v>
      </c>
      <c r="AN284">
        <v>0</v>
      </c>
      <c r="AO284">
        <v>410</v>
      </c>
      <c r="AP284">
        <v>1314</v>
      </c>
      <c r="AQ284" t="s">
        <v>103</v>
      </c>
      <c r="AR284" t="s">
        <v>104</v>
      </c>
      <c r="AS284" t="s">
        <v>105</v>
      </c>
      <c r="AT284" t="s">
        <v>106</v>
      </c>
      <c r="AU284">
        <v>1314</v>
      </c>
      <c r="AV284">
        <v>0</v>
      </c>
      <c r="AW284">
        <v>0</v>
      </c>
      <c r="AX284">
        <v>1314</v>
      </c>
      <c r="AY284">
        <v>1</v>
      </c>
      <c r="AZ284">
        <v>0</v>
      </c>
      <c r="BA284">
        <v>2</v>
      </c>
      <c r="BB284">
        <v>0</v>
      </c>
      <c r="BC284">
        <v>2</v>
      </c>
      <c r="BD284">
        <v>1</v>
      </c>
      <c r="BE284" t="s">
        <v>97</v>
      </c>
      <c r="BF284">
        <v>6</v>
      </c>
      <c r="BG284" t="s">
        <v>107</v>
      </c>
      <c r="BH284">
        <v>1</v>
      </c>
      <c r="BI284" t="s">
        <v>97</v>
      </c>
      <c r="BJ284" t="s">
        <v>108</v>
      </c>
      <c r="BK284">
        <v>2008</v>
      </c>
      <c r="BL284" t="s">
        <v>109</v>
      </c>
      <c r="BM284">
        <v>2</v>
      </c>
      <c r="BN284">
        <v>626</v>
      </c>
      <c r="BO284" t="s">
        <v>98</v>
      </c>
      <c r="BP284" t="s">
        <v>98</v>
      </c>
      <c r="BQ284" t="s">
        <v>105</v>
      </c>
      <c r="BR284">
        <v>172</v>
      </c>
      <c r="BS284">
        <v>62</v>
      </c>
      <c r="BT284">
        <v>0</v>
      </c>
      <c r="BU284">
        <v>0</v>
      </c>
      <c r="BV284">
        <v>0</v>
      </c>
      <c r="BW284">
        <v>0</v>
      </c>
      <c r="BX284" t="s">
        <v>83</v>
      </c>
      <c r="BY284" t="s">
        <v>83</v>
      </c>
      <c r="BZ284" t="s">
        <v>83</v>
      </c>
      <c r="CA284" s="2">
        <v>0</v>
      </c>
      <c r="CB284">
        <v>4</v>
      </c>
      <c r="CC284">
        <v>2009</v>
      </c>
      <c r="CD284" t="s">
        <v>235</v>
      </c>
      <c r="CE284" t="s">
        <v>111</v>
      </c>
      <c r="CF284" s="2">
        <v>207500</v>
      </c>
      <c r="CG284" s="4">
        <f t="shared" si="9"/>
        <v>157.91476407914763</v>
      </c>
    </row>
    <row r="285" spans="1:85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 t="str">
        <f t="shared" si="8"/>
        <v>Y</v>
      </c>
      <c r="S285">
        <v>8</v>
      </c>
      <c r="T285">
        <v>5</v>
      </c>
      <c r="U285">
        <v>2008</v>
      </c>
      <c r="V285" t="str">
        <f>IF(Table1[[#This Row],[YearBuilt]]&lt;1990, "N", IF(Table1[[#This Row],[Remodeled after 1990?]] = "Y", "N", "Y"))</f>
        <v>N</v>
      </c>
      <c r="W285">
        <v>2009</v>
      </c>
      <c r="X285" t="str" cm="1">
        <f t="array" ref="X285">IFERROR(IF(U285=W285, "N", IF(AND(U285&lt;W285, Table1[[#This Row],[YearRemodAdd]]&gt;1990), "Y", "N/A")), No value)</f>
        <v>Y</v>
      </c>
      <c r="Y285" t="s">
        <v>93</v>
      </c>
      <c r="Z285" t="s">
        <v>94</v>
      </c>
      <c r="AA285" t="s">
        <v>95</v>
      </c>
      <c r="AB285" t="s">
        <v>95</v>
      </c>
      <c r="AC285" t="s">
        <v>137</v>
      </c>
      <c r="AD285">
        <v>72</v>
      </c>
      <c r="AE285" t="s">
        <v>97</v>
      </c>
      <c r="AF285" t="s">
        <v>98</v>
      </c>
      <c r="AG285" t="s">
        <v>99</v>
      </c>
      <c r="AH285" t="s">
        <v>97</v>
      </c>
      <c r="AI285" t="s">
        <v>98</v>
      </c>
      <c r="AJ285" t="s">
        <v>100</v>
      </c>
      <c r="AK285" t="s">
        <v>102</v>
      </c>
      <c r="AL285">
        <v>0</v>
      </c>
      <c r="AM285" t="s">
        <v>102</v>
      </c>
      <c r="AN285">
        <v>0</v>
      </c>
      <c r="AO285">
        <v>1468</v>
      </c>
      <c r="AP285">
        <v>1468</v>
      </c>
      <c r="AQ285" t="s">
        <v>103</v>
      </c>
      <c r="AR285" t="s">
        <v>104</v>
      </c>
      <c r="AS285" t="s">
        <v>105</v>
      </c>
      <c r="AT285" t="s">
        <v>106</v>
      </c>
      <c r="AU285">
        <v>1468</v>
      </c>
      <c r="AV285">
        <v>0</v>
      </c>
      <c r="AW285">
        <v>0</v>
      </c>
      <c r="AX285">
        <v>1468</v>
      </c>
      <c r="AY285">
        <v>0</v>
      </c>
      <c r="AZ285">
        <v>0</v>
      </c>
      <c r="BA285">
        <v>2</v>
      </c>
      <c r="BB285">
        <v>0</v>
      </c>
      <c r="BC285">
        <v>3</v>
      </c>
      <c r="BD285">
        <v>1</v>
      </c>
      <c r="BE285" t="s">
        <v>97</v>
      </c>
      <c r="BF285">
        <v>6</v>
      </c>
      <c r="BG285" t="s">
        <v>107</v>
      </c>
      <c r="BH285">
        <v>1</v>
      </c>
      <c r="BI285" t="s">
        <v>97</v>
      </c>
      <c r="BJ285" t="s">
        <v>108</v>
      </c>
      <c r="BK285">
        <v>2008</v>
      </c>
      <c r="BL285" t="s">
        <v>157</v>
      </c>
      <c r="BM285">
        <v>3</v>
      </c>
      <c r="BN285">
        <v>898</v>
      </c>
      <c r="BO285" t="s">
        <v>98</v>
      </c>
      <c r="BP285" t="s">
        <v>98</v>
      </c>
      <c r="BQ285" t="s">
        <v>105</v>
      </c>
      <c r="BR285">
        <v>210</v>
      </c>
      <c r="BS285">
        <v>150</v>
      </c>
      <c r="BT285">
        <v>0</v>
      </c>
      <c r="BU285">
        <v>0</v>
      </c>
      <c r="BV285">
        <v>0</v>
      </c>
      <c r="BW285">
        <v>0</v>
      </c>
      <c r="BX285" t="s">
        <v>83</v>
      </c>
      <c r="BY285" t="s">
        <v>83</v>
      </c>
      <c r="BZ285" t="s">
        <v>83</v>
      </c>
      <c r="CA285" s="2">
        <v>0</v>
      </c>
      <c r="CB285">
        <v>12</v>
      </c>
      <c r="CC285">
        <v>2009</v>
      </c>
      <c r="CD285" t="s">
        <v>158</v>
      </c>
      <c r="CE285" t="s">
        <v>159</v>
      </c>
      <c r="CF285" s="2">
        <v>244600</v>
      </c>
      <c r="CG285" s="4">
        <f t="shared" si="9"/>
        <v>166.62125340599454</v>
      </c>
    </row>
    <row r="286" spans="1:85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 t="str">
        <f t="shared" si="8"/>
        <v>Y</v>
      </c>
      <c r="S286">
        <v>6</v>
      </c>
      <c r="T286">
        <v>5</v>
      </c>
      <c r="U286">
        <v>1992</v>
      </c>
      <c r="V286" t="str">
        <f>IF(Table1[[#This Row],[YearBuilt]]&lt;1990, "N", IF(Table1[[#This Row],[Remodeled after 1990?]] = "Y", "N", "Y"))</f>
        <v>Y</v>
      </c>
      <c r="W286">
        <v>1992</v>
      </c>
      <c r="X286" t="str" cm="1">
        <f t="array" ref="X286">IFERROR(IF(U286=W286, "N", IF(AND(U286&lt;W286, Table1[[#This Row],[YearRemodAdd]]&gt;1990), "Y", "N/A")), No value)</f>
        <v>N</v>
      </c>
      <c r="Y286" t="s">
        <v>93</v>
      </c>
      <c r="Z286" t="s">
        <v>94</v>
      </c>
      <c r="AA286" t="s">
        <v>161</v>
      </c>
      <c r="AB286" t="s">
        <v>234</v>
      </c>
      <c r="AC286" t="s">
        <v>117</v>
      </c>
      <c r="AD286">
        <v>0</v>
      </c>
      <c r="AE286" t="s">
        <v>97</v>
      </c>
      <c r="AF286" t="s">
        <v>98</v>
      </c>
      <c r="AG286" t="s">
        <v>99</v>
      </c>
      <c r="AH286" t="s">
        <v>97</v>
      </c>
      <c r="AI286" t="s">
        <v>98</v>
      </c>
      <c r="AJ286" t="s">
        <v>100</v>
      </c>
      <c r="AK286" t="s">
        <v>101</v>
      </c>
      <c r="AL286">
        <v>430</v>
      </c>
      <c r="AM286" t="s">
        <v>102</v>
      </c>
      <c r="AN286">
        <v>0</v>
      </c>
      <c r="AO286">
        <v>1145</v>
      </c>
      <c r="AP286">
        <v>1575</v>
      </c>
      <c r="AQ286" t="s">
        <v>103</v>
      </c>
      <c r="AR286" t="s">
        <v>97</v>
      </c>
      <c r="AS286" t="s">
        <v>105</v>
      </c>
      <c r="AT286" t="s">
        <v>106</v>
      </c>
      <c r="AU286">
        <v>1575</v>
      </c>
      <c r="AV286">
        <v>0</v>
      </c>
      <c r="AW286">
        <v>0</v>
      </c>
      <c r="AX286">
        <v>1575</v>
      </c>
      <c r="AY286">
        <v>1</v>
      </c>
      <c r="AZ286">
        <v>0</v>
      </c>
      <c r="BA286">
        <v>2</v>
      </c>
      <c r="BB286">
        <v>0</v>
      </c>
      <c r="BC286">
        <v>2</v>
      </c>
      <c r="BD286">
        <v>1</v>
      </c>
      <c r="BE286" t="s">
        <v>97</v>
      </c>
      <c r="BF286">
        <v>5</v>
      </c>
      <c r="BG286" t="s">
        <v>107</v>
      </c>
      <c r="BH286">
        <v>0</v>
      </c>
      <c r="BI286" t="s">
        <v>83</v>
      </c>
      <c r="BJ286" t="s">
        <v>108</v>
      </c>
      <c r="BK286">
        <v>1992</v>
      </c>
      <c r="BL286" t="s">
        <v>109</v>
      </c>
      <c r="BM286">
        <v>2</v>
      </c>
      <c r="BN286">
        <v>529</v>
      </c>
      <c r="BO286" t="s">
        <v>98</v>
      </c>
      <c r="BP286" t="s">
        <v>98</v>
      </c>
      <c r="BQ286" t="s">
        <v>105</v>
      </c>
      <c r="BR286">
        <v>0</v>
      </c>
      <c r="BS286">
        <v>0</v>
      </c>
      <c r="BT286">
        <v>52</v>
      </c>
      <c r="BU286">
        <v>0</v>
      </c>
      <c r="BV286">
        <v>0</v>
      </c>
      <c r="BW286">
        <v>0</v>
      </c>
      <c r="BX286" t="s">
        <v>83</v>
      </c>
      <c r="BY286" t="s">
        <v>83</v>
      </c>
      <c r="BZ286" t="s">
        <v>83</v>
      </c>
      <c r="CA286" s="2">
        <v>0</v>
      </c>
      <c r="CB286">
        <v>7</v>
      </c>
      <c r="CC286">
        <v>2007</v>
      </c>
      <c r="CD286" t="s">
        <v>110</v>
      </c>
      <c r="CE286" t="s">
        <v>111</v>
      </c>
      <c r="CF286" s="2">
        <v>179200</v>
      </c>
      <c r="CG286" s="4">
        <f t="shared" si="9"/>
        <v>113.77777777777777</v>
      </c>
    </row>
    <row r="287" spans="1:85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 t="str">
        <f t="shared" si="8"/>
        <v>N</v>
      </c>
      <c r="S287">
        <v>7</v>
      </c>
      <c r="T287">
        <v>5</v>
      </c>
      <c r="U287">
        <v>2006</v>
      </c>
      <c r="V287" t="str">
        <f>IF(Table1[[#This Row],[YearBuilt]]&lt;1990, "N", IF(Table1[[#This Row],[Remodeled after 1990?]] = "Y", "N", "Y"))</f>
        <v>N</v>
      </c>
      <c r="W287">
        <v>2007</v>
      </c>
      <c r="X287" t="str" cm="1">
        <f t="array" ref="X287">IFERROR(IF(U287=W287, "N", IF(AND(U287&lt;W287, Table1[[#This Row],[YearRemodAdd]]&gt;1990), "Y", "N/A")), No value)</f>
        <v>Y</v>
      </c>
      <c r="Y287" t="s">
        <v>93</v>
      </c>
      <c r="Z287" t="s">
        <v>94</v>
      </c>
      <c r="AA287" t="s">
        <v>116</v>
      </c>
      <c r="AB287" t="s">
        <v>116</v>
      </c>
      <c r="AC287" t="s">
        <v>117</v>
      </c>
      <c r="AD287">
        <v>0</v>
      </c>
      <c r="AE287" t="s">
        <v>97</v>
      </c>
      <c r="AF287" t="s">
        <v>98</v>
      </c>
      <c r="AG287" t="s">
        <v>99</v>
      </c>
      <c r="AH287" t="s">
        <v>97</v>
      </c>
      <c r="AI287" t="s">
        <v>98</v>
      </c>
      <c r="AJ287" t="s">
        <v>100</v>
      </c>
      <c r="AK287" t="s">
        <v>102</v>
      </c>
      <c r="AL287">
        <v>0</v>
      </c>
      <c r="AM287" t="s">
        <v>102</v>
      </c>
      <c r="AN287">
        <v>0</v>
      </c>
      <c r="AO287">
        <v>625</v>
      </c>
      <c r="AP287">
        <v>625</v>
      </c>
      <c r="AQ287" t="s">
        <v>103</v>
      </c>
      <c r="AR287" t="s">
        <v>104</v>
      </c>
      <c r="AS287" t="s">
        <v>105</v>
      </c>
      <c r="AT287" t="s">
        <v>106</v>
      </c>
      <c r="AU287">
        <v>625</v>
      </c>
      <c r="AV287">
        <v>625</v>
      </c>
      <c r="AW287">
        <v>0</v>
      </c>
      <c r="AX287">
        <v>1250</v>
      </c>
      <c r="AY287">
        <v>0</v>
      </c>
      <c r="AZ287">
        <v>0</v>
      </c>
      <c r="BA287">
        <v>2</v>
      </c>
      <c r="BB287">
        <v>1</v>
      </c>
      <c r="BC287">
        <v>2</v>
      </c>
      <c r="BD287">
        <v>1</v>
      </c>
      <c r="BE287" t="s">
        <v>97</v>
      </c>
      <c r="BF287">
        <v>5</v>
      </c>
      <c r="BG287" t="s">
        <v>107</v>
      </c>
      <c r="BH287">
        <v>0</v>
      </c>
      <c r="BI287" t="s">
        <v>83</v>
      </c>
      <c r="BJ287" t="s">
        <v>127</v>
      </c>
      <c r="BK287">
        <v>2006</v>
      </c>
      <c r="BL287" t="s">
        <v>109</v>
      </c>
      <c r="BM287">
        <v>2</v>
      </c>
      <c r="BN287">
        <v>528</v>
      </c>
      <c r="BO287" t="s">
        <v>98</v>
      </c>
      <c r="BP287" t="s">
        <v>98</v>
      </c>
      <c r="BQ287" t="s">
        <v>105</v>
      </c>
      <c r="BR287">
        <v>0</v>
      </c>
      <c r="BS287">
        <v>54</v>
      </c>
      <c r="BT287">
        <v>0</v>
      </c>
      <c r="BU287">
        <v>0</v>
      </c>
      <c r="BV287">
        <v>0</v>
      </c>
      <c r="BW287">
        <v>0</v>
      </c>
      <c r="BX287" t="s">
        <v>83</v>
      </c>
      <c r="BY287" t="s">
        <v>83</v>
      </c>
      <c r="BZ287" t="s">
        <v>83</v>
      </c>
      <c r="CA287" s="2">
        <v>0</v>
      </c>
      <c r="CB287">
        <v>6</v>
      </c>
      <c r="CC287">
        <v>2007</v>
      </c>
      <c r="CD287" t="s">
        <v>158</v>
      </c>
      <c r="CE287" t="s">
        <v>159</v>
      </c>
      <c r="CF287" s="2">
        <v>164700</v>
      </c>
      <c r="CG287" s="4">
        <f t="shared" si="9"/>
        <v>131.76</v>
      </c>
    </row>
    <row r="288" spans="1:85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 t="str">
        <f t="shared" si="8"/>
        <v>N/A</v>
      </c>
      <c r="S288">
        <v>6</v>
      </c>
      <c r="T288">
        <v>7</v>
      </c>
      <c r="U288">
        <v>1962</v>
      </c>
      <c r="V288" t="str">
        <f>IF(Table1[[#This Row],[YearBuilt]]&lt;1990, "N", IF(Table1[[#This Row],[Remodeled after 1990?]] = "Y", "N", "Y"))</f>
        <v>N</v>
      </c>
      <c r="W288">
        <v>1981</v>
      </c>
      <c r="X288" t="str" cm="1">
        <f t="array" ref="X288">IFERROR(IF(U288=W288, "N", IF(AND(U288&lt;W288, Table1[[#This Row],[YearRemodAdd]]&gt;1990), "Y", "N/A")), No value)</f>
        <v>N/A</v>
      </c>
      <c r="Y288" t="s">
        <v>93</v>
      </c>
      <c r="Z288" t="s">
        <v>94</v>
      </c>
      <c r="AA288" t="s">
        <v>124</v>
      </c>
      <c r="AB288" t="s">
        <v>124</v>
      </c>
      <c r="AC288" t="s">
        <v>117</v>
      </c>
      <c r="AD288">
        <v>0</v>
      </c>
      <c r="AE288" t="s">
        <v>98</v>
      </c>
      <c r="AF288" t="s">
        <v>98</v>
      </c>
      <c r="AG288" t="s">
        <v>118</v>
      </c>
      <c r="AH288" t="s">
        <v>98</v>
      </c>
      <c r="AI288" t="s">
        <v>98</v>
      </c>
      <c r="AJ288" t="s">
        <v>100</v>
      </c>
      <c r="AK288" t="s">
        <v>153</v>
      </c>
      <c r="AL288">
        <v>600</v>
      </c>
      <c r="AM288" t="s">
        <v>102</v>
      </c>
      <c r="AN288">
        <v>0</v>
      </c>
      <c r="AO288">
        <v>312</v>
      </c>
      <c r="AP288">
        <v>912</v>
      </c>
      <c r="AQ288" t="s">
        <v>103</v>
      </c>
      <c r="AR288" t="s">
        <v>98</v>
      </c>
      <c r="AS288" t="s">
        <v>105</v>
      </c>
      <c r="AT288" t="s">
        <v>106</v>
      </c>
      <c r="AU288">
        <v>1085</v>
      </c>
      <c r="AV288">
        <v>649</v>
      </c>
      <c r="AW288">
        <v>0</v>
      </c>
      <c r="AX288">
        <v>1734</v>
      </c>
      <c r="AY288">
        <v>0</v>
      </c>
      <c r="AZ288">
        <v>0</v>
      </c>
      <c r="BA288">
        <v>1</v>
      </c>
      <c r="BB288">
        <v>1</v>
      </c>
      <c r="BC288">
        <v>3</v>
      </c>
      <c r="BD288">
        <v>1</v>
      </c>
      <c r="BE288" t="s">
        <v>97</v>
      </c>
      <c r="BF288">
        <v>7</v>
      </c>
      <c r="BG288" t="s">
        <v>107</v>
      </c>
      <c r="BH288">
        <v>1</v>
      </c>
      <c r="BI288" t="s">
        <v>97</v>
      </c>
      <c r="BJ288" t="s">
        <v>108</v>
      </c>
      <c r="BK288">
        <v>1962</v>
      </c>
      <c r="BL288" t="s">
        <v>109</v>
      </c>
      <c r="BM288">
        <v>2</v>
      </c>
      <c r="BN288">
        <v>440</v>
      </c>
      <c r="BO288" t="s">
        <v>98</v>
      </c>
      <c r="BP288" t="s">
        <v>98</v>
      </c>
      <c r="BQ288" t="s">
        <v>105</v>
      </c>
      <c r="BR288">
        <v>0</v>
      </c>
      <c r="BS288">
        <v>0</v>
      </c>
      <c r="BT288">
        <v>0</v>
      </c>
      <c r="BU288">
        <v>0</v>
      </c>
      <c r="BV288">
        <v>128</v>
      </c>
      <c r="BW288">
        <v>0</v>
      </c>
      <c r="BX288" t="s">
        <v>83</v>
      </c>
      <c r="BY288" t="s">
        <v>165</v>
      </c>
      <c r="BZ288" t="s">
        <v>83</v>
      </c>
      <c r="CA288" s="2">
        <v>0</v>
      </c>
      <c r="CB288">
        <v>6</v>
      </c>
      <c r="CC288">
        <v>2006</v>
      </c>
      <c r="CD288" t="s">
        <v>110</v>
      </c>
      <c r="CE288" t="s">
        <v>111</v>
      </c>
      <c r="CF288" s="2">
        <v>159000</v>
      </c>
      <c r="CG288" s="4">
        <f t="shared" si="9"/>
        <v>91.6955017301038</v>
      </c>
    </row>
    <row r="289" spans="1:85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 t="str">
        <f t="shared" si="8"/>
        <v>Y</v>
      </c>
      <c r="S289">
        <v>4</v>
      </c>
      <c r="T289">
        <v>4</v>
      </c>
      <c r="U289">
        <v>1971</v>
      </c>
      <c r="V289" t="str">
        <f>IF(Table1[[#This Row],[YearBuilt]]&lt;1990, "N", IF(Table1[[#This Row],[Remodeled after 1990?]] = "Y", "N", "Y"))</f>
        <v>N</v>
      </c>
      <c r="W289">
        <v>1971</v>
      </c>
      <c r="X289" t="str" cm="1">
        <f t="array" ref="X289">IFERROR(IF(U289=W289, "N", IF(AND(U289&lt;W289, Table1[[#This Row],[YearRemodAdd]]&gt;1990), "Y", "N/A")), No value)</f>
        <v>N</v>
      </c>
      <c r="Y289" t="s">
        <v>93</v>
      </c>
      <c r="Z289" t="s">
        <v>94</v>
      </c>
      <c r="AA289" t="s">
        <v>140</v>
      </c>
      <c r="AB289" t="s">
        <v>140</v>
      </c>
      <c r="AC289" t="s">
        <v>117</v>
      </c>
      <c r="AD289">
        <v>0</v>
      </c>
      <c r="AE289" t="s">
        <v>98</v>
      </c>
      <c r="AF289" t="s">
        <v>98</v>
      </c>
      <c r="AG289" t="s">
        <v>118</v>
      </c>
      <c r="AH289" t="s">
        <v>98</v>
      </c>
      <c r="AI289" t="s">
        <v>98</v>
      </c>
      <c r="AJ289" t="s">
        <v>100</v>
      </c>
      <c r="AK289" t="s">
        <v>141</v>
      </c>
      <c r="AL289">
        <v>614</v>
      </c>
      <c r="AM289" t="s">
        <v>102</v>
      </c>
      <c r="AN289">
        <v>0</v>
      </c>
      <c r="AO289">
        <v>244</v>
      </c>
      <c r="AP289">
        <v>858</v>
      </c>
      <c r="AQ289" t="s">
        <v>103</v>
      </c>
      <c r="AR289" t="s">
        <v>98</v>
      </c>
      <c r="AS289" t="s">
        <v>105</v>
      </c>
      <c r="AT289" t="s">
        <v>106</v>
      </c>
      <c r="AU289">
        <v>858</v>
      </c>
      <c r="AV289">
        <v>0</v>
      </c>
      <c r="AW289">
        <v>0</v>
      </c>
      <c r="AX289">
        <v>858</v>
      </c>
      <c r="AY289">
        <v>0</v>
      </c>
      <c r="AZ289">
        <v>0</v>
      </c>
      <c r="BA289">
        <v>1</v>
      </c>
      <c r="BB289">
        <v>0</v>
      </c>
      <c r="BC289">
        <v>3</v>
      </c>
      <c r="BD289">
        <v>1</v>
      </c>
      <c r="BE289" t="s">
        <v>98</v>
      </c>
      <c r="BF289">
        <v>5</v>
      </c>
      <c r="BG289" t="s">
        <v>107</v>
      </c>
      <c r="BH289">
        <v>0</v>
      </c>
      <c r="BI289" t="s">
        <v>83</v>
      </c>
      <c r="BJ289" t="s">
        <v>83</v>
      </c>
      <c r="BK289" t="s">
        <v>83</v>
      </c>
      <c r="BL289" t="s">
        <v>83</v>
      </c>
      <c r="BM289">
        <v>0</v>
      </c>
      <c r="BN289">
        <v>0</v>
      </c>
      <c r="BO289" t="s">
        <v>83</v>
      </c>
      <c r="BP289" t="s">
        <v>83</v>
      </c>
      <c r="BQ289" t="s">
        <v>105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 t="s">
        <v>83</v>
      </c>
      <c r="BY289" t="s">
        <v>83</v>
      </c>
      <c r="BZ289" t="s">
        <v>83</v>
      </c>
      <c r="CA289" s="2">
        <v>0</v>
      </c>
      <c r="CB289">
        <v>6</v>
      </c>
      <c r="CC289">
        <v>2006</v>
      </c>
      <c r="CD289" t="s">
        <v>110</v>
      </c>
      <c r="CE289" t="s">
        <v>111</v>
      </c>
      <c r="CF289" s="2">
        <v>88000</v>
      </c>
      <c r="CG289" s="4">
        <f t="shared" si="9"/>
        <v>102.56410256410257</v>
      </c>
    </row>
    <row r="290" spans="1:85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 t="str">
        <f t="shared" si="8"/>
        <v>Y</v>
      </c>
      <c r="S290">
        <v>5</v>
      </c>
      <c r="T290">
        <v>5</v>
      </c>
      <c r="U290">
        <v>1967</v>
      </c>
      <c r="V290" t="str">
        <f>IF(Table1[[#This Row],[YearBuilt]]&lt;1990, "N", IF(Table1[[#This Row],[Remodeled after 1990?]] = "Y", "N", "Y"))</f>
        <v>N</v>
      </c>
      <c r="W290">
        <v>1967</v>
      </c>
      <c r="X290" t="str" cm="1">
        <f t="array" ref="X290">IFERROR(IF(U290=W290, "N", IF(AND(U290&lt;W290, Table1[[#This Row],[YearRemodAdd]]&gt;1990), "Y", "N/A")), No value)</f>
        <v>N</v>
      </c>
      <c r="Y290" t="s">
        <v>93</v>
      </c>
      <c r="Z290" t="s">
        <v>94</v>
      </c>
      <c r="AA290" t="s">
        <v>116</v>
      </c>
      <c r="AB290" t="s">
        <v>116</v>
      </c>
      <c r="AC290" t="s">
        <v>96</v>
      </c>
      <c r="AD290">
        <v>31</v>
      </c>
      <c r="AE290" t="s">
        <v>98</v>
      </c>
      <c r="AF290" t="s">
        <v>97</v>
      </c>
      <c r="AG290" t="s">
        <v>118</v>
      </c>
      <c r="AH290" t="s">
        <v>98</v>
      </c>
      <c r="AI290" t="s">
        <v>98</v>
      </c>
      <c r="AJ290" t="s">
        <v>100</v>
      </c>
      <c r="AK290" t="s">
        <v>141</v>
      </c>
      <c r="AL290">
        <v>450</v>
      </c>
      <c r="AM290" t="s">
        <v>102</v>
      </c>
      <c r="AN290">
        <v>0</v>
      </c>
      <c r="AO290">
        <v>432</v>
      </c>
      <c r="AP290">
        <v>882</v>
      </c>
      <c r="AQ290" t="s">
        <v>103</v>
      </c>
      <c r="AR290" t="s">
        <v>98</v>
      </c>
      <c r="AS290" t="s">
        <v>105</v>
      </c>
      <c r="AT290" t="s">
        <v>106</v>
      </c>
      <c r="AU290">
        <v>900</v>
      </c>
      <c r="AV290">
        <v>0</v>
      </c>
      <c r="AW290">
        <v>0</v>
      </c>
      <c r="AX290">
        <v>900</v>
      </c>
      <c r="AY290">
        <v>0</v>
      </c>
      <c r="AZ290">
        <v>0</v>
      </c>
      <c r="BA290">
        <v>1</v>
      </c>
      <c r="BB290">
        <v>0</v>
      </c>
      <c r="BC290">
        <v>3</v>
      </c>
      <c r="BD290">
        <v>1</v>
      </c>
      <c r="BE290" t="s">
        <v>98</v>
      </c>
      <c r="BF290">
        <v>5</v>
      </c>
      <c r="BG290" t="s">
        <v>107</v>
      </c>
      <c r="BH290">
        <v>0</v>
      </c>
      <c r="BI290" t="s">
        <v>83</v>
      </c>
      <c r="BJ290" t="s">
        <v>127</v>
      </c>
      <c r="BK290">
        <v>1970</v>
      </c>
      <c r="BL290" t="s">
        <v>102</v>
      </c>
      <c r="BM290">
        <v>1</v>
      </c>
      <c r="BN290">
        <v>280</v>
      </c>
      <c r="BO290" t="s">
        <v>98</v>
      </c>
      <c r="BP290" t="s">
        <v>98</v>
      </c>
      <c r="BQ290" t="s">
        <v>105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 t="s">
        <v>83</v>
      </c>
      <c r="BY290" t="s">
        <v>134</v>
      </c>
      <c r="BZ290" t="s">
        <v>83</v>
      </c>
      <c r="CA290" s="2">
        <v>0</v>
      </c>
      <c r="CB290">
        <v>2</v>
      </c>
      <c r="CC290">
        <v>2010</v>
      </c>
      <c r="CD290" t="s">
        <v>110</v>
      </c>
      <c r="CE290" t="s">
        <v>111</v>
      </c>
      <c r="CF290" s="2">
        <v>122000</v>
      </c>
      <c r="CG290" s="4">
        <f t="shared" si="9"/>
        <v>135.55555555555554</v>
      </c>
    </row>
    <row r="291" spans="1:85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 t="str">
        <f t="shared" si="8"/>
        <v>N</v>
      </c>
      <c r="S291">
        <v>6</v>
      </c>
      <c r="T291">
        <v>7</v>
      </c>
      <c r="U291">
        <v>1915</v>
      </c>
      <c r="V291" t="str">
        <f>IF(Table1[[#This Row],[YearBuilt]]&lt;1990, "N", IF(Table1[[#This Row],[Remodeled after 1990?]] = "Y", "N", "Y"))</f>
        <v>N</v>
      </c>
      <c r="W291">
        <v>2003</v>
      </c>
      <c r="X291" t="str" cm="1">
        <f t="array" ref="X291">IFERROR(IF(U291=W291, "N", IF(AND(U291&lt;W291, Table1[[#This Row],[YearRemodAdd]]&gt;1990), "Y", "N/A")), No value)</f>
        <v>Y</v>
      </c>
      <c r="Y291" t="s">
        <v>93</v>
      </c>
      <c r="Z291" t="s">
        <v>94</v>
      </c>
      <c r="AA291" t="s">
        <v>124</v>
      </c>
      <c r="AB291" t="s">
        <v>124</v>
      </c>
      <c r="AC291" t="s">
        <v>117</v>
      </c>
      <c r="AD291">
        <v>0</v>
      </c>
      <c r="AE291" t="s">
        <v>98</v>
      </c>
      <c r="AF291" t="s">
        <v>98</v>
      </c>
      <c r="AG291" t="s">
        <v>126</v>
      </c>
      <c r="AH291" t="s">
        <v>98</v>
      </c>
      <c r="AI291" t="s">
        <v>98</v>
      </c>
      <c r="AJ291" t="s">
        <v>100</v>
      </c>
      <c r="AK291" t="s">
        <v>102</v>
      </c>
      <c r="AL291">
        <v>0</v>
      </c>
      <c r="AM291" t="s">
        <v>102</v>
      </c>
      <c r="AN291">
        <v>0</v>
      </c>
      <c r="AO291">
        <v>698</v>
      </c>
      <c r="AP291">
        <v>698</v>
      </c>
      <c r="AQ291" t="s">
        <v>103</v>
      </c>
      <c r="AR291" t="s">
        <v>104</v>
      </c>
      <c r="AS291" t="s">
        <v>105</v>
      </c>
      <c r="AT291" t="s">
        <v>164</v>
      </c>
      <c r="AU291">
        <v>698</v>
      </c>
      <c r="AV291">
        <v>698</v>
      </c>
      <c r="AW291">
        <v>0</v>
      </c>
      <c r="AX291">
        <v>1396</v>
      </c>
      <c r="AY291">
        <v>0</v>
      </c>
      <c r="AZ291">
        <v>0</v>
      </c>
      <c r="BA291">
        <v>1</v>
      </c>
      <c r="BB291">
        <v>0</v>
      </c>
      <c r="BC291">
        <v>3</v>
      </c>
      <c r="BD291">
        <v>1</v>
      </c>
      <c r="BE291" t="s">
        <v>98</v>
      </c>
      <c r="BF291">
        <v>7</v>
      </c>
      <c r="BG291" t="s">
        <v>107</v>
      </c>
      <c r="BH291">
        <v>0</v>
      </c>
      <c r="BI291" t="s">
        <v>83</v>
      </c>
      <c r="BJ291" t="s">
        <v>127</v>
      </c>
      <c r="BK291">
        <v>2003</v>
      </c>
      <c r="BL291" t="s">
        <v>102</v>
      </c>
      <c r="BM291">
        <v>1</v>
      </c>
      <c r="BN291">
        <v>384</v>
      </c>
      <c r="BO291" t="s">
        <v>98</v>
      </c>
      <c r="BP291" t="s">
        <v>98</v>
      </c>
      <c r="BQ291" t="s">
        <v>105</v>
      </c>
      <c r="BR291">
        <v>0</v>
      </c>
      <c r="BS291">
        <v>0</v>
      </c>
      <c r="BT291">
        <v>0</v>
      </c>
      <c r="BU291">
        <v>0</v>
      </c>
      <c r="BV291">
        <v>259</v>
      </c>
      <c r="BW291">
        <v>0</v>
      </c>
      <c r="BX291" t="s">
        <v>83</v>
      </c>
      <c r="BY291" t="s">
        <v>83</v>
      </c>
      <c r="BZ291" t="s">
        <v>83</v>
      </c>
      <c r="CA291" s="2">
        <v>0</v>
      </c>
      <c r="CB291">
        <v>7</v>
      </c>
      <c r="CC291">
        <v>2007</v>
      </c>
      <c r="CD291" t="s">
        <v>110</v>
      </c>
      <c r="CE291" t="s">
        <v>111</v>
      </c>
      <c r="CF291" s="2">
        <v>153575</v>
      </c>
      <c r="CG291" s="4">
        <f t="shared" si="9"/>
        <v>110.01074498567336</v>
      </c>
    </row>
    <row r="292" spans="1:85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 t="str">
        <f t="shared" si="8"/>
        <v>N</v>
      </c>
      <c r="S292">
        <v>8</v>
      </c>
      <c r="T292">
        <v>5</v>
      </c>
      <c r="U292">
        <v>2006</v>
      </c>
      <c r="V292" t="str">
        <f>IF(Table1[[#This Row],[YearBuilt]]&lt;1990, "N", IF(Table1[[#This Row],[Remodeled after 1990?]] = "Y", "N", "Y"))</f>
        <v>Y</v>
      </c>
      <c r="W292">
        <v>2006</v>
      </c>
      <c r="X292" t="str" cm="1">
        <f t="array" ref="X292">IFERROR(IF(U292=W292, "N", IF(AND(U292&lt;W292, Table1[[#This Row],[YearRemodAdd]]&gt;1990), "Y", "N/A")), No value)</f>
        <v>N</v>
      </c>
      <c r="Y292" t="s">
        <v>93</v>
      </c>
      <c r="Z292" t="s">
        <v>94</v>
      </c>
      <c r="AA292" t="s">
        <v>95</v>
      </c>
      <c r="AB292" t="s">
        <v>95</v>
      </c>
      <c r="AC292" t="s">
        <v>117</v>
      </c>
      <c r="AD292">
        <v>0</v>
      </c>
      <c r="AE292" t="s">
        <v>97</v>
      </c>
      <c r="AF292" t="s">
        <v>98</v>
      </c>
      <c r="AG292" t="s">
        <v>99</v>
      </c>
      <c r="AH292" t="s">
        <v>97</v>
      </c>
      <c r="AI292" t="s">
        <v>98</v>
      </c>
      <c r="AJ292" t="s">
        <v>130</v>
      </c>
      <c r="AK292" t="s">
        <v>102</v>
      </c>
      <c r="AL292">
        <v>0</v>
      </c>
      <c r="AM292" t="s">
        <v>102</v>
      </c>
      <c r="AN292">
        <v>0</v>
      </c>
      <c r="AO292">
        <v>1079</v>
      </c>
      <c r="AP292">
        <v>1079</v>
      </c>
      <c r="AQ292" t="s">
        <v>103</v>
      </c>
      <c r="AR292" t="s">
        <v>104</v>
      </c>
      <c r="AS292" t="s">
        <v>105</v>
      </c>
      <c r="AT292" t="s">
        <v>106</v>
      </c>
      <c r="AU292">
        <v>1079</v>
      </c>
      <c r="AV292">
        <v>840</v>
      </c>
      <c r="AW292">
        <v>0</v>
      </c>
      <c r="AX292">
        <v>1919</v>
      </c>
      <c r="AY292">
        <v>0</v>
      </c>
      <c r="AZ292">
        <v>0</v>
      </c>
      <c r="BA292">
        <v>2</v>
      </c>
      <c r="BB292">
        <v>1</v>
      </c>
      <c r="BC292">
        <v>3</v>
      </c>
      <c r="BD292">
        <v>1</v>
      </c>
      <c r="BE292" t="s">
        <v>97</v>
      </c>
      <c r="BF292">
        <v>8</v>
      </c>
      <c r="BG292" t="s">
        <v>107</v>
      </c>
      <c r="BH292">
        <v>1</v>
      </c>
      <c r="BI292" t="s">
        <v>97</v>
      </c>
      <c r="BJ292" t="s">
        <v>108</v>
      </c>
      <c r="BK292">
        <v>2006</v>
      </c>
      <c r="BL292" t="s">
        <v>109</v>
      </c>
      <c r="BM292">
        <v>2</v>
      </c>
      <c r="BN292">
        <v>685</v>
      </c>
      <c r="BO292" t="s">
        <v>97</v>
      </c>
      <c r="BP292" t="s">
        <v>98</v>
      </c>
      <c r="BQ292" t="s">
        <v>105</v>
      </c>
      <c r="BR292">
        <v>0</v>
      </c>
      <c r="BS292">
        <v>51</v>
      </c>
      <c r="BT292">
        <v>0</v>
      </c>
      <c r="BU292">
        <v>0</v>
      </c>
      <c r="BV292">
        <v>0</v>
      </c>
      <c r="BW292">
        <v>0</v>
      </c>
      <c r="BX292" t="s">
        <v>83</v>
      </c>
      <c r="BY292" t="s">
        <v>83</v>
      </c>
      <c r="BZ292" t="s">
        <v>83</v>
      </c>
      <c r="CA292" s="2">
        <v>0</v>
      </c>
      <c r="CB292">
        <v>7</v>
      </c>
      <c r="CC292">
        <v>2006</v>
      </c>
      <c r="CD292" t="s">
        <v>158</v>
      </c>
      <c r="CE292" t="s">
        <v>159</v>
      </c>
      <c r="CF292" s="2">
        <v>233230</v>
      </c>
      <c r="CG292" s="4">
        <f t="shared" si="9"/>
        <v>121.5372589890568</v>
      </c>
    </row>
    <row r="293" spans="1:85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 t="str">
        <f t="shared" si="8"/>
        <v>N</v>
      </c>
      <c r="S293">
        <v>5</v>
      </c>
      <c r="T293">
        <v>6</v>
      </c>
      <c r="U293">
        <v>1912</v>
      </c>
      <c r="V293" t="str">
        <f>IF(Table1[[#This Row],[YearBuilt]]&lt;1990, "N", IF(Table1[[#This Row],[Remodeled after 1990?]] = "Y", "N", "Y"))</f>
        <v>N</v>
      </c>
      <c r="W293">
        <v>2000</v>
      </c>
      <c r="X293" t="str" cm="1">
        <f t="array" ref="X293">IFERROR(IF(U293=W293, "N", IF(AND(U293&lt;W293, Table1[[#This Row],[YearRemodAdd]]&gt;1990), "Y", "N/A")), No value)</f>
        <v>Y</v>
      </c>
      <c r="Y293" t="s">
        <v>93</v>
      </c>
      <c r="Z293" t="s">
        <v>94</v>
      </c>
      <c r="AA293" t="s">
        <v>95</v>
      </c>
      <c r="AB293" t="s">
        <v>95</v>
      </c>
      <c r="AC293" t="s">
        <v>117</v>
      </c>
      <c r="AD293">
        <v>0</v>
      </c>
      <c r="AE293" t="s">
        <v>98</v>
      </c>
      <c r="AF293" t="s">
        <v>147</v>
      </c>
      <c r="AG293" t="s">
        <v>99</v>
      </c>
      <c r="AH293" t="s">
        <v>98</v>
      </c>
      <c r="AI293" t="s">
        <v>147</v>
      </c>
      <c r="AJ293" t="s">
        <v>100</v>
      </c>
      <c r="AK293" t="s">
        <v>153</v>
      </c>
      <c r="AL293">
        <v>210</v>
      </c>
      <c r="AM293" t="s">
        <v>102</v>
      </c>
      <c r="AN293">
        <v>0</v>
      </c>
      <c r="AO293">
        <v>570</v>
      </c>
      <c r="AP293">
        <v>780</v>
      </c>
      <c r="AQ293" t="s">
        <v>103</v>
      </c>
      <c r="AR293" t="s">
        <v>104</v>
      </c>
      <c r="AS293" t="s">
        <v>177</v>
      </c>
      <c r="AT293" t="s">
        <v>106</v>
      </c>
      <c r="AU293">
        <v>936</v>
      </c>
      <c r="AV293">
        <v>780</v>
      </c>
      <c r="AW293">
        <v>0</v>
      </c>
      <c r="AX293">
        <v>1716</v>
      </c>
      <c r="AY293">
        <v>1</v>
      </c>
      <c r="AZ293">
        <v>0</v>
      </c>
      <c r="BA293">
        <v>2</v>
      </c>
      <c r="BB293">
        <v>0</v>
      </c>
      <c r="BC293">
        <v>6</v>
      </c>
      <c r="BD293">
        <v>1</v>
      </c>
      <c r="BE293" t="s">
        <v>147</v>
      </c>
      <c r="BF293">
        <v>9</v>
      </c>
      <c r="BG293" t="s">
        <v>107</v>
      </c>
      <c r="BH293">
        <v>0</v>
      </c>
      <c r="BI293" t="s">
        <v>83</v>
      </c>
      <c r="BJ293" t="s">
        <v>83</v>
      </c>
      <c r="BK293" t="s">
        <v>83</v>
      </c>
      <c r="BL293" t="s">
        <v>83</v>
      </c>
      <c r="BM293">
        <v>0</v>
      </c>
      <c r="BN293">
        <v>0</v>
      </c>
      <c r="BO293" t="s">
        <v>83</v>
      </c>
      <c r="BP293" t="s">
        <v>83</v>
      </c>
      <c r="BQ293" t="s">
        <v>177</v>
      </c>
      <c r="BR293">
        <v>0</v>
      </c>
      <c r="BS293">
        <v>184</v>
      </c>
      <c r="BT293">
        <v>0</v>
      </c>
      <c r="BU293">
        <v>0</v>
      </c>
      <c r="BV293">
        <v>0</v>
      </c>
      <c r="BW293">
        <v>0</v>
      </c>
      <c r="BX293" t="s">
        <v>83</v>
      </c>
      <c r="BY293" t="s">
        <v>83</v>
      </c>
      <c r="BZ293" t="s">
        <v>83</v>
      </c>
      <c r="CA293" s="2">
        <v>0</v>
      </c>
      <c r="CB293">
        <v>3</v>
      </c>
      <c r="CC293">
        <v>2008</v>
      </c>
      <c r="CD293" t="s">
        <v>110</v>
      </c>
      <c r="CE293" t="s">
        <v>111</v>
      </c>
      <c r="CF293" s="2">
        <v>135900</v>
      </c>
      <c r="CG293" s="4">
        <f t="shared" si="9"/>
        <v>79.1958041958042</v>
      </c>
    </row>
    <row r="294" spans="1:85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 t="str">
        <f t="shared" si="8"/>
        <v>N/A</v>
      </c>
      <c r="S294">
        <v>5</v>
      </c>
      <c r="T294">
        <v>4</v>
      </c>
      <c r="U294">
        <v>1949</v>
      </c>
      <c r="V294" t="str">
        <f>IF(Table1[[#This Row],[YearBuilt]]&lt;1990, "N", IF(Table1[[#This Row],[Remodeled after 1990?]] = "Y", "N", "Y"))</f>
        <v>N</v>
      </c>
      <c r="W294">
        <v>2008</v>
      </c>
      <c r="X294" t="str" cm="1">
        <f t="array" ref="X294">IFERROR(IF(U294=W294, "N", IF(AND(U294&lt;W294, Table1[[#This Row],[YearRemodAdd]]&gt;1990), "Y", "N/A")), No value)</f>
        <v>Y</v>
      </c>
      <c r="Y294" t="s">
        <v>93</v>
      </c>
      <c r="Z294" t="s">
        <v>94</v>
      </c>
      <c r="AA294" t="s">
        <v>124</v>
      </c>
      <c r="AB294" t="s">
        <v>124</v>
      </c>
      <c r="AC294" t="s">
        <v>117</v>
      </c>
      <c r="AD294">
        <v>0</v>
      </c>
      <c r="AE294" t="s">
        <v>98</v>
      </c>
      <c r="AF294" t="s">
        <v>98</v>
      </c>
      <c r="AG294" t="s">
        <v>118</v>
      </c>
      <c r="AH294" t="s">
        <v>98</v>
      </c>
      <c r="AI294" t="s">
        <v>98</v>
      </c>
      <c r="AJ294" t="s">
        <v>100</v>
      </c>
      <c r="AK294" t="s">
        <v>172</v>
      </c>
      <c r="AL294">
        <v>292</v>
      </c>
      <c r="AM294" t="s">
        <v>102</v>
      </c>
      <c r="AN294">
        <v>0</v>
      </c>
      <c r="AO294">
        <v>476</v>
      </c>
      <c r="AP294">
        <v>768</v>
      </c>
      <c r="AQ294" t="s">
        <v>103</v>
      </c>
      <c r="AR294" t="s">
        <v>97</v>
      </c>
      <c r="AS294" t="s">
        <v>105</v>
      </c>
      <c r="AT294" t="s">
        <v>106</v>
      </c>
      <c r="AU294">
        <v>1148</v>
      </c>
      <c r="AV294">
        <v>568</v>
      </c>
      <c r="AW294">
        <v>0</v>
      </c>
      <c r="AX294">
        <v>1716</v>
      </c>
      <c r="AY294">
        <v>0</v>
      </c>
      <c r="AZ294">
        <v>0</v>
      </c>
      <c r="BA294">
        <v>1</v>
      </c>
      <c r="BB294">
        <v>1</v>
      </c>
      <c r="BC294">
        <v>3</v>
      </c>
      <c r="BD294">
        <v>1</v>
      </c>
      <c r="BE294" t="s">
        <v>98</v>
      </c>
      <c r="BF294">
        <v>8</v>
      </c>
      <c r="BG294" t="s">
        <v>224</v>
      </c>
      <c r="BH294">
        <v>1</v>
      </c>
      <c r="BI294" t="s">
        <v>97</v>
      </c>
      <c r="BJ294" t="s">
        <v>108</v>
      </c>
      <c r="BK294">
        <v>1949</v>
      </c>
      <c r="BL294" t="s">
        <v>102</v>
      </c>
      <c r="BM294">
        <v>1</v>
      </c>
      <c r="BN294">
        <v>281</v>
      </c>
      <c r="BO294" t="s">
        <v>98</v>
      </c>
      <c r="BP294" t="s">
        <v>98</v>
      </c>
      <c r="BQ294" t="s">
        <v>105</v>
      </c>
      <c r="BR294">
        <v>0</v>
      </c>
      <c r="BS294">
        <v>0</v>
      </c>
      <c r="BT294">
        <v>0</v>
      </c>
      <c r="BU294">
        <v>0</v>
      </c>
      <c r="BV294">
        <v>160</v>
      </c>
      <c r="BW294">
        <v>0</v>
      </c>
      <c r="BX294" t="s">
        <v>83</v>
      </c>
      <c r="BY294" t="s">
        <v>83</v>
      </c>
      <c r="BZ294" t="s">
        <v>83</v>
      </c>
      <c r="CA294" s="2">
        <v>0</v>
      </c>
      <c r="CB294">
        <v>1</v>
      </c>
      <c r="CC294">
        <v>2009</v>
      </c>
      <c r="CD294" t="s">
        <v>110</v>
      </c>
      <c r="CE294" t="s">
        <v>111</v>
      </c>
      <c r="CF294" s="2">
        <v>131000</v>
      </c>
      <c r="CG294" s="4">
        <f t="shared" si="9"/>
        <v>76.340326340326342</v>
      </c>
    </row>
    <row r="295" spans="1:85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 t="str">
        <f t="shared" si="8"/>
        <v>N</v>
      </c>
      <c r="S295">
        <v>7</v>
      </c>
      <c r="T295">
        <v>7</v>
      </c>
      <c r="U295">
        <v>1977</v>
      </c>
      <c r="V295" t="str">
        <f>IF(Table1[[#This Row],[YearBuilt]]&lt;1990, "N", IF(Table1[[#This Row],[Remodeled after 1990?]] = "Y", "N", "Y"))</f>
        <v>N</v>
      </c>
      <c r="W295">
        <v>1994</v>
      </c>
      <c r="X295" t="str" cm="1">
        <f t="array" ref="X295">IFERROR(IF(U295=W295, "N", IF(AND(U295&lt;W295, Table1[[#This Row],[YearRemodAdd]]&gt;1990), "Y", "N/A")), No value)</f>
        <v>Y</v>
      </c>
      <c r="Y295" t="s">
        <v>93</v>
      </c>
      <c r="Z295" t="s">
        <v>94</v>
      </c>
      <c r="AA295" t="s">
        <v>161</v>
      </c>
      <c r="AB295" t="s">
        <v>161</v>
      </c>
      <c r="AC295" t="s">
        <v>96</v>
      </c>
      <c r="AD295">
        <v>34</v>
      </c>
      <c r="AE295" t="s">
        <v>98</v>
      </c>
      <c r="AF295" t="s">
        <v>98</v>
      </c>
      <c r="AG295" t="s">
        <v>118</v>
      </c>
      <c r="AH295" t="s">
        <v>98</v>
      </c>
      <c r="AI295" t="s">
        <v>98</v>
      </c>
      <c r="AJ295" t="s">
        <v>100</v>
      </c>
      <c r="AK295" t="s">
        <v>119</v>
      </c>
      <c r="AL295">
        <v>795</v>
      </c>
      <c r="AM295" t="s">
        <v>102</v>
      </c>
      <c r="AN295">
        <v>0</v>
      </c>
      <c r="AO295">
        <v>0</v>
      </c>
      <c r="AP295">
        <v>795</v>
      </c>
      <c r="AQ295" t="s">
        <v>103</v>
      </c>
      <c r="AR295" t="s">
        <v>147</v>
      </c>
      <c r="AS295" t="s">
        <v>105</v>
      </c>
      <c r="AT295" t="s">
        <v>106</v>
      </c>
      <c r="AU295">
        <v>1468</v>
      </c>
      <c r="AV295">
        <v>795</v>
      </c>
      <c r="AW295">
        <v>0</v>
      </c>
      <c r="AX295">
        <v>2263</v>
      </c>
      <c r="AY295">
        <v>1</v>
      </c>
      <c r="AZ295">
        <v>0</v>
      </c>
      <c r="BA295">
        <v>2</v>
      </c>
      <c r="BB295">
        <v>1</v>
      </c>
      <c r="BC295">
        <v>3</v>
      </c>
      <c r="BD295">
        <v>1</v>
      </c>
      <c r="BE295" t="s">
        <v>97</v>
      </c>
      <c r="BF295">
        <v>9</v>
      </c>
      <c r="BG295" t="s">
        <v>107</v>
      </c>
      <c r="BH295">
        <v>1</v>
      </c>
      <c r="BI295" t="s">
        <v>98</v>
      </c>
      <c r="BJ295" t="s">
        <v>108</v>
      </c>
      <c r="BK295">
        <v>1977</v>
      </c>
      <c r="BL295" t="s">
        <v>157</v>
      </c>
      <c r="BM295">
        <v>2</v>
      </c>
      <c r="BN295">
        <v>539</v>
      </c>
      <c r="BO295" t="s">
        <v>98</v>
      </c>
      <c r="BP295" t="s">
        <v>98</v>
      </c>
      <c r="BQ295" t="s">
        <v>105</v>
      </c>
      <c r="BR295">
        <v>0</v>
      </c>
      <c r="BS295">
        <v>250</v>
      </c>
      <c r="BT295">
        <v>0</v>
      </c>
      <c r="BU295">
        <v>0</v>
      </c>
      <c r="BV295">
        <v>0</v>
      </c>
      <c r="BW295">
        <v>0</v>
      </c>
      <c r="BX295" t="s">
        <v>83</v>
      </c>
      <c r="BY295" t="s">
        <v>83</v>
      </c>
      <c r="BZ295" t="s">
        <v>83</v>
      </c>
      <c r="CA295" s="2">
        <v>0</v>
      </c>
      <c r="CB295">
        <v>3</v>
      </c>
      <c r="CC295">
        <v>2006</v>
      </c>
      <c r="CD295" t="s">
        <v>110</v>
      </c>
      <c r="CE295" t="s">
        <v>111</v>
      </c>
      <c r="CF295" s="2">
        <v>235000</v>
      </c>
      <c r="CG295" s="4">
        <f t="shared" si="9"/>
        <v>103.844454264251</v>
      </c>
    </row>
    <row r="296" spans="1:85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 t="str">
        <f t="shared" si="8"/>
        <v>Y</v>
      </c>
      <c r="S296">
        <v>6</v>
      </c>
      <c r="T296">
        <v>5</v>
      </c>
      <c r="U296">
        <v>1953</v>
      </c>
      <c r="V296" t="str">
        <f>IF(Table1[[#This Row],[YearBuilt]]&lt;1990, "N", IF(Table1[[#This Row],[Remodeled after 1990?]] = "Y", "N", "Y"))</f>
        <v>N</v>
      </c>
      <c r="W296">
        <v>1953</v>
      </c>
      <c r="X296" t="str" cm="1">
        <f t="array" ref="X296">IFERROR(IF(U296=W296, "N", IF(AND(U296&lt;W296, Table1[[#This Row],[YearRemodAdd]]&gt;1990), "Y", "N/A")), No value)</f>
        <v>N</v>
      </c>
      <c r="Y296" t="s">
        <v>152</v>
      </c>
      <c r="Z296" t="s">
        <v>94</v>
      </c>
      <c r="AA296" t="s">
        <v>140</v>
      </c>
      <c r="AB296" t="s">
        <v>140</v>
      </c>
      <c r="AC296" t="s">
        <v>137</v>
      </c>
      <c r="AD296">
        <v>238</v>
      </c>
      <c r="AE296" t="s">
        <v>98</v>
      </c>
      <c r="AF296" t="s">
        <v>98</v>
      </c>
      <c r="AG296" t="s">
        <v>118</v>
      </c>
      <c r="AH296" t="s">
        <v>98</v>
      </c>
      <c r="AI296" t="s">
        <v>98</v>
      </c>
      <c r="AJ296" t="s">
        <v>100</v>
      </c>
      <c r="AK296" t="s">
        <v>101</v>
      </c>
      <c r="AL296">
        <v>1285</v>
      </c>
      <c r="AM296" t="s">
        <v>102</v>
      </c>
      <c r="AN296">
        <v>0</v>
      </c>
      <c r="AO296">
        <v>131</v>
      </c>
      <c r="AP296">
        <v>1416</v>
      </c>
      <c r="AQ296" t="s">
        <v>103</v>
      </c>
      <c r="AR296" t="s">
        <v>98</v>
      </c>
      <c r="AS296" t="s">
        <v>105</v>
      </c>
      <c r="AT296" t="s">
        <v>106</v>
      </c>
      <c r="AU296">
        <v>1644</v>
      </c>
      <c r="AV296">
        <v>0</v>
      </c>
      <c r="AW296">
        <v>0</v>
      </c>
      <c r="AX296">
        <v>1644</v>
      </c>
      <c r="AY296">
        <v>1</v>
      </c>
      <c r="AZ296">
        <v>0</v>
      </c>
      <c r="BA296">
        <v>1</v>
      </c>
      <c r="BB296">
        <v>0</v>
      </c>
      <c r="BC296">
        <v>3</v>
      </c>
      <c r="BD296">
        <v>1</v>
      </c>
      <c r="BE296" t="s">
        <v>98</v>
      </c>
      <c r="BF296">
        <v>7</v>
      </c>
      <c r="BG296" t="s">
        <v>107</v>
      </c>
      <c r="BH296">
        <v>2</v>
      </c>
      <c r="BI296" t="s">
        <v>97</v>
      </c>
      <c r="BJ296" t="s">
        <v>108</v>
      </c>
      <c r="BK296">
        <v>1953</v>
      </c>
      <c r="BL296" t="s">
        <v>157</v>
      </c>
      <c r="BM296">
        <v>2</v>
      </c>
      <c r="BN296">
        <v>418</v>
      </c>
      <c r="BO296" t="s">
        <v>98</v>
      </c>
      <c r="BP296" t="s">
        <v>98</v>
      </c>
      <c r="BQ296" t="s">
        <v>105</v>
      </c>
      <c r="BR296">
        <v>110</v>
      </c>
      <c r="BS296">
        <v>0</v>
      </c>
      <c r="BT296">
        <v>0</v>
      </c>
      <c r="BU296">
        <v>0</v>
      </c>
      <c r="BV296">
        <v>0</v>
      </c>
      <c r="BW296">
        <v>0</v>
      </c>
      <c r="BX296" t="s">
        <v>83</v>
      </c>
      <c r="BY296" t="s">
        <v>83</v>
      </c>
      <c r="BZ296" t="s">
        <v>83</v>
      </c>
      <c r="CA296" s="2">
        <v>0</v>
      </c>
      <c r="CB296">
        <v>10</v>
      </c>
      <c r="CC296">
        <v>2009</v>
      </c>
      <c r="CD296" t="s">
        <v>110</v>
      </c>
      <c r="CE296" t="s">
        <v>111</v>
      </c>
      <c r="CF296" s="2">
        <v>167000</v>
      </c>
      <c r="CG296" s="4">
        <f t="shared" si="9"/>
        <v>101.58150851581509</v>
      </c>
    </row>
    <row r="297" spans="1:85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 t="str">
        <f t="shared" si="8"/>
        <v>N/A</v>
      </c>
      <c r="S297">
        <v>6</v>
      </c>
      <c r="T297">
        <v>6</v>
      </c>
      <c r="U297">
        <v>1984</v>
      </c>
      <c r="V297" t="str">
        <f>IF(Table1[[#This Row],[YearBuilt]]&lt;1990, "N", IF(Table1[[#This Row],[Remodeled after 1990?]] = "Y", "N", "Y"))</f>
        <v>N</v>
      </c>
      <c r="W297">
        <v>1984</v>
      </c>
      <c r="X297" t="str" cm="1">
        <f t="array" ref="X297">IFERROR(IF(U297=W297, "N", IF(AND(U297&lt;W297, Table1[[#This Row],[YearRemodAdd]]&gt;1990), "Y", "N/A")), No value)</f>
        <v>N</v>
      </c>
      <c r="Y297" t="s">
        <v>93</v>
      </c>
      <c r="Z297" t="s">
        <v>94</v>
      </c>
      <c r="AA297" t="s">
        <v>140</v>
      </c>
      <c r="AB297" t="s">
        <v>140</v>
      </c>
      <c r="AC297" t="s">
        <v>117</v>
      </c>
      <c r="AD297">
        <v>0</v>
      </c>
      <c r="AE297" t="s">
        <v>98</v>
      </c>
      <c r="AF297" t="s">
        <v>98</v>
      </c>
      <c r="AG297" t="s">
        <v>118</v>
      </c>
      <c r="AH297" t="s">
        <v>98</v>
      </c>
      <c r="AI297" t="s">
        <v>98</v>
      </c>
      <c r="AJ297" t="s">
        <v>130</v>
      </c>
      <c r="AK297" t="s">
        <v>101</v>
      </c>
      <c r="AL297">
        <v>819</v>
      </c>
      <c r="AM297" t="s">
        <v>102</v>
      </c>
      <c r="AN297">
        <v>0</v>
      </c>
      <c r="AO297">
        <v>184</v>
      </c>
      <c r="AP297">
        <v>1003</v>
      </c>
      <c r="AQ297" t="s">
        <v>103</v>
      </c>
      <c r="AR297" t="s">
        <v>98</v>
      </c>
      <c r="AS297" t="s">
        <v>105</v>
      </c>
      <c r="AT297" t="s">
        <v>106</v>
      </c>
      <c r="AU297">
        <v>1003</v>
      </c>
      <c r="AV297">
        <v>0</v>
      </c>
      <c r="AW297">
        <v>0</v>
      </c>
      <c r="AX297">
        <v>1003</v>
      </c>
      <c r="AY297">
        <v>1</v>
      </c>
      <c r="AZ297">
        <v>0</v>
      </c>
      <c r="BA297">
        <v>1</v>
      </c>
      <c r="BB297">
        <v>0</v>
      </c>
      <c r="BC297">
        <v>3</v>
      </c>
      <c r="BD297">
        <v>1</v>
      </c>
      <c r="BE297" t="s">
        <v>98</v>
      </c>
      <c r="BF297">
        <v>6</v>
      </c>
      <c r="BG297" t="s">
        <v>107</v>
      </c>
      <c r="BH297">
        <v>0</v>
      </c>
      <c r="BI297" t="s">
        <v>83</v>
      </c>
      <c r="BJ297" t="s">
        <v>127</v>
      </c>
      <c r="BK297">
        <v>1984</v>
      </c>
      <c r="BL297" t="s">
        <v>102</v>
      </c>
      <c r="BM297">
        <v>2</v>
      </c>
      <c r="BN297">
        <v>588</v>
      </c>
      <c r="BO297" t="s">
        <v>98</v>
      </c>
      <c r="BP297" t="s">
        <v>98</v>
      </c>
      <c r="BQ297" t="s">
        <v>105</v>
      </c>
      <c r="BR297">
        <v>120</v>
      </c>
      <c r="BS297">
        <v>0</v>
      </c>
      <c r="BT297">
        <v>0</v>
      </c>
      <c r="BU297">
        <v>0</v>
      </c>
      <c r="BV297">
        <v>0</v>
      </c>
      <c r="BW297">
        <v>0</v>
      </c>
      <c r="BX297" t="s">
        <v>83</v>
      </c>
      <c r="BY297" t="s">
        <v>165</v>
      </c>
      <c r="BZ297" t="s">
        <v>83</v>
      </c>
      <c r="CA297" s="2">
        <v>0</v>
      </c>
      <c r="CB297">
        <v>3</v>
      </c>
      <c r="CC297">
        <v>2006</v>
      </c>
      <c r="CD297" t="s">
        <v>110</v>
      </c>
      <c r="CE297" t="s">
        <v>111</v>
      </c>
      <c r="CF297" s="2">
        <v>142500</v>
      </c>
      <c r="CG297" s="4">
        <f t="shared" si="9"/>
        <v>142.07377866400799</v>
      </c>
    </row>
    <row r="298" spans="1:85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 t="str">
        <f t="shared" si="8"/>
        <v>N/A</v>
      </c>
      <c r="S298">
        <v>5</v>
      </c>
      <c r="T298">
        <v>5</v>
      </c>
      <c r="U298">
        <v>1950</v>
      </c>
      <c r="V298" t="str">
        <f>IF(Table1[[#This Row],[YearBuilt]]&lt;1990, "N", IF(Table1[[#This Row],[Remodeled after 1990?]] = "Y", "N", "Y"))</f>
        <v>N</v>
      </c>
      <c r="W298">
        <v>1950</v>
      </c>
      <c r="X298" t="str" cm="1">
        <f t="array" ref="X298">IFERROR(IF(U298=W298, "N", IF(AND(U298&lt;W298, Table1[[#This Row],[YearRemodAdd]]&gt;1990), "Y", "N/A")), No value)</f>
        <v>N</v>
      </c>
      <c r="Y298" t="s">
        <v>93</v>
      </c>
      <c r="Z298" t="s">
        <v>94</v>
      </c>
      <c r="AA298" t="s">
        <v>124</v>
      </c>
      <c r="AB298" t="s">
        <v>124</v>
      </c>
      <c r="AC298" t="s">
        <v>117</v>
      </c>
      <c r="AD298">
        <v>0</v>
      </c>
      <c r="AE298" t="s">
        <v>98</v>
      </c>
      <c r="AF298" t="s">
        <v>98</v>
      </c>
      <c r="AG298" t="s">
        <v>118</v>
      </c>
      <c r="AH298" t="s">
        <v>98</v>
      </c>
      <c r="AI298" t="s">
        <v>98</v>
      </c>
      <c r="AJ298" t="s">
        <v>100</v>
      </c>
      <c r="AK298" t="s">
        <v>141</v>
      </c>
      <c r="AL298">
        <v>420</v>
      </c>
      <c r="AM298" t="s">
        <v>102</v>
      </c>
      <c r="AN298">
        <v>0</v>
      </c>
      <c r="AO298">
        <v>490</v>
      </c>
      <c r="AP298">
        <v>910</v>
      </c>
      <c r="AQ298" t="s">
        <v>103</v>
      </c>
      <c r="AR298" t="s">
        <v>98</v>
      </c>
      <c r="AS298" t="s">
        <v>105</v>
      </c>
      <c r="AT298" t="s">
        <v>164</v>
      </c>
      <c r="AU298">
        <v>910</v>
      </c>
      <c r="AV298">
        <v>648</v>
      </c>
      <c r="AW298">
        <v>0</v>
      </c>
      <c r="AX298">
        <v>1558</v>
      </c>
      <c r="AY298">
        <v>0</v>
      </c>
      <c r="AZ298">
        <v>0</v>
      </c>
      <c r="BA298">
        <v>1</v>
      </c>
      <c r="BB298">
        <v>1</v>
      </c>
      <c r="BC298">
        <v>4</v>
      </c>
      <c r="BD298">
        <v>1</v>
      </c>
      <c r="BE298" t="s">
        <v>98</v>
      </c>
      <c r="BF298">
        <v>6</v>
      </c>
      <c r="BG298" t="s">
        <v>107</v>
      </c>
      <c r="BH298">
        <v>0</v>
      </c>
      <c r="BI298" t="s">
        <v>83</v>
      </c>
      <c r="BJ298" t="s">
        <v>108</v>
      </c>
      <c r="BK298">
        <v>1950</v>
      </c>
      <c r="BL298" t="s">
        <v>102</v>
      </c>
      <c r="BM298">
        <v>1</v>
      </c>
      <c r="BN298">
        <v>282</v>
      </c>
      <c r="BO298" t="s">
        <v>98</v>
      </c>
      <c r="BP298" t="s">
        <v>98</v>
      </c>
      <c r="BQ298" t="s">
        <v>105</v>
      </c>
      <c r="BR298">
        <v>289</v>
      </c>
      <c r="BS298">
        <v>0</v>
      </c>
      <c r="BT298">
        <v>0</v>
      </c>
      <c r="BU298">
        <v>0</v>
      </c>
      <c r="BV298">
        <v>0</v>
      </c>
      <c r="BW298">
        <v>0</v>
      </c>
      <c r="BX298" t="s">
        <v>83</v>
      </c>
      <c r="BY298" t="s">
        <v>134</v>
      </c>
      <c r="BZ298" t="s">
        <v>83</v>
      </c>
      <c r="CA298" s="2">
        <v>0</v>
      </c>
      <c r="CB298">
        <v>6</v>
      </c>
      <c r="CC298">
        <v>2007</v>
      </c>
      <c r="CD298" t="s">
        <v>110</v>
      </c>
      <c r="CE298" t="s">
        <v>111</v>
      </c>
      <c r="CF298" s="2">
        <v>152000</v>
      </c>
      <c r="CG298" s="4">
        <f t="shared" si="9"/>
        <v>97.560975609756099</v>
      </c>
    </row>
    <row r="299" spans="1:85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 t="str">
        <f t="shared" si="8"/>
        <v>N</v>
      </c>
      <c r="S299">
        <v>7</v>
      </c>
      <c r="T299">
        <v>5</v>
      </c>
      <c r="U299">
        <v>1997</v>
      </c>
      <c r="V299" t="str">
        <f>IF(Table1[[#This Row],[YearBuilt]]&lt;1990, "N", IF(Table1[[#This Row],[Remodeled after 1990?]] = "Y", "N", "Y"))</f>
        <v>N</v>
      </c>
      <c r="W299">
        <v>1998</v>
      </c>
      <c r="X299" t="str" cm="1">
        <f t="array" ref="X299">IFERROR(IF(U299=W299, "N", IF(AND(U299&lt;W299, Table1[[#This Row],[YearRemodAdd]]&gt;1990), "Y", "N/A")), No value)</f>
        <v>Y</v>
      </c>
      <c r="Y299" t="s">
        <v>152</v>
      </c>
      <c r="Z299" t="s">
        <v>94</v>
      </c>
      <c r="AA299" t="s">
        <v>95</v>
      </c>
      <c r="AB299" t="s">
        <v>95</v>
      </c>
      <c r="AC299" t="s">
        <v>96</v>
      </c>
      <c r="AD299">
        <v>1600</v>
      </c>
      <c r="AE299" t="s">
        <v>97</v>
      </c>
      <c r="AF299" t="s">
        <v>98</v>
      </c>
      <c r="AG299" t="s">
        <v>99</v>
      </c>
      <c r="AH299" t="s">
        <v>97</v>
      </c>
      <c r="AI299" t="s">
        <v>98</v>
      </c>
      <c r="AJ299" t="s">
        <v>100</v>
      </c>
      <c r="AK299" t="s">
        <v>141</v>
      </c>
      <c r="AL299">
        <v>649</v>
      </c>
      <c r="AM299" t="s">
        <v>102</v>
      </c>
      <c r="AN299">
        <v>0</v>
      </c>
      <c r="AO299">
        <v>326</v>
      </c>
      <c r="AP299">
        <v>975</v>
      </c>
      <c r="AQ299" t="s">
        <v>103</v>
      </c>
      <c r="AR299" t="s">
        <v>104</v>
      </c>
      <c r="AS299" t="s">
        <v>105</v>
      </c>
      <c r="AT299" t="s">
        <v>106</v>
      </c>
      <c r="AU299">
        <v>975</v>
      </c>
      <c r="AV299">
        <v>975</v>
      </c>
      <c r="AW299">
        <v>0</v>
      </c>
      <c r="AX299">
        <v>1950</v>
      </c>
      <c r="AY299">
        <v>0</v>
      </c>
      <c r="AZ299">
        <v>0</v>
      </c>
      <c r="BA299">
        <v>2</v>
      </c>
      <c r="BB299">
        <v>1</v>
      </c>
      <c r="BC299">
        <v>3</v>
      </c>
      <c r="BD299">
        <v>1</v>
      </c>
      <c r="BE299" t="s">
        <v>97</v>
      </c>
      <c r="BF299">
        <v>7</v>
      </c>
      <c r="BG299" t="s">
        <v>107</v>
      </c>
      <c r="BH299">
        <v>1</v>
      </c>
      <c r="BI299" t="s">
        <v>98</v>
      </c>
      <c r="BJ299" t="s">
        <v>127</v>
      </c>
      <c r="BK299">
        <v>1997</v>
      </c>
      <c r="BL299" t="s">
        <v>109</v>
      </c>
      <c r="BM299">
        <v>2</v>
      </c>
      <c r="BN299">
        <v>576</v>
      </c>
      <c r="BO299" t="s">
        <v>98</v>
      </c>
      <c r="BP299" t="s">
        <v>98</v>
      </c>
      <c r="BQ299" t="s">
        <v>105</v>
      </c>
      <c r="BR299">
        <v>0</v>
      </c>
      <c r="BS299">
        <v>10</v>
      </c>
      <c r="BT299">
        <v>0</v>
      </c>
      <c r="BU299">
        <v>0</v>
      </c>
      <c r="BV299">
        <v>198</v>
      </c>
      <c r="BW299">
        <v>0</v>
      </c>
      <c r="BX299" t="s">
        <v>83</v>
      </c>
      <c r="BY299" t="s">
        <v>83</v>
      </c>
      <c r="BZ299" t="s">
        <v>83</v>
      </c>
      <c r="CA299" s="2">
        <v>0</v>
      </c>
      <c r="CB299">
        <v>6</v>
      </c>
      <c r="CC299">
        <v>2007</v>
      </c>
      <c r="CD299" t="s">
        <v>110</v>
      </c>
      <c r="CE299" t="s">
        <v>111</v>
      </c>
      <c r="CF299" s="2">
        <v>239000</v>
      </c>
      <c r="CG299" s="4">
        <f t="shared" si="9"/>
        <v>122.56410256410257</v>
      </c>
    </row>
    <row r="300" spans="1:85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 t="str">
        <f t="shared" si="8"/>
        <v>N</v>
      </c>
      <c r="S300">
        <v>6</v>
      </c>
      <c r="T300">
        <v>6</v>
      </c>
      <c r="U300">
        <v>1968</v>
      </c>
      <c r="V300" t="str">
        <f>IF(Table1[[#This Row],[YearBuilt]]&lt;1990, "N", IF(Table1[[#This Row],[Remodeled after 1990?]] = "Y", "N", "Y"))</f>
        <v>N</v>
      </c>
      <c r="W300">
        <v>1968</v>
      </c>
      <c r="X300" t="str" cm="1">
        <f t="array" ref="X300">IFERROR(IF(U300=W300, "N", IF(AND(U300&lt;W300, Table1[[#This Row],[YearRemodAdd]]&gt;1990), "Y", "N/A")), No value)</f>
        <v>N</v>
      </c>
      <c r="Y300" t="s">
        <v>211</v>
      </c>
      <c r="Z300" t="s">
        <v>94</v>
      </c>
      <c r="AA300" t="s">
        <v>140</v>
      </c>
      <c r="AB300" t="s">
        <v>236</v>
      </c>
      <c r="AC300" t="s">
        <v>96</v>
      </c>
      <c r="AD300">
        <v>365</v>
      </c>
      <c r="AE300" t="s">
        <v>97</v>
      </c>
      <c r="AF300" t="s">
        <v>98</v>
      </c>
      <c r="AG300" t="s">
        <v>118</v>
      </c>
      <c r="AH300" t="s">
        <v>98</v>
      </c>
      <c r="AI300" t="s">
        <v>98</v>
      </c>
      <c r="AJ300" t="s">
        <v>100</v>
      </c>
      <c r="AK300" t="s">
        <v>119</v>
      </c>
      <c r="AL300">
        <v>384</v>
      </c>
      <c r="AM300" t="s">
        <v>153</v>
      </c>
      <c r="AN300">
        <v>175</v>
      </c>
      <c r="AO300">
        <v>143</v>
      </c>
      <c r="AP300">
        <v>702</v>
      </c>
      <c r="AQ300" t="s">
        <v>103</v>
      </c>
      <c r="AR300" t="s">
        <v>97</v>
      </c>
      <c r="AS300" t="s">
        <v>105</v>
      </c>
      <c r="AT300" t="s">
        <v>106</v>
      </c>
      <c r="AU300">
        <v>1041</v>
      </c>
      <c r="AV300">
        <v>702</v>
      </c>
      <c r="AW300">
        <v>0</v>
      </c>
      <c r="AX300">
        <v>1743</v>
      </c>
      <c r="AY300">
        <v>0</v>
      </c>
      <c r="AZ300">
        <v>1</v>
      </c>
      <c r="BA300">
        <v>1</v>
      </c>
      <c r="BB300">
        <v>2</v>
      </c>
      <c r="BC300">
        <v>3</v>
      </c>
      <c r="BD300">
        <v>1</v>
      </c>
      <c r="BE300" t="s">
        <v>98</v>
      </c>
      <c r="BF300">
        <v>7</v>
      </c>
      <c r="BG300" t="s">
        <v>107</v>
      </c>
      <c r="BH300">
        <v>1</v>
      </c>
      <c r="BI300" t="s">
        <v>97</v>
      </c>
      <c r="BJ300" t="s">
        <v>108</v>
      </c>
      <c r="BK300">
        <v>1968</v>
      </c>
      <c r="BL300" t="s">
        <v>102</v>
      </c>
      <c r="BM300">
        <v>2</v>
      </c>
      <c r="BN300">
        <v>539</v>
      </c>
      <c r="BO300" t="s">
        <v>98</v>
      </c>
      <c r="BP300" t="s">
        <v>98</v>
      </c>
      <c r="BQ300" t="s">
        <v>105</v>
      </c>
      <c r="BR300">
        <v>224</v>
      </c>
      <c r="BS300">
        <v>0</v>
      </c>
      <c r="BT300">
        <v>0</v>
      </c>
      <c r="BU300">
        <v>0</v>
      </c>
      <c r="BV300">
        <v>0</v>
      </c>
      <c r="BW300">
        <v>0</v>
      </c>
      <c r="BX300" t="s">
        <v>83</v>
      </c>
      <c r="BY300" t="s">
        <v>83</v>
      </c>
      <c r="BZ300" t="s">
        <v>83</v>
      </c>
      <c r="CA300" s="2">
        <v>0</v>
      </c>
      <c r="CB300">
        <v>6</v>
      </c>
      <c r="CC300">
        <v>2007</v>
      </c>
      <c r="CD300" t="s">
        <v>110</v>
      </c>
      <c r="CE300" t="s">
        <v>111</v>
      </c>
      <c r="CF300" s="2">
        <v>175000</v>
      </c>
      <c r="CG300" s="4">
        <f t="shared" si="9"/>
        <v>100.40160642570281</v>
      </c>
    </row>
    <row r="301" spans="1:85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 t="str">
        <f t="shared" si="8"/>
        <v>Y</v>
      </c>
      <c r="S301">
        <v>6</v>
      </c>
      <c r="T301">
        <v>8</v>
      </c>
      <c r="U301">
        <v>1950</v>
      </c>
      <c r="V301" t="str">
        <f>IF(Table1[[#This Row],[YearBuilt]]&lt;1990, "N", IF(Table1[[#This Row],[Remodeled after 1990?]] = "Y", "N", "Y"))</f>
        <v>N</v>
      </c>
      <c r="W301">
        <v>2004</v>
      </c>
      <c r="X301" t="str" cm="1">
        <f t="array" ref="X301">IFERROR(IF(U301=W301, "N", IF(AND(U301&lt;W301, Table1[[#This Row],[YearRemodAdd]]&gt;1990), "Y", "N/A")), No value)</f>
        <v>Y</v>
      </c>
      <c r="Y301" t="s">
        <v>93</v>
      </c>
      <c r="Z301" t="s">
        <v>94</v>
      </c>
      <c r="AA301" t="s">
        <v>140</v>
      </c>
      <c r="AB301" t="s">
        <v>140</v>
      </c>
      <c r="AC301" t="s">
        <v>117</v>
      </c>
      <c r="AD301">
        <v>0</v>
      </c>
      <c r="AE301" t="s">
        <v>98</v>
      </c>
      <c r="AF301" t="s">
        <v>97</v>
      </c>
      <c r="AG301" t="s">
        <v>118</v>
      </c>
      <c r="AH301" t="s">
        <v>98</v>
      </c>
      <c r="AI301" t="s">
        <v>98</v>
      </c>
      <c r="AJ301" t="s">
        <v>100</v>
      </c>
      <c r="AK301" t="s">
        <v>102</v>
      </c>
      <c r="AL301">
        <v>0</v>
      </c>
      <c r="AM301" t="s">
        <v>102</v>
      </c>
      <c r="AN301">
        <v>0</v>
      </c>
      <c r="AO301">
        <v>1092</v>
      </c>
      <c r="AP301">
        <v>1092</v>
      </c>
      <c r="AQ301" t="s">
        <v>103</v>
      </c>
      <c r="AR301" t="s">
        <v>104</v>
      </c>
      <c r="AS301" t="s">
        <v>105</v>
      </c>
      <c r="AT301" t="s">
        <v>106</v>
      </c>
      <c r="AU301">
        <v>1152</v>
      </c>
      <c r="AV301">
        <v>0</v>
      </c>
      <c r="AW301">
        <v>0</v>
      </c>
      <c r="AX301">
        <v>1152</v>
      </c>
      <c r="AY301">
        <v>0</v>
      </c>
      <c r="AZ301">
        <v>1</v>
      </c>
      <c r="BA301">
        <v>1</v>
      </c>
      <c r="BB301">
        <v>0</v>
      </c>
      <c r="BC301">
        <v>3</v>
      </c>
      <c r="BD301">
        <v>1</v>
      </c>
      <c r="BE301" t="s">
        <v>97</v>
      </c>
      <c r="BF301">
        <v>6</v>
      </c>
      <c r="BG301" t="s">
        <v>107</v>
      </c>
      <c r="BH301">
        <v>1</v>
      </c>
      <c r="BI301" t="s">
        <v>97</v>
      </c>
      <c r="BJ301" t="s">
        <v>108</v>
      </c>
      <c r="BK301">
        <v>1950</v>
      </c>
      <c r="BL301" t="s">
        <v>102</v>
      </c>
      <c r="BM301">
        <v>1</v>
      </c>
      <c r="BN301">
        <v>300</v>
      </c>
      <c r="BO301" t="s">
        <v>98</v>
      </c>
      <c r="BP301" t="s">
        <v>98</v>
      </c>
      <c r="BQ301" t="s">
        <v>105</v>
      </c>
      <c r="BR301">
        <v>0</v>
      </c>
      <c r="BS301">
        <v>36</v>
      </c>
      <c r="BT301">
        <v>0</v>
      </c>
      <c r="BU301">
        <v>0</v>
      </c>
      <c r="BV301">
        <v>0</v>
      </c>
      <c r="BW301">
        <v>0</v>
      </c>
      <c r="BX301" t="s">
        <v>83</v>
      </c>
      <c r="BY301" t="s">
        <v>165</v>
      </c>
      <c r="BZ301" t="s">
        <v>83</v>
      </c>
      <c r="CA301" s="2">
        <v>0</v>
      </c>
      <c r="CB301">
        <v>8</v>
      </c>
      <c r="CC301">
        <v>2009</v>
      </c>
      <c r="CD301" t="s">
        <v>110</v>
      </c>
      <c r="CE301" t="s">
        <v>219</v>
      </c>
      <c r="CF301" s="2">
        <v>158500</v>
      </c>
      <c r="CG301" s="4">
        <f t="shared" si="9"/>
        <v>137.58680555555554</v>
      </c>
    </row>
    <row r="302" spans="1:85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 t="str">
        <f t="shared" si="8"/>
        <v>Y</v>
      </c>
      <c r="S302">
        <v>5</v>
      </c>
      <c r="T302">
        <v>5</v>
      </c>
      <c r="U302">
        <v>1953</v>
      </c>
      <c r="V302" t="str">
        <f>IF(Table1[[#This Row],[YearBuilt]]&lt;1990, "N", IF(Table1[[#This Row],[Remodeled after 1990?]] = "Y", "N", "Y"))</f>
        <v>N</v>
      </c>
      <c r="W302">
        <v>1953</v>
      </c>
      <c r="X302" t="str" cm="1">
        <f t="array" ref="X302">IFERROR(IF(U302=W302, "N", IF(AND(U302&lt;W302, Table1[[#This Row],[YearRemodAdd]]&gt;1990), "Y", "N/A")), No value)</f>
        <v>N</v>
      </c>
      <c r="Y302" t="s">
        <v>152</v>
      </c>
      <c r="Z302" t="s">
        <v>94</v>
      </c>
      <c r="AA302" t="s">
        <v>116</v>
      </c>
      <c r="AB302" t="s">
        <v>116</v>
      </c>
      <c r="AC302" t="s">
        <v>96</v>
      </c>
      <c r="AD302">
        <v>56</v>
      </c>
      <c r="AE302" t="s">
        <v>98</v>
      </c>
      <c r="AF302" t="s">
        <v>98</v>
      </c>
      <c r="AG302" t="s">
        <v>118</v>
      </c>
      <c r="AH302" t="s">
        <v>98</v>
      </c>
      <c r="AI302" t="s">
        <v>98</v>
      </c>
      <c r="AJ302" t="s">
        <v>121</v>
      </c>
      <c r="AK302" t="s">
        <v>141</v>
      </c>
      <c r="AL302">
        <v>841</v>
      </c>
      <c r="AM302" t="s">
        <v>102</v>
      </c>
      <c r="AN302">
        <v>0</v>
      </c>
      <c r="AO302">
        <v>324</v>
      </c>
      <c r="AP302">
        <v>1165</v>
      </c>
      <c r="AQ302" t="s">
        <v>103</v>
      </c>
      <c r="AR302" t="s">
        <v>98</v>
      </c>
      <c r="AS302" t="s">
        <v>105</v>
      </c>
      <c r="AT302" t="s">
        <v>106</v>
      </c>
      <c r="AU302">
        <v>1336</v>
      </c>
      <c r="AV302">
        <v>0</v>
      </c>
      <c r="AW302">
        <v>0</v>
      </c>
      <c r="AX302">
        <v>1336</v>
      </c>
      <c r="AY302">
        <v>1</v>
      </c>
      <c r="AZ302">
        <v>0</v>
      </c>
      <c r="BA302">
        <v>1</v>
      </c>
      <c r="BB302">
        <v>0</v>
      </c>
      <c r="BC302">
        <v>2</v>
      </c>
      <c r="BD302">
        <v>1</v>
      </c>
      <c r="BE302" t="s">
        <v>98</v>
      </c>
      <c r="BF302">
        <v>5</v>
      </c>
      <c r="BG302" t="s">
        <v>107</v>
      </c>
      <c r="BH302">
        <v>2</v>
      </c>
      <c r="BI302" t="s">
        <v>97</v>
      </c>
      <c r="BJ302" t="s">
        <v>108</v>
      </c>
      <c r="BK302">
        <v>1953</v>
      </c>
      <c r="BL302" t="s">
        <v>102</v>
      </c>
      <c r="BM302">
        <v>1</v>
      </c>
      <c r="BN302">
        <v>375</v>
      </c>
      <c r="BO302" t="s">
        <v>98</v>
      </c>
      <c r="BP302" t="s">
        <v>98</v>
      </c>
      <c r="BQ302" t="s">
        <v>105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 t="s">
        <v>83</v>
      </c>
      <c r="BY302" t="s">
        <v>83</v>
      </c>
      <c r="BZ302" t="s">
        <v>83</v>
      </c>
      <c r="CA302" s="2">
        <v>0</v>
      </c>
      <c r="CB302">
        <v>6</v>
      </c>
      <c r="CC302">
        <v>2006</v>
      </c>
      <c r="CD302" t="s">
        <v>110</v>
      </c>
      <c r="CE302" t="s">
        <v>111</v>
      </c>
      <c r="CF302" s="2">
        <v>157000</v>
      </c>
      <c r="CG302" s="4">
        <f t="shared" si="9"/>
        <v>117.51497005988024</v>
      </c>
    </row>
    <row r="303" spans="1:85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 t="str">
        <f t="shared" si="8"/>
        <v>N</v>
      </c>
      <c r="S303">
        <v>8</v>
      </c>
      <c r="T303">
        <v>5</v>
      </c>
      <c r="U303">
        <v>1998</v>
      </c>
      <c r="V303" t="str">
        <f>IF(Table1[[#This Row],[YearBuilt]]&lt;1990, "N", IF(Table1[[#This Row],[Remodeled after 1990?]] = "Y", "N", "Y"))</f>
        <v>N</v>
      </c>
      <c r="W303">
        <v>1999</v>
      </c>
      <c r="X303" t="str" cm="1">
        <f t="array" ref="X303">IFERROR(IF(U303=W303, "N", IF(AND(U303&lt;W303, Table1[[#This Row],[YearRemodAdd]]&gt;1990), "Y", "N/A")), No value)</f>
        <v>Y</v>
      </c>
      <c r="Y303" t="s">
        <v>93</v>
      </c>
      <c r="Z303" t="s">
        <v>94</v>
      </c>
      <c r="AA303" t="s">
        <v>95</v>
      </c>
      <c r="AB303" t="s">
        <v>95</v>
      </c>
      <c r="AC303" t="s">
        <v>117</v>
      </c>
      <c r="AD303">
        <v>0</v>
      </c>
      <c r="AE303" t="s">
        <v>97</v>
      </c>
      <c r="AF303" t="s">
        <v>98</v>
      </c>
      <c r="AG303" t="s">
        <v>99</v>
      </c>
      <c r="AH303" t="s">
        <v>97</v>
      </c>
      <c r="AI303" t="s">
        <v>98</v>
      </c>
      <c r="AJ303" t="s">
        <v>100</v>
      </c>
      <c r="AK303" t="s">
        <v>101</v>
      </c>
      <c r="AL303">
        <v>281</v>
      </c>
      <c r="AM303" t="s">
        <v>102</v>
      </c>
      <c r="AN303">
        <v>0</v>
      </c>
      <c r="AO303">
        <v>747</v>
      </c>
      <c r="AP303">
        <v>1028</v>
      </c>
      <c r="AQ303" t="s">
        <v>103</v>
      </c>
      <c r="AR303" t="s">
        <v>104</v>
      </c>
      <c r="AS303" t="s">
        <v>105</v>
      </c>
      <c r="AT303" t="s">
        <v>106</v>
      </c>
      <c r="AU303">
        <v>1210</v>
      </c>
      <c r="AV303">
        <v>1242</v>
      </c>
      <c r="AW303">
        <v>0</v>
      </c>
      <c r="AX303">
        <v>2452</v>
      </c>
      <c r="AY303">
        <v>0</v>
      </c>
      <c r="AZ303">
        <v>0</v>
      </c>
      <c r="BA303">
        <v>2</v>
      </c>
      <c r="BB303">
        <v>1</v>
      </c>
      <c r="BC303">
        <v>4</v>
      </c>
      <c r="BD303">
        <v>1</v>
      </c>
      <c r="BE303" t="s">
        <v>97</v>
      </c>
      <c r="BF303">
        <v>9</v>
      </c>
      <c r="BG303" t="s">
        <v>107</v>
      </c>
      <c r="BH303">
        <v>1</v>
      </c>
      <c r="BI303" t="s">
        <v>98</v>
      </c>
      <c r="BJ303" t="s">
        <v>156</v>
      </c>
      <c r="BK303">
        <v>1998</v>
      </c>
      <c r="BL303" t="s">
        <v>157</v>
      </c>
      <c r="BM303">
        <v>2</v>
      </c>
      <c r="BN303">
        <v>683</v>
      </c>
      <c r="BO303" t="s">
        <v>98</v>
      </c>
      <c r="BP303" t="s">
        <v>98</v>
      </c>
      <c r="BQ303" t="s">
        <v>105</v>
      </c>
      <c r="BR303">
        <v>208</v>
      </c>
      <c r="BS303">
        <v>50</v>
      </c>
      <c r="BT303">
        <v>0</v>
      </c>
      <c r="BU303">
        <v>0</v>
      </c>
      <c r="BV303">
        <v>0</v>
      </c>
      <c r="BW303">
        <v>0</v>
      </c>
      <c r="BX303" t="s">
        <v>83</v>
      </c>
      <c r="BY303" t="s">
        <v>83</v>
      </c>
      <c r="BZ303" t="s">
        <v>83</v>
      </c>
      <c r="CA303" s="2">
        <v>0</v>
      </c>
      <c r="CB303">
        <v>5</v>
      </c>
      <c r="CC303">
        <v>2007</v>
      </c>
      <c r="CD303" t="s">
        <v>110</v>
      </c>
      <c r="CE303" t="s">
        <v>111</v>
      </c>
      <c r="CF303" s="2">
        <v>267000</v>
      </c>
      <c r="CG303" s="4">
        <f t="shared" si="9"/>
        <v>108.89070146818923</v>
      </c>
    </row>
    <row r="304" spans="1:85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 t="str">
        <f t="shared" si="8"/>
        <v>Y</v>
      </c>
      <c r="S304">
        <v>7</v>
      </c>
      <c r="T304">
        <v>5</v>
      </c>
      <c r="U304">
        <v>2001</v>
      </c>
      <c r="V304" t="str">
        <f>IF(Table1[[#This Row],[YearBuilt]]&lt;1990, "N", IF(Table1[[#This Row],[Remodeled after 1990?]] = "Y", "N", "Y"))</f>
        <v>N</v>
      </c>
      <c r="W304">
        <v>2002</v>
      </c>
      <c r="X304" t="str" cm="1">
        <f t="array" ref="X304">IFERROR(IF(U304=W304, "N", IF(AND(U304&lt;W304, Table1[[#This Row],[YearRemodAdd]]&gt;1990), "Y", "N/A")), No value)</f>
        <v>Y</v>
      </c>
      <c r="Y304" t="s">
        <v>93</v>
      </c>
      <c r="Z304" t="s">
        <v>94</v>
      </c>
      <c r="AA304" t="s">
        <v>95</v>
      </c>
      <c r="AB304" t="s">
        <v>95</v>
      </c>
      <c r="AC304" t="s">
        <v>96</v>
      </c>
      <c r="AD304">
        <v>150</v>
      </c>
      <c r="AE304" t="s">
        <v>97</v>
      </c>
      <c r="AF304" t="s">
        <v>98</v>
      </c>
      <c r="AG304" t="s">
        <v>99</v>
      </c>
      <c r="AH304" t="s">
        <v>97</v>
      </c>
      <c r="AI304" t="s">
        <v>98</v>
      </c>
      <c r="AJ304" t="s">
        <v>100</v>
      </c>
      <c r="AK304" t="s">
        <v>102</v>
      </c>
      <c r="AL304">
        <v>0</v>
      </c>
      <c r="AM304" t="s">
        <v>102</v>
      </c>
      <c r="AN304">
        <v>0</v>
      </c>
      <c r="AO304">
        <v>1541</v>
      </c>
      <c r="AP304">
        <v>1541</v>
      </c>
      <c r="AQ304" t="s">
        <v>103</v>
      </c>
      <c r="AR304" t="s">
        <v>104</v>
      </c>
      <c r="AS304" t="s">
        <v>105</v>
      </c>
      <c r="AT304" t="s">
        <v>106</v>
      </c>
      <c r="AU304">
        <v>1541</v>
      </c>
      <c r="AV304">
        <v>0</v>
      </c>
      <c r="AW304">
        <v>0</v>
      </c>
      <c r="AX304">
        <v>1541</v>
      </c>
      <c r="AY304">
        <v>0</v>
      </c>
      <c r="AZ304">
        <v>0</v>
      </c>
      <c r="BA304">
        <v>2</v>
      </c>
      <c r="BB304">
        <v>0</v>
      </c>
      <c r="BC304">
        <v>3</v>
      </c>
      <c r="BD304">
        <v>1</v>
      </c>
      <c r="BE304" t="s">
        <v>97</v>
      </c>
      <c r="BF304">
        <v>6</v>
      </c>
      <c r="BG304" t="s">
        <v>107</v>
      </c>
      <c r="BH304">
        <v>1</v>
      </c>
      <c r="BI304" t="s">
        <v>98</v>
      </c>
      <c r="BJ304" t="s">
        <v>108</v>
      </c>
      <c r="BK304">
        <v>2001</v>
      </c>
      <c r="BL304" t="s">
        <v>109</v>
      </c>
      <c r="BM304">
        <v>3</v>
      </c>
      <c r="BN304">
        <v>843</v>
      </c>
      <c r="BO304" t="s">
        <v>98</v>
      </c>
      <c r="BP304" t="s">
        <v>98</v>
      </c>
      <c r="BQ304" t="s">
        <v>105</v>
      </c>
      <c r="BR304">
        <v>468</v>
      </c>
      <c r="BS304">
        <v>81</v>
      </c>
      <c r="BT304">
        <v>0</v>
      </c>
      <c r="BU304">
        <v>0</v>
      </c>
      <c r="BV304">
        <v>0</v>
      </c>
      <c r="BW304">
        <v>0</v>
      </c>
      <c r="BX304" t="s">
        <v>83</v>
      </c>
      <c r="BY304" t="s">
        <v>83</v>
      </c>
      <c r="BZ304" t="s">
        <v>83</v>
      </c>
      <c r="CA304" s="2">
        <v>0</v>
      </c>
      <c r="CB304">
        <v>1</v>
      </c>
      <c r="CC304">
        <v>2006</v>
      </c>
      <c r="CD304" t="s">
        <v>110</v>
      </c>
      <c r="CE304" t="s">
        <v>111</v>
      </c>
      <c r="CF304" s="2">
        <v>205000</v>
      </c>
      <c r="CG304" s="4">
        <f t="shared" si="9"/>
        <v>133.03049967553537</v>
      </c>
    </row>
    <row r="305" spans="1:85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 t="str">
        <f t="shared" si="8"/>
        <v>Y</v>
      </c>
      <c r="S305">
        <v>5</v>
      </c>
      <c r="T305">
        <v>7</v>
      </c>
      <c r="U305">
        <v>1972</v>
      </c>
      <c r="V305" t="str">
        <f>IF(Table1[[#This Row],[YearBuilt]]&lt;1990, "N", IF(Table1[[#This Row],[Remodeled after 1990?]] = "Y", "N", "Y"))</f>
        <v>N</v>
      </c>
      <c r="W305">
        <v>1972</v>
      </c>
      <c r="X305" t="str" cm="1">
        <f t="array" ref="X305">IFERROR(IF(U305=W305, "N", IF(AND(U305&lt;W305, Table1[[#This Row],[YearRemodAdd]]&gt;1990), "Y", "N/A")), No value)</f>
        <v>N</v>
      </c>
      <c r="Y305" t="s">
        <v>93</v>
      </c>
      <c r="Z305" t="s">
        <v>94</v>
      </c>
      <c r="AA305" t="s">
        <v>95</v>
      </c>
      <c r="AB305" t="s">
        <v>95</v>
      </c>
      <c r="AC305" t="s">
        <v>117</v>
      </c>
      <c r="AD305">
        <v>0</v>
      </c>
      <c r="AE305" t="s">
        <v>98</v>
      </c>
      <c r="AF305" t="s">
        <v>98</v>
      </c>
      <c r="AG305" t="s">
        <v>99</v>
      </c>
      <c r="AH305" t="s">
        <v>98</v>
      </c>
      <c r="AI305" t="s">
        <v>98</v>
      </c>
      <c r="AJ305" t="s">
        <v>100</v>
      </c>
      <c r="AK305" t="s">
        <v>119</v>
      </c>
      <c r="AL305">
        <v>894</v>
      </c>
      <c r="AM305" t="s">
        <v>102</v>
      </c>
      <c r="AN305">
        <v>0</v>
      </c>
      <c r="AO305">
        <v>0</v>
      </c>
      <c r="AP305">
        <v>894</v>
      </c>
      <c r="AQ305" t="s">
        <v>103</v>
      </c>
      <c r="AR305" t="s">
        <v>98</v>
      </c>
      <c r="AS305" t="s">
        <v>105</v>
      </c>
      <c r="AT305" t="s">
        <v>106</v>
      </c>
      <c r="AU305">
        <v>894</v>
      </c>
      <c r="AV305">
        <v>0</v>
      </c>
      <c r="AW305">
        <v>0</v>
      </c>
      <c r="AX305">
        <v>894</v>
      </c>
      <c r="AY305">
        <v>1</v>
      </c>
      <c r="AZ305">
        <v>0</v>
      </c>
      <c r="BA305">
        <v>1</v>
      </c>
      <c r="BB305">
        <v>0</v>
      </c>
      <c r="BC305">
        <v>3</v>
      </c>
      <c r="BD305">
        <v>1</v>
      </c>
      <c r="BE305" t="s">
        <v>98</v>
      </c>
      <c r="BF305">
        <v>5</v>
      </c>
      <c r="BG305" t="s">
        <v>107</v>
      </c>
      <c r="BH305">
        <v>0</v>
      </c>
      <c r="BI305" t="s">
        <v>83</v>
      </c>
      <c r="BJ305" t="s">
        <v>108</v>
      </c>
      <c r="BK305">
        <v>1975</v>
      </c>
      <c r="BL305" t="s">
        <v>102</v>
      </c>
      <c r="BM305">
        <v>2</v>
      </c>
      <c r="BN305">
        <v>552</v>
      </c>
      <c r="BO305" t="s">
        <v>98</v>
      </c>
      <c r="BP305" t="s">
        <v>98</v>
      </c>
      <c r="BQ305" t="s">
        <v>105</v>
      </c>
      <c r="BR305">
        <v>256</v>
      </c>
      <c r="BS305">
        <v>0</v>
      </c>
      <c r="BT305">
        <v>0</v>
      </c>
      <c r="BU305">
        <v>0</v>
      </c>
      <c r="BV305">
        <v>0</v>
      </c>
      <c r="BW305">
        <v>0</v>
      </c>
      <c r="BX305" t="s">
        <v>83</v>
      </c>
      <c r="BY305" t="s">
        <v>163</v>
      </c>
      <c r="BZ305" t="s">
        <v>83</v>
      </c>
      <c r="CA305" s="2">
        <v>0</v>
      </c>
      <c r="CB305">
        <v>7</v>
      </c>
      <c r="CC305">
        <v>2006</v>
      </c>
      <c r="CD305" t="s">
        <v>110</v>
      </c>
      <c r="CE305" t="s">
        <v>128</v>
      </c>
      <c r="CF305" s="2">
        <v>149900</v>
      </c>
      <c r="CG305" s="4">
        <f t="shared" si="9"/>
        <v>167.67337807606265</v>
      </c>
    </row>
    <row r="306" spans="1:85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 t="str">
        <f t="shared" si="8"/>
        <v>N/A</v>
      </c>
      <c r="S306">
        <v>7</v>
      </c>
      <c r="T306">
        <v>9</v>
      </c>
      <c r="U306">
        <v>1880</v>
      </c>
      <c r="V306" t="str">
        <f>IF(Table1[[#This Row],[YearBuilt]]&lt;1990, "N", IF(Table1[[#This Row],[Remodeled after 1990?]] = "Y", "N", "Y"))</f>
        <v>N</v>
      </c>
      <c r="W306">
        <v>2002</v>
      </c>
      <c r="X306" t="str" cm="1">
        <f t="array" ref="X306">IFERROR(IF(U306=W306, "N", IF(AND(U306&lt;W306, Table1[[#This Row],[YearRemodAdd]]&gt;1990), "Y", "N/A")), No value)</f>
        <v>Y</v>
      </c>
      <c r="Y306" t="s">
        <v>93</v>
      </c>
      <c r="Z306" t="s">
        <v>94</v>
      </c>
      <c r="AA306" t="s">
        <v>180</v>
      </c>
      <c r="AB306" t="s">
        <v>181</v>
      </c>
      <c r="AC306" t="s">
        <v>117</v>
      </c>
      <c r="AD306">
        <v>0</v>
      </c>
      <c r="AE306" t="s">
        <v>98</v>
      </c>
      <c r="AF306" t="s">
        <v>98</v>
      </c>
      <c r="AG306" t="s">
        <v>126</v>
      </c>
      <c r="AH306" t="s">
        <v>98</v>
      </c>
      <c r="AI306" t="s">
        <v>98</v>
      </c>
      <c r="AJ306" t="s">
        <v>100</v>
      </c>
      <c r="AK306" t="s">
        <v>102</v>
      </c>
      <c r="AL306">
        <v>0</v>
      </c>
      <c r="AM306" t="s">
        <v>102</v>
      </c>
      <c r="AN306">
        <v>0</v>
      </c>
      <c r="AO306">
        <v>1470</v>
      </c>
      <c r="AP306">
        <v>1470</v>
      </c>
      <c r="AQ306" t="s">
        <v>103</v>
      </c>
      <c r="AR306" t="s">
        <v>104</v>
      </c>
      <c r="AS306" t="s">
        <v>105</v>
      </c>
      <c r="AT306" t="s">
        <v>106</v>
      </c>
      <c r="AU306">
        <v>1675</v>
      </c>
      <c r="AV306">
        <v>1818</v>
      </c>
      <c r="AW306">
        <v>0</v>
      </c>
      <c r="AX306">
        <v>3493</v>
      </c>
      <c r="AY306">
        <v>0</v>
      </c>
      <c r="AZ306">
        <v>0</v>
      </c>
      <c r="BA306">
        <v>3</v>
      </c>
      <c r="BB306">
        <v>0</v>
      </c>
      <c r="BC306">
        <v>3</v>
      </c>
      <c r="BD306">
        <v>1</v>
      </c>
      <c r="BE306" t="s">
        <v>97</v>
      </c>
      <c r="BF306">
        <v>10</v>
      </c>
      <c r="BG306" t="s">
        <v>107</v>
      </c>
      <c r="BH306">
        <v>1</v>
      </c>
      <c r="BI306" t="s">
        <v>104</v>
      </c>
      <c r="BJ306" t="s">
        <v>108</v>
      </c>
      <c r="BK306">
        <v>2003</v>
      </c>
      <c r="BL306" t="s">
        <v>102</v>
      </c>
      <c r="BM306">
        <v>3</v>
      </c>
      <c r="BN306">
        <v>870</v>
      </c>
      <c r="BO306" t="s">
        <v>98</v>
      </c>
      <c r="BP306" t="s">
        <v>98</v>
      </c>
      <c r="BQ306" t="s">
        <v>105</v>
      </c>
      <c r="BR306">
        <v>302</v>
      </c>
      <c r="BS306">
        <v>0</v>
      </c>
      <c r="BT306">
        <v>0</v>
      </c>
      <c r="BU306">
        <v>0</v>
      </c>
      <c r="BV306">
        <v>0</v>
      </c>
      <c r="BW306">
        <v>0</v>
      </c>
      <c r="BX306" t="s">
        <v>83</v>
      </c>
      <c r="BY306" t="s">
        <v>83</v>
      </c>
      <c r="BZ306" t="s">
        <v>83</v>
      </c>
      <c r="CA306" s="2">
        <v>0</v>
      </c>
      <c r="CB306">
        <v>5</v>
      </c>
      <c r="CC306">
        <v>2008</v>
      </c>
      <c r="CD306" t="s">
        <v>110</v>
      </c>
      <c r="CE306" t="s">
        <v>111</v>
      </c>
      <c r="CF306" s="2">
        <v>295000</v>
      </c>
      <c r="CG306" s="4">
        <f t="shared" si="9"/>
        <v>84.454623532779848</v>
      </c>
    </row>
    <row r="307" spans="1:85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 t="str">
        <f t="shared" si="8"/>
        <v>Y</v>
      </c>
      <c r="S307">
        <v>8</v>
      </c>
      <c r="T307">
        <v>5</v>
      </c>
      <c r="U307">
        <v>2004</v>
      </c>
      <c r="V307" t="str">
        <f>IF(Table1[[#This Row],[YearBuilt]]&lt;1990, "N", IF(Table1[[#This Row],[Remodeled after 1990?]] = "Y", "N", "Y"))</f>
        <v>N</v>
      </c>
      <c r="W307">
        <v>2005</v>
      </c>
      <c r="X307" t="str" cm="1">
        <f t="array" ref="X307">IFERROR(IF(U307=W307, "N", IF(AND(U307&lt;W307, Table1[[#This Row],[YearRemodAdd]]&gt;1990), "Y", "N/A")), No value)</f>
        <v>Y</v>
      </c>
      <c r="Y307" t="s">
        <v>93</v>
      </c>
      <c r="Z307" t="s">
        <v>94</v>
      </c>
      <c r="AA307" t="s">
        <v>180</v>
      </c>
      <c r="AB307" t="s">
        <v>181</v>
      </c>
      <c r="AC307" t="s">
        <v>137</v>
      </c>
      <c r="AD307">
        <v>246</v>
      </c>
      <c r="AE307" t="s">
        <v>97</v>
      </c>
      <c r="AF307" t="s">
        <v>98</v>
      </c>
      <c r="AG307" t="s">
        <v>99</v>
      </c>
      <c r="AH307" t="s">
        <v>97</v>
      </c>
      <c r="AI307" t="s">
        <v>98</v>
      </c>
      <c r="AJ307" t="s">
        <v>100</v>
      </c>
      <c r="AK307" t="s">
        <v>101</v>
      </c>
      <c r="AL307">
        <v>1464</v>
      </c>
      <c r="AM307" t="s">
        <v>102</v>
      </c>
      <c r="AN307">
        <v>0</v>
      </c>
      <c r="AO307">
        <v>536</v>
      </c>
      <c r="AP307">
        <v>2000</v>
      </c>
      <c r="AQ307" t="s">
        <v>103</v>
      </c>
      <c r="AR307" t="s">
        <v>104</v>
      </c>
      <c r="AS307" t="s">
        <v>105</v>
      </c>
      <c r="AT307" t="s">
        <v>106</v>
      </c>
      <c r="AU307">
        <v>2000</v>
      </c>
      <c r="AV307">
        <v>0</v>
      </c>
      <c r="AW307">
        <v>0</v>
      </c>
      <c r="AX307">
        <v>2000</v>
      </c>
      <c r="AY307">
        <v>1</v>
      </c>
      <c r="AZ307">
        <v>0</v>
      </c>
      <c r="BA307">
        <v>2</v>
      </c>
      <c r="BB307">
        <v>0</v>
      </c>
      <c r="BC307">
        <v>3</v>
      </c>
      <c r="BD307">
        <v>1</v>
      </c>
      <c r="BE307" t="s">
        <v>97</v>
      </c>
      <c r="BF307">
        <v>8</v>
      </c>
      <c r="BG307" t="s">
        <v>107</v>
      </c>
      <c r="BH307">
        <v>0</v>
      </c>
      <c r="BI307" t="s">
        <v>83</v>
      </c>
      <c r="BJ307" t="s">
        <v>108</v>
      </c>
      <c r="BK307">
        <v>2004</v>
      </c>
      <c r="BL307" t="s">
        <v>157</v>
      </c>
      <c r="BM307">
        <v>3</v>
      </c>
      <c r="BN307">
        <v>888</v>
      </c>
      <c r="BO307" t="s">
        <v>98</v>
      </c>
      <c r="BP307" t="s">
        <v>98</v>
      </c>
      <c r="BQ307" t="s">
        <v>105</v>
      </c>
      <c r="BR307">
        <v>168</v>
      </c>
      <c r="BS307">
        <v>0</v>
      </c>
      <c r="BT307">
        <v>0</v>
      </c>
      <c r="BU307">
        <v>0</v>
      </c>
      <c r="BV307">
        <v>0</v>
      </c>
      <c r="BW307">
        <v>0</v>
      </c>
      <c r="BX307" t="s">
        <v>83</v>
      </c>
      <c r="BY307" t="s">
        <v>83</v>
      </c>
      <c r="BZ307" t="s">
        <v>83</v>
      </c>
      <c r="CA307" s="2">
        <v>0</v>
      </c>
      <c r="CB307">
        <v>7</v>
      </c>
      <c r="CC307">
        <v>2007</v>
      </c>
      <c r="CD307" t="s">
        <v>110</v>
      </c>
      <c r="CE307" t="s">
        <v>111</v>
      </c>
      <c r="CF307" s="2">
        <v>305900</v>
      </c>
      <c r="CG307" s="4">
        <f t="shared" si="9"/>
        <v>152.94999999999999</v>
      </c>
    </row>
    <row r="308" spans="1:85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 t="str">
        <f t="shared" si="8"/>
        <v>N</v>
      </c>
      <c r="S308">
        <v>7</v>
      </c>
      <c r="T308">
        <v>5</v>
      </c>
      <c r="U308">
        <v>1990</v>
      </c>
      <c r="V308" t="str">
        <f>IF(Table1[[#This Row],[YearBuilt]]&lt;1990, "N", IF(Table1[[#This Row],[Remodeled after 1990?]] = "Y", "N", "Y"))</f>
        <v>N</v>
      </c>
      <c r="W308">
        <v>1991</v>
      </c>
      <c r="X308" t="str" cm="1">
        <f t="array" ref="X308">IFERROR(IF(U308=W308, "N", IF(AND(U308&lt;W308, Table1[[#This Row],[YearRemodAdd]]&gt;1990), "Y", "N/A")), No value)</f>
        <v>Y</v>
      </c>
      <c r="Y308" t="s">
        <v>93</v>
      </c>
      <c r="Z308" t="s">
        <v>94</v>
      </c>
      <c r="AA308" t="s">
        <v>140</v>
      </c>
      <c r="AB308" t="s">
        <v>161</v>
      </c>
      <c r="AC308" t="s">
        <v>96</v>
      </c>
      <c r="AD308">
        <v>246</v>
      </c>
      <c r="AE308" t="s">
        <v>97</v>
      </c>
      <c r="AF308" t="s">
        <v>98</v>
      </c>
      <c r="AG308" t="s">
        <v>118</v>
      </c>
      <c r="AH308" t="s">
        <v>97</v>
      </c>
      <c r="AI308" t="s">
        <v>98</v>
      </c>
      <c r="AJ308" t="s">
        <v>100</v>
      </c>
      <c r="AK308" t="s">
        <v>119</v>
      </c>
      <c r="AL308">
        <v>700</v>
      </c>
      <c r="AM308" t="s">
        <v>102</v>
      </c>
      <c r="AN308">
        <v>0</v>
      </c>
      <c r="AO308">
        <v>0</v>
      </c>
      <c r="AP308">
        <v>700</v>
      </c>
      <c r="AQ308" t="s">
        <v>103</v>
      </c>
      <c r="AR308" t="s">
        <v>97</v>
      </c>
      <c r="AS308" t="s">
        <v>105</v>
      </c>
      <c r="AT308" t="s">
        <v>106</v>
      </c>
      <c r="AU308">
        <v>1122</v>
      </c>
      <c r="AV308">
        <v>1121</v>
      </c>
      <c r="AW308">
        <v>0</v>
      </c>
      <c r="AX308">
        <v>2243</v>
      </c>
      <c r="AY308">
        <v>1</v>
      </c>
      <c r="AZ308">
        <v>0</v>
      </c>
      <c r="BA308">
        <v>2</v>
      </c>
      <c r="BB308">
        <v>1</v>
      </c>
      <c r="BC308">
        <v>4</v>
      </c>
      <c r="BD308">
        <v>1</v>
      </c>
      <c r="BE308" t="s">
        <v>97</v>
      </c>
      <c r="BF308">
        <v>8</v>
      </c>
      <c r="BG308" t="s">
        <v>107</v>
      </c>
      <c r="BH308">
        <v>1</v>
      </c>
      <c r="BI308" t="s">
        <v>98</v>
      </c>
      <c r="BJ308" t="s">
        <v>108</v>
      </c>
      <c r="BK308">
        <v>1990</v>
      </c>
      <c r="BL308" t="s">
        <v>109</v>
      </c>
      <c r="BM308">
        <v>3</v>
      </c>
      <c r="BN308">
        <v>746</v>
      </c>
      <c r="BO308" t="s">
        <v>98</v>
      </c>
      <c r="BP308" t="s">
        <v>98</v>
      </c>
      <c r="BQ308" t="s">
        <v>105</v>
      </c>
      <c r="BR308">
        <v>127</v>
      </c>
      <c r="BS308">
        <v>44</v>
      </c>
      <c r="BT308">
        <v>224</v>
      </c>
      <c r="BU308">
        <v>0</v>
      </c>
      <c r="BV308">
        <v>0</v>
      </c>
      <c r="BW308">
        <v>0</v>
      </c>
      <c r="BX308" t="s">
        <v>83</v>
      </c>
      <c r="BY308" t="s">
        <v>83</v>
      </c>
      <c r="BZ308" t="s">
        <v>83</v>
      </c>
      <c r="CA308" s="2">
        <v>0</v>
      </c>
      <c r="CB308">
        <v>6</v>
      </c>
      <c r="CC308">
        <v>2007</v>
      </c>
      <c r="CD308" t="s">
        <v>110</v>
      </c>
      <c r="CE308" t="s">
        <v>111</v>
      </c>
      <c r="CF308" s="2">
        <v>225000</v>
      </c>
      <c r="CG308" s="4">
        <f t="shared" si="9"/>
        <v>100.31208203299153</v>
      </c>
    </row>
    <row r="309" spans="1:85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 t="str">
        <f t="shared" si="8"/>
        <v>N/A</v>
      </c>
      <c r="S309">
        <v>6</v>
      </c>
      <c r="T309">
        <v>7</v>
      </c>
      <c r="U309">
        <v>1920</v>
      </c>
      <c r="V309" t="str">
        <f>IF(Table1[[#This Row],[YearBuilt]]&lt;1990, "N", IF(Table1[[#This Row],[Remodeled after 1990?]] = "Y", "N", "Y"))</f>
        <v>N</v>
      </c>
      <c r="W309">
        <v>1950</v>
      </c>
      <c r="X309" t="str" cm="1">
        <f t="array" ref="X309">IFERROR(IF(U309=W309, "N", IF(AND(U309&lt;W309, Table1[[#This Row],[YearRemodAdd]]&gt;1990), "Y", "N/A")), No value)</f>
        <v>N/A</v>
      </c>
      <c r="Y309" t="s">
        <v>93</v>
      </c>
      <c r="Z309" t="s">
        <v>94</v>
      </c>
      <c r="AA309" t="s">
        <v>116</v>
      </c>
      <c r="AB309" t="s">
        <v>116</v>
      </c>
      <c r="AC309" t="s">
        <v>117</v>
      </c>
      <c r="AD309">
        <v>0</v>
      </c>
      <c r="AE309" t="s">
        <v>98</v>
      </c>
      <c r="AF309" t="s">
        <v>147</v>
      </c>
      <c r="AG309" t="s">
        <v>118</v>
      </c>
      <c r="AH309" t="s">
        <v>98</v>
      </c>
      <c r="AI309" t="s">
        <v>98</v>
      </c>
      <c r="AJ309" t="s">
        <v>100</v>
      </c>
      <c r="AK309" t="s">
        <v>102</v>
      </c>
      <c r="AL309">
        <v>0</v>
      </c>
      <c r="AM309" t="s">
        <v>102</v>
      </c>
      <c r="AN309">
        <v>0</v>
      </c>
      <c r="AO309">
        <v>319</v>
      </c>
      <c r="AP309">
        <v>319</v>
      </c>
      <c r="AQ309" t="s">
        <v>103</v>
      </c>
      <c r="AR309" t="s">
        <v>98</v>
      </c>
      <c r="AS309" t="s">
        <v>105</v>
      </c>
      <c r="AT309" t="s">
        <v>164</v>
      </c>
      <c r="AU309">
        <v>1035</v>
      </c>
      <c r="AV309">
        <v>371</v>
      </c>
      <c r="AW309">
        <v>0</v>
      </c>
      <c r="AX309">
        <v>1406</v>
      </c>
      <c r="AY309">
        <v>0</v>
      </c>
      <c r="AZ309">
        <v>0</v>
      </c>
      <c r="BA309">
        <v>1</v>
      </c>
      <c r="BB309">
        <v>0</v>
      </c>
      <c r="BC309">
        <v>3</v>
      </c>
      <c r="BD309">
        <v>1</v>
      </c>
      <c r="BE309" t="s">
        <v>147</v>
      </c>
      <c r="BF309">
        <v>6</v>
      </c>
      <c r="BG309" t="s">
        <v>107</v>
      </c>
      <c r="BH309">
        <v>0</v>
      </c>
      <c r="BI309" t="s">
        <v>83</v>
      </c>
      <c r="BJ309" t="s">
        <v>83</v>
      </c>
      <c r="BK309" t="s">
        <v>83</v>
      </c>
      <c r="BL309" t="s">
        <v>83</v>
      </c>
      <c r="BM309">
        <v>0</v>
      </c>
      <c r="BN309">
        <v>0</v>
      </c>
      <c r="BO309" t="s">
        <v>83</v>
      </c>
      <c r="BP309" t="s">
        <v>83</v>
      </c>
      <c r="BQ309" t="s">
        <v>177</v>
      </c>
      <c r="BR309">
        <v>0</v>
      </c>
      <c r="BS309">
        <v>144</v>
      </c>
      <c r="BT309">
        <v>0</v>
      </c>
      <c r="BU309">
        <v>0</v>
      </c>
      <c r="BV309">
        <v>0</v>
      </c>
      <c r="BW309">
        <v>0</v>
      </c>
      <c r="BX309" t="s">
        <v>83</v>
      </c>
      <c r="BY309" t="s">
        <v>134</v>
      </c>
      <c r="BZ309" t="s">
        <v>83</v>
      </c>
      <c r="CA309" s="2">
        <v>0</v>
      </c>
      <c r="CB309">
        <v>3</v>
      </c>
      <c r="CC309">
        <v>2008</v>
      </c>
      <c r="CD309" t="s">
        <v>110</v>
      </c>
      <c r="CE309" t="s">
        <v>111</v>
      </c>
      <c r="CF309" s="2">
        <v>89500</v>
      </c>
      <c r="CG309" s="4">
        <f t="shared" si="9"/>
        <v>63.655761024182077</v>
      </c>
    </row>
    <row r="310" spans="1:85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 t="str">
        <f t="shared" si="8"/>
        <v>Y</v>
      </c>
      <c r="S310">
        <v>4</v>
      </c>
      <c r="T310">
        <v>5</v>
      </c>
      <c r="U310">
        <v>1940</v>
      </c>
      <c r="V310" t="str">
        <f>IF(Table1[[#This Row],[YearBuilt]]&lt;1990, "N", IF(Table1[[#This Row],[Remodeled after 1990?]] = "Y", "N", "Y"))</f>
        <v>N</v>
      </c>
      <c r="W310">
        <v>1950</v>
      </c>
      <c r="X310" t="str" cm="1">
        <f t="array" ref="X310">IFERROR(IF(U310=W310, "N", IF(AND(U310&lt;W310, Table1[[#This Row],[YearRemodAdd]]&gt;1990), "Y", "N/A")), No value)</f>
        <v>N/A</v>
      </c>
      <c r="Y310" t="s">
        <v>93</v>
      </c>
      <c r="Z310" t="s">
        <v>94</v>
      </c>
      <c r="AA310" t="s">
        <v>95</v>
      </c>
      <c r="AB310" t="s">
        <v>95</v>
      </c>
      <c r="AC310" t="s">
        <v>117</v>
      </c>
      <c r="AD310">
        <v>0</v>
      </c>
      <c r="AE310" t="s">
        <v>98</v>
      </c>
      <c r="AF310" t="s">
        <v>98</v>
      </c>
      <c r="AG310" t="s">
        <v>118</v>
      </c>
      <c r="AH310" t="s">
        <v>98</v>
      </c>
      <c r="AI310" t="s">
        <v>98</v>
      </c>
      <c r="AJ310" t="s">
        <v>100</v>
      </c>
      <c r="AK310" t="s">
        <v>141</v>
      </c>
      <c r="AL310">
        <v>262</v>
      </c>
      <c r="AM310" t="s">
        <v>102</v>
      </c>
      <c r="AN310">
        <v>0</v>
      </c>
      <c r="AO310">
        <v>599</v>
      </c>
      <c r="AP310">
        <v>861</v>
      </c>
      <c r="AQ310" t="s">
        <v>103</v>
      </c>
      <c r="AR310" t="s">
        <v>104</v>
      </c>
      <c r="AS310" t="s">
        <v>105</v>
      </c>
      <c r="AT310" t="s">
        <v>106</v>
      </c>
      <c r="AU310">
        <v>861</v>
      </c>
      <c r="AV310">
        <v>0</v>
      </c>
      <c r="AW310">
        <v>0</v>
      </c>
      <c r="AX310">
        <v>861</v>
      </c>
      <c r="AY310">
        <v>0</v>
      </c>
      <c r="AZ310">
        <v>0</v>
      </c>
      <c r="BA310">
        <v>1</v>
      </c>
      <c r="BB310">
        <v>0</v>
      </c>
      <c r="BC310">
        <v>1</v>
      </c>
      <c r="BD310">
        <v>1</v>
      </c>
      <c r="BE310" t="s">
        <v>98</v>
      </c>
      <c r="BF310">
        <v>4</v>
      </c>
      <c r="BG310" t="s">
        <v>107</v>
      </c>
      <c r="BH310">
        <v>0</v>
      </c>
      <c r="BI310" t="s">
        <v>83</v>
      </c>
      <c r="BJ310" t="s">
        <v>127</v>
      </c>
      <c r="BK310">
        <v>1961</v>
      </c>
      <c r="BL310" t="s">
        <v>102</v>
      </c>
      <c r="BM310">
        <v>2</v>
      </c>
      <c r="BN310">
        <v>539</v>
      </c>
      <c r="BO310" t="s">
        <v>98</v>
      </c>
      <c r="BP310" t="s">
        <v>98</v>
      </c>
      <c r="BQ310" t="s">
        <v>105</v>
      </c>
      <c r="BR310">
        <v>158</v>
      </c>
      <c r="BS310">
        <v>0</v>
      </c>
      <c r="BT310">
        <v>0</v>
      </c>
      <c r="BU310">
        <v>0</v>
      </c>
      <c r="BV310">
        <v>0</v>
      </c>
      <c r="BW310">
        <v>0</v>
      </c>
      <c r="BX310" t="s">
        <v>83</v>
      </c>
      <c r="BY310" t="s">
        <v>83</v>
      </c>
      <c r="BZ310" t="s">
        <v>83</v>
      </c>
      <c r="CA310" s="2">
        <v>0</v>
      </c>
      <c r="CB310">
        <v>3</v>
      </c>
      <c r="CC310">
        <v>2009</v>
      </c>
      <c r="CD310" t="s">
        <v>110</v>
      </c>
      <c r="CE310" t="s">
        <v>111</v>
      </c>
      <c r="CF310" s="2">
        <v>82500</v>
      </c>
      <c r="CG310" s="4">
        <f t="shared" si="9"/>
        <v>95.818815331010455</v>
      </c>
    </row>
    <row r="311" spans="1:85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 t="str">
        <f t="shared" si="8"/>
        <v>Y</v>
      </c>
      <c r="S311">
        <v>9</v>
      </c>
      <c r="T311">
        <v>5</v>
      </c>
      <c r="U311">
        <v>2003</v>
      </c>
      <c r="V311" t="str">
        <f>IF(Table1[[#This Row],[YearBuilt]]&lt;1990, "N", IF(Table1[[#This Row],[Remodeled after 1990?]] = "Y", "N", "Y"))</f>
        <v>N</v>
      </c>
      <c r="W311">
        <v>2004</v>
      </c>
      <c r="X311" t="str" cm="1">
        <f t="array" ref="X311">IFERROR(IF(U311=W311, "N", IF(AND(U311&lt;W311, Table1[[#This Row],[YearRemodAdd]]&gt;1990), "Y", "N/A")), No value)</f>
        <v>Y</v>
      </c>
      <c r="Y311" t="s">
        <v>93</v>
      </c>
      <c r="Z311" t="s">
        <v>94</v>
      </c>
      <c r="AA311" t="s">
        <v>95</v>
      </c>
      <c r="AB311" t="s">
        <v>95</v>
      </c>
      <c r="AC311" t="s">
        <v>117</v>
      </c>
      <c r="AD311">
        <v>0</v>
      </c>
      <c r="AE311" t="s">
        <v>97</v>
      </c>
      <c r="AF311" t="s">
        <v>98</v>
      </c>
      <c r="AG311" t="s">
        <v>99</v>
      </c>
      <c r="AH311" t="s">
        <v>104</v>
      </c>
      <c r="AI311" t="s">
        <v>98</v>
      </c>
      <c r="AJ311" t="s">
        <v>97</v>
      </c>
      <c r="AK311" t="s">
        <v>101</v>
      </c>
      <c r="AL311">
        <v>1274</v>
      </c>
      <c r="AM311" t="s">
        <v>102</v>
      </c>
      <c r="AN311">
        <v>0</v>
      </c>
      <c r="AO311">
        <v>622</v>
      </c>
      <c r="AP311">
        <v>1896</v>
      </c>
      <c r="AQ311" t="s">
        <v>103</v>
      </c>
      <c r="AR311" t="s">
        <v>104</v>
      </c>
      <c r="AS311" t="s">
        <v>105</v>
      </c>
      <c r="AT311" t="s">
        <v>106</v>
      </c>
      <c r="AU311">
        <v>1944</v>
      </c>
      <c r="AV311">
        <v>0</v>
      </c>
      <c r="AW311">
        <v>0</v>
      </c>
      <c r="AX311">
        <v>1944</v>
      </c>
      <c r="AY311">
        <v>1</v>
      </c>
      <c r="AZ311">
        <v>0</v>
      </c>
      <c r="BA311">
        <v>2</v>
      </c>
      <c r="BB311">
        <v>0</v>
      </c>
      <c r="BC311">
        <v>3</v>
      </c>
      <c r="BD311">
        <v>1</v>
      </c>
      <c r="BE311" t="s">
        <v>104</v>
      </c>
      <c r="BF311">
        <v>8</v>
      </c>
      <c r="BG311" t="s">
        <v>107</v>
      </c>
      <c r="BH311">
        <v>3</v>
      </c>
      <c r="BI311" t="s">
        <v>104</v>
      </c>
      <c r="BJ311" t="s">
        <v>108</v>
      </c>
      <c r="BK311">
        <v>2003</v>
      </c>
      <c r="BL311" t="s">
        <v>157</v>
      </c>
      <c r="BM311">
        <v>3</v>
      </c>
      <c r="BN311">
        <v>708</v>
      </c>
      <c r="BO311" t="s">
        <v>98</v>
      </c>
      <c r="BP311" t="s">
        <v>98</v>
      </c>
      <c r="BQ311" t="s">
        <v>105</v>
      </c>
      <c r="BR311">
        <v>208</v>
      </c>
      <c r="BS311">
        <v>175</v>
      </c>
      <c r="BT311">
        <v>0</v>
      </c>
      <c r="BU311">
        <v>0</v>
      </c>
      <c r="BV311">
        <v>0</v>
      </c>
      <c r="BW311">
        <v>0</v>
      </c>
      <c r="BX311" t="s">
        <v>83</v>
      </c>
      <c r="BY311" t="s">
        <v>83</v>
      </c>
      <c r="BZ311" t="s">
        <v>83</v>
      </c>
      <c r="CA311" s="2">
        <v>0</v>
      </c>
      <c r="CB311">
        <v>11</v>
      </c>
      <c r="CC311">
        <v>2006</v>
      </c>
      <c r="CD311" t="s">
        <v>110</v>
      </c>
      <c r="CE311" t="s">
        <v>111</v>
      </c>
      <c r="CF311" s="2">
        <v>360000</v>
      </c>
      <c r="CG311" s="4">
        <f t="shared" si="9"/>
        <v>185.18518518518519</v>
      </c>
    </row>
    <row r="312" spans="1:85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 t="str">
        <f t="shared" si="8"/>
        <v>N</v>
      </c>
      <c r="S312">
        <v>6</v>
      </c>
      <c r="T312">
        <v>5</v>
      </c>
      <c r="U312">
        <v>1993</v>
      </c>
      <c r="V312" t="str">
        <f>IF(Table1[[#This Row],[YearBuilt]]&lt;1990, "N", IF(Table1[[#This Row],[Remodeled after 1990?]] = "Y", "N", "Y"))</f>
        <v>N</v>
      </c>
      <c r="W312">
        <v>1994</v>
      </c>
      <c r="X312" t="str" cm="1">
        <f t="array" ref="X312">IFERROR(IF(U312=W312, "N", IF(AND(U312&lt;W312, Table1[[#This Row],[YearRemodAdd]]&gt;1990), "Y", "N/A")), No value)</f>
        <v>Y</v>
      </c>
      <c r="Y312" t="s">
        <v>93</v>
      </c>
      <c r="Z312" t="s">
        <v>94</v>
      </c>
      <c r="AA312" t="s">
        <v>140</v>
      </c>
      <c r="AB312" t="s">
        <v>140</v>
      </c>
      <c r="AC312" t="s">
        <v>96</v>
      </c>
      <c r="AD312">
        <v>112</v>
      </c>
      <c r="AE312" t="s">
        <v>98</v>
      </c>
      <c r="AF312" t="s">
        <v>98</v>
      </c>
      <c r="AG312" t="s">
        <v>99</v>
      </c>
      <c r="AH312" t="s">
        <v>97</v>
      </c>
      <c r="AI312" t="s">
        <v>98</v>
      </c>
      <c r="AJ312" t="s">
        <v>100</v>
      </c>
      <c r="AK312" t="s">
        <v>119</v>
      </c>
      <c r="AL312">
        <v>518</v>
      </c>
      <c r="AM312" t="s">
        <v>102</v>
      </c>
      <c r="AN312">
        <v>0</v>
      </c>
      <c r="AO312">
        <v>179</v>
      </c>
      <c r="AP312">
        <v>697</v>
      </c>
      <c r="AQ312" t="s">
        <v>103</v>
      </c>
      <c r="AR312" t="s">
        <v>97</v>
      </c>
      <c r="AS312" t="s">
        <v>105</v>
      </c>
      <c r="AT312" t="s">
        <v>106</v>
      </c>
      <c r="AU312">
        <v>697</v>
      </c>
      <c r="AV312">
        <v>804</v>
      </c>
      <c r="AW312">
        <v>0</v>
      </c>
      <c r="AX312">
        <v>1501</v>
      </c>
      <c r="AY312">
        <v>0</v>
      </c>
      <c r="AZ312">
        <v>0</v>
      </c>
      <c r="BA312">
        <v>2</v>
      </c>
      <c r="BB312">
        <v>1</v>
      </c>
      <c r="BC312">
        <v>3</v>
      </c>
      <c r="BD312">
        <v>1</v>
      </c>
      <c r="BE312" t="s">
        <v>97</v>
      </c>
      <c r="BF312">
        <v>6</v>
      </c>
      <c r="BG312" t="s">
        <v>107</v>
      </c>
      <c r="BH312">
        <v>1</v>
      </c>
      <c r="BI312" t="s">
        <v>98</v>
      </c>
      <c r="BJ312" t="s">
        <v>108</v>
      </c>
      <c r="BK312">
        <v>1993</v>
      </c>
      <c r="BL312" t="s">
        <v>157</v>
      </c>
      <c r="BM312">
        <v>2</v>
      </c>
      <c r="BN312">
        <v>420</v>
      </c>
      <c r="BO312" t="s">
        <v>98</v>
      </c>
      <c r="BP312" t="s">
        <v>98</v>
      </c>
      <c r="BQ312" t="s">
        <v>105</v>
      </c>
      <c r="BR312">
        <v>190</v>
      </c>
      <c r="BS312">
        <v>63</v>
      </c>
      <c r="BT312">
        <v>0</v>
      </c>
      <c r="BU312">
        <v>0</v>
      </c>
      <c r="BV312">
        <v>0</v>
      </c>
      <c r="BW312">
        <v>0</v>
      </c>
      <c r="BX312" t="s">
        <v>83</v>
      </c>
      <c r="BY312" t="s">
        <v>83</v>
      </c>
      <c r="BZ312" t="s">
        <v>83</v>
      </c>
      <c r="CA312" s="2">
        <v>0</v>
      </c>
      <c r="CB312">
        <v>5</v>
      </c>
      <c r="CC312">
        <v>2006</v>
      </c>
      <c r="CD312" t="s">
        <v>110</v>
      </c>
      <c r="CE312" t="s">
        <v>111</v>
      </c>
      <c r="CF312" s="2">
        <v>165600</v>
      </c>
      <c r="CG312" s="4">
        <f t="shared" si="9"/>
        <v>110.32644903397735</v>
      </c>
    </row>
    <row r="313" spans="1:85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 t="str">
        <f t="shared" si="8"/>
        <v>Y</v>
      </c>
      <c r="S313">
        <v>6</v>
      </c>
      <c r="T313">
        <v>6</v>
      </c>
      <c r="U313">
        <v>1948</v>
      </c>
      <c r="V313" t="str">
        <f>IF(Table1[[#This Row],[YearBuilt]]&lt;1990, "N", IF(Table1[[#This Row],[Remodeled after 1990?]] = "Y", "N", "Y"))</f>
        <v>N</v>
      </c>
      <c r="W313">
        <v>2002</v>
      </c>
      <c r="X313" t="str" cm="1">
        <f t="array" ref="X313">IFERROR(IF(U313=W313, "N", IF(AND(U313&lt;W313, Table1[[#This Row],[YearRemodAdd]]&gt;1990), "Y", "N/A")), No value)</f>
        <v>Y</v>
      </c>
      <c r="Y313" t="s">
        <v>93</v>
      </c>
      <c r="Z313" t="s">
        <v>94</v>
      </c>
      <c r="AA313" t="s">
        <v>95</v>
      </c>
      <c r="AB313" t="s">
        <v>95</v>
      </c>
      <c r="AC313" t="s">
        <v>117</v>
      </c>
      <c r="AD313">
        <v>0</v>
      </c>
      <c r="AE313" t="s">
        <v>98</v>
      </c>
      <c r="AF313" t="s">
        <v>97</v>
      </c>
      <c r="AG313" t="s">
        <v>118</v>
      </c>
      <c r="AH313" t="s">
        <v>98</v>
      </c>
      <c r="AI313" t="s">
        <v>98</v>
      </c>
      <c r="AJ313" t="s">
        <v>100</v>
      </c>
      <c r="AK313" t="s">
        <v>119</v>
      </c>
      <c r="AL313">
        <v>680</v>
      </c>
      <c r="AM313" t="s">
        <v>102</v>
      </c>
      <c r="AN313">
        <v>0</v>
      </c>
      <c r="AO313">
        <v>292</v>
      </c>
      <c r="AP313">
        <v>972</v>
      </c>
      <c r="AQ313" t="s">
        <v>103</v>
      </c>
      <c r="AR313" t="s">
        <v>104</v>
      </c>
      <c r="AS313" t="s">
        <v>105</v>
      </c>
      <c r="AT313" t="s">
        <v>106</v>
      </c>
      <c r="AU313">
        <v>972</v>
      </c>
      <c r="AV313">
        <v>0</v>
      </c>
      <c r="AW313">
        <v>0</v>
      </c>
      <c r="AX313">
        <v>972</v>
      </c>
      <c r="AY313">
        <v>1</v>
      </c>
      <c r="AZ313">
        <v>0</v>
      </c>
      <c r="BA313">
        <v>1</v>
      </c>
      <c r="BB313">
        <v>0</v>
      </c>
      <c r="BC313">
        <v>2</v>
      </c>
      <c r="BD313">
        <v>1</v>
      </c>
      <c r="BE313" t="s">
        <v>98</v>
      </c>
      <c r="BF313">
        <v>5</v>
      </c>
      <c r="BG313" t="s">
        <v>107</v>
      </c>
      <c r="BH313">
        <v>1</v>
      </c>
      <c r="BI313" t="s">
        <v>97</v>
      </c>
      <c r="BJ313" t="s">
        <v>127</v>
      </c>
      <c r="BK313">
        <v>1948</v>
      </c>
      <c r="BL313" t="s">
        <v>102</v>
      </c>
      <c r="BM313">
        <v>1</v>
      </c>
      <c r="BN313">
        <v>240</v>
      </c>
      <c r="BO313" t="s">
        <v>98</v>
      </c>
      <c r="BP313" t="s">
        <v>98</v>
      </c>
      <c r="BQ313" t="s">
        <v>105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 t="s">
        <v>83</v>
      </c>
      <c r="BY313" t="s">
        <v>83</v>
      </c>
      <c r="BZ313" t="s">
        <v>83</v>
      </c>
      <c r="CA313" s="2">
        <v>0</v>
      </c>
      <c r="CB313">
        <v>5</v>
      </c>
      <c r="CC313">
        <v>2009</v>
      </c>
      <c r="CD313" t="s">
        <v>110</v>
      </c>
      <c r="CE313" t="s">
        <v>111</v>
      </c>
      <c r="CF313" s="2">
        <v>132000</v>
      </c>
      <c r="CG313" s="4">
        <f t="shared" si="9"/>
        <v>135.80246913580248</v>
      </c>
    </row>
    <row r="314" spans="1:85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 t="str">
        <f t="shared" si="8"/>
        <v>N/A</v>
      </c>
      <c r="S314">
        <v>5</v>
      </c>
      <c r="T314">
        <v>7</v>
      </c>
      <c r="U314">
        <v>1939</v>
      </c>
      <c r="V314" t="str">
        <f>IF(Table1[[#This Row],[YearBuilt]]&lt;1990, "N", IF(Table1[[#This Row],[Remodeled after 1990?]] = "Y", "N", "Y"))</f>
        <v>N</v>
      </c>
      <c r="W314">
        <v>1950</v>
      </c>
      <c r="X314" t="str" cm="1">
        <f t="array" ref="X314">IFERROR(IF(U314=W314, "N", IF(AND(U314&lt;W314, Table1[[#This Row],[YearRemodAdd]]&gt;1990), "Y", "N/A")), No value)</f>
        <v>N/A</v>
      </c>
      <c r="Y314" t="s">
        <v>93</v>
      </c>
      <c r="Z314" t="s">
        <v>94</v>
      </c>
      <c r="AA314" t="s">
        <v>116</v>
      </c>
      <c r="AB314" t="s">
        <v>116</v>
      </c>
      <c r="AC314" t="s">
        <v>117</v>
      </c>
      <c r="AD314">
        <v>0</v>
      </c>
      <c r="AE314" t="s">
        <v>98</v>
      </c>
      <c r="AF314" t="s">
        <v>98</v>
      </c>
      <c r="AG314" t="s">
        <v>118</v>
      </c>
      <c r="AH314" t="s">
        <v>97</v>
      </c>
      <c r="AI314" t="s">
        <v>98</v>
      </c>
      <c r="AJ314" t="s">
        <v>121</v>
      </c>
      <c r="AK314" t="s">
        <v>153</v>
      </c>
      <c r="AL314">
        <v>507</v>
      </c>
      <c r="AM314" t="s">
        <v>102</v>
      </c>
      <c r="AN314">
        <v>0</v>
      </c>
      <c r="AO314">
        <v>286</v>
      </c>
      <c r="AP314">
        <v>793</v>
      </c>
      <c r="AQ314" t="s">
        <v>103</v>
      </c>
      <c r="AR314" t="s">
        <v>98</v>
      </c>
      <c r="AS314" t="s">
        <v>105</v>
      </c>
      <c r="AT314" t="s">
        <v>106</v>
      </c>
      <c r="AU314">
        <v>793</v>
      </c>
      <c r="AV314">
        <v>325</v>
      </c>
      <c r="AW314">
        <v>0</v>
      </c>
      <c r="AX314">
        <v>1118</v>
      </c>
      <c r="AY314">
        <v>1</v>
      </c>
      <c r="AZ314">
        <v>0</v>
      </c>
      <c r="BA314">
        <v>1</v>
      </c>
      <c r="BB314">
        <v>0</v>
      </c>
      <c r="BC314">
        <v>3</v>
      </c>
      <c r="BD314">
        <v>1</v>
      </c>
      <c r="BE314" t="s">
        <v>98</v>
      </c>
      <c r="BF314">
        <v>5</v>
      </c>
      <c r="BG314" t="s">
        <v>107</v>
      </c>
      <c r="BH314">
        <v>1</v>
      </c>
      <c r="BI314" t="s">
        <v>97</v>
      </c>
      <c r="BJ314" t="s">
        <v>127</v>
      </c>
      <c r="BK314">
        <v>1939</v>
      </c>
      <c r="BL314" t="s">
        <v>102</v>
      </c>
      <c r="BM314">
        <v>2</v>
      </c>
      <c r="BN314">
        <v>410</v>
      </c>
      <c r="BO314" t="s">
        <v>98</v>
      </c>
      <c r="BP314" t="s">
        <v>98</v>
      </c>
      <c r="BQ314" t="s">
        <v>105</v>
      </c>
      <c r="BR314">
        <v>0</v>
      </c>
      <c r="BS314">
        <v>0</v>
      </c>
      <c r="BT314">
        <v>0</v>
      </c>
      <c r="BU314">
        <v>0</v>
      </c>
      <c r="BV314">
        <v>271</v>
      </c>
      <c r="BW314">
        <v>0</v>
      </c>
      <c r="BX314" t="s">
        <v>83</v>
      </c>
      <c r="BY314" t="s">
        <v>134</v>
      </c>
      <c r="BZ314" t="s">
        <v>83</v>
      </c>
      <c r="CA314" s="2">
        <v>0</v>
      </c>
      <c r="CB314">
        <v>5</v>
      </c>
      <c r="CC314">
        <v>2006</v>
      </c>
      <c r="CD314" t="s">
        <v>110</v>
      </c>
      <c r="CE314" t="s">
        <v>111</v>
      </c>
      <c r="CF314" s="2">
        <v>119900</v>
      </c>
      <c r="CG314" s="4">
        <f t="shared" si="9"/>
        <v>107.24508050089446</v>
      </c>
    </row>
    <row r="315" spans="1:85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 t="str">
        <f t="shared" si="8"/>
        <v>Y</v>
      </c>
      <c r="S315">
        <v>7</v>
      </c>
      <c r="T315">
        <v>5</v>
      </c>
      <c r="U315">
        <v>1965</v>
      </c>
      <c r="V315" t="str">
        <f>IF(Table1[[#This Row],[YearBuilt]]&lt;1990, "N", IF(Table1[[#This Row],[Remodeled after 1990?]] = "Y", "N", "Y"))</f>
        <v>N</v>
      </c>
      <c r="W315">
        <v>1965</v>
      </c>
      <c r="X315" t="str" cm="1">
        <f t="array" ref="X315">IFERROR(IF(U315=W315, "N", IF(AND(U315&lt;W315, Table1[[#This Row],[YearRemodAdd]]&gt;1990), "Y", "N/A")), No value)</f>
        <v>N</v>
      </c>
      <c r="Y315" t="s">
        <v>152</v>
      </c>
      <c r="Z315" t="s">
        <v>94</v>
      </c>
      <c r="AA315" t="s">
        <v>96</v>
      </c>
      <c r="AB315" t="s">
        <v>96</v>
      </c>
      <c r="AC315" t="s">
        <v>117</v>
      </c>
      <c r="AD315">
        <v>0</v>
      </c>
      <c r="AE315" t="s">
        <v>98</v>
      </c>
      <c r="AF315" t="s">
        <v>98</v>
      </c>
      <c r="AG315" t="s">
        <v>118</v>
      </c>
      <c r="AH315" t="s">
        <v>97</v>
      </c>
      <c r="AI315" t="s">
        <v>98</v>
      </c>
      <c r="AJ315" t="s">
        <v>97</v>
      </c>
      <c r="AK315" t="s">
        <v>119</v>
      </c>
      <c r="AL315">
        <v>1236</v>
      </c>
      <c r="AM315" t="s">
        <v>153</v>
      </c>
      <c r="AN315">
        <v>820</v>
      </c>
      <c r="AO315">
        <v>80</v>
      </c>
      <c r="AP315">
        <v>2136</v>
      </c>
      <c r="AQ315" t="s">
        <v>206</v>
      </c>
      <c r="AR315" t="s">
        <v>98</v>
      </c>
      <c r="AS315" t="s">
        <v>105</v>
      </c>
      <c r="AT315" t="s">
        <v>106</v>
      </c>
      <c r="AU315">
        <v>2036</v>
      </c>
      <c r="AV315">
        <v>0</v>
      </c>
      <c r="AW315">
        <v>0</v>
      </c>
      <c r="AX315">
        <v>2036</v>
      </c>
      <c r="AY315">
        <v>2</v>
      </c>
      <c r="AZ315">
        <v>0</v>
      </c>
      <c r="BA315">
        <v>2</v>
      </c>
      <c r="BB315">
        <v>0</v>
      </c>
      <c r="BC315">
        <v>3</v>
      </c>
      <c r="BD315">
        <v>1</v>
      </c>
      <c r="BE315" t="s">
        <v>98</v>
      </c>
      <c r="BF315">
        <v>8</v>
      </c>
      <c r="BG315" t="s">
        <v>107</v>
      </c>
      <c r="BH315">
        <v>2</v>
      </c>
      <c r="BI315" t="s">
        <v>97</v>
      </c>
      <c r="BJ315" t="s">
        <v>108</v>
      </c>
      <c r="BK315">
        <v>1965</v>
      </c>
      <c r="BL315" t="s">
        <v>109</v>
      </c>
      <c r="BM315">
        <v>2</v>
      </c>
      <c r="BN315">
        <v>513</v>
      </c>
      <c r="BO315" t="s">
        <v>98</v>
      </c>
      <c r="BP315" t="s">
        <v>98</v>
      </c>
      <c r="BQ315" t="s">
        <v>105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83</v>
      </c>
      <c r="BY315" t="s">
        <v>83</v>
      </c>
      <c r="BZ315" t="s">
        <v>83</v>
      </c>
      <c r="CA315" s="2">
        <v>0</v>
      </c>
      <c r="CB315">
        <v>6</v>
      </c>
      <c r="CC315">
        <v>2009</v>
      </c>
      <c r="CD315" t="s">
        <v>110</v>
      </c>
      <c r="CE315" t="s">
        <v>111</v>
      </c>
      <c r="CF315" s="2">
        <v>375000</v>
      </c>
      <c r="CG315" s="4">
        <f t="shared" si="9"/>
        <v>184.18467583497053</v>
      </c>
    </row>
    <row r="316" spans="1:85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 t="str">
        <f t="shared" si="8"/>
        <v>N</v>
      </c>
      <c r="S316">
        <v>7</v>
      </c>
      <c r="T316">
        <v>7</v>
      </c>
      <c r="U316">
        <v>1925</v>
      </c>
      <c r="V316" t="str">
        <f>IF(Table1[[#This Row],[YearBuilt]]&lt;1990, "N", IF(Table1[[#This Row],[Remodeled after 1990?]] = "Y", "N", "Y"))</f>
        <v>N</v>
      </c>
      <c r="W316">
        <v>1990</v>
      </c>
      <c r="X316" t="str" cm="1">
        <f t="array" ref="X316">IFERROR(IF(U316=W316, "N", IF(AND(U316&lt;W316, Table1[[#This Row],[YearRemodAdd]]&gt;1990), "Y", "N/A")), No value)</f>
        <v>N/A</v>
      </c>
      <c r="Y316" t="s">
        <v>93</v>
      </c>
      <c r="Z316" t="s">
        <v>94</v>
      </c>
      <c r="AA316" t="s">
        <v>124</v>
      </c>
      <c r="AB316" t="s">
        <v>124</v>
      </c>
      <c r="AC316" t="s">
        <v>117</v>
      </c>
      <c r="AD316">
        <v>0</v>
      </c>
      <c r="AE316" t="s">
        <v>98</v>
      </c>
      <c r="AF316" t="s">
        <v>98</v>
      </c>
      <c r="AG316" t="s">
        <v>126</v>
      </c>
      <c r="AH316" t="s">
        <v>98</v>
      </c>
      <c r="AI316" t="s">
        <v>97</v>
      </c>
      <c r="AJ316" t="s">
        <v>100</v>
      </c>
      <c r="AK316" t="s">
        <v>172</v>
      </c>
      <c r="AL316">
        <v>16</v>
      </c>
      <c r="AM316" t="s">
        <v>102</v>
      </c>
      <c r="AN316">
        <v>0</v>
      </c>
      <c r="AO316">
        <v>712</v>
      </c>
      <c r="AP316">
        <v>728</v>
      </c>
      <c r="AQ316" t="s">
        <v>103</v>
      </c>
      <c r="AR316" t="s">
        <v>104</v>
      </c>
      <c r="AS316" t="s">
        <v>105</v>
      </c>
      <c r="AT316" t="s">
        <v>106</v>
      </c>
      <c r="AU316">
        <v>832</v>
      </c>
      <c r="AV316">
        <v>809</v>
      </c>
      <c r="AW316">
        <v>0</v>
      </c>
      <c r="AX316">
        <v>1641</v>
      </c>
      <c r="AY316">
        <v>0</v>
      </c>
      <c r="AZ316">
        <v>1</v>
      </c>
      <c r="BA316">
        <v>1</v>
      </c>
      <c r="BB316">
        <v>1</v>
      </c>
      <c r="BC316">
        <v>3</v>
      </c>
      <c r="BD316">
        <v>1</v>
      </c>
      <c r="BE316" t="s">
        <v>104</v>
      </c>
      <c r="BF316">
        <v>6</v>
      </c>
      <c r="BG316" t="s">
        <v>107</v>
      </c>
      <c r="BH316">
        <v>1</v>
      </c>
      <c r="BI316" t="s">
        <v>97</v>
      </c>
      <c r="BJ316" t="s">
        <v>127</v>
      </c>
      <c r="BK316">
        <v>1925</v>
      </c>
      <c r="BL316" t="s">
        <v>102</v>
      </c>
      <c r="BM316">
        <v>2</v>
      </c>
      <c r="BN316">
        <v>546</v>
      </c>
      <c r="BO316" t="s">
        <v>147</v>
      </c>
      <c r="BP316" t="s">
        <v>98</v>
      </c>
      <c r="BQ316" t="s">
        <v>105</v>
      </c>
      <c r="BR316">
        <v>0</v>
      </c>
      <c r="BS316">
        <v>0</v>
      </c>
      <c r="BT316">
        <v>234</v>
      </c>
      <c r="BU316">
        <v>0</v>
      </c>
      <c r="BV316">
        <v>0</v>
      </c>
      <c r="BW316">
        <v>0</v>
      </c>
      <c r="BX316" t="s">
        <v>83</v>
      </c>
      <c r="BY316" t="s">
        <v>83</v>
      </c>
      <c r="BZ316" t="s">
        <v>83</v>
      </c>
      <c r="CA316" s="2">
        <v>0</v>
      </c>
      <c r="CB316">
        <v>8</v>
      </c>
      <c r="CC316">
        <v>2006</v>
      </c>
      <c r="CD316" t="s">
        <v>110</v>
      </c>
      <c r="CE316" t="s">
        <v>111</v>
      </c>
      <c r="CF316" s="2">
        <v>178000</v>
      </c>
      <c r="CG316" s="4">
        <f t="shared" si="9"/>
        <v>108.47044485070079</v>
      </c>
    </row>
    <row r="317" spans="1:85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 t="str">
        <f t="shared" si="8"/>
        <v>N</v>
      </c>
      <c r="S317">
        <v>7</v>
      </c>
      <c r="T317">
        <v>5</v>
      </c>
      <c r="U317">
        <v>2004</v>
      </c>
      <c r="V317" t="str">
        <f>IF(Table1[[#This Row],[YearBuilt]]&lt;1990, "N", IF(Table1[[#This Row],[Remodeled after 1990?]] = "Y", "N", "Y"))</f>
        <v>N</v>
      </c>
      <c r="W317">
        <v>2005</v>
      </c>
      <c r="X317" t="str" cm="1">
        <f t="array" ref="X317">IFERROR(IF(U317=W317, "N", IF(AND(U317&lt;W317, Table1[[#This Row],[YearRemodAdd]]&gt;1990), "Y", "N/A")), No value)</f>
        <v>Y</v>
      </c>
      <c r="Y317" t="s">
        <v>93</v>
      </c>
      <c r="Z317" t="s">
        <v>94</v>
      </c>
      <c r="AA317" t="s">
        <v>95</v>
      </c>
      <c r="AB317" t="s">
        <v>95</v>
      </c>
      <c r="AC317" t="s">
        <v>117</v>
      </c>
      <c r="AD317">
        <v>0</v>
      </c>
      <c r="AE317" t="s">
        <v>97</v>
      </c>
      <c r="AF317" t="s">
        <v>98</v>
      </c>
      <c r="AG317" t="s">
        <v>99</v>
      </c>
      <c r="AH317" t="s">
        <v>97</v>
      </c>
      <c r="AI317" t="s">
        <v>98</v>
      </c>
      <c r="AJ317" t="s">
        <v>100</v>
      </c>
      <c r="AK317" t="s">
        <v>101</v>
      </c>
      <c r="AL317">
        <v>425</v>
      </c>
      <c r="AM317" t="s">
        <v>102</v>
      </c>
      <c r="AN317">
        <v>0</v>
      </c>
      <c r="AO317">
        <v>291</v>
      </c>
      <c r="AP317">
        <v>716</v>
      </c>
      <c r="AQ317" t="s">
        <v>103</v>
      </c>
      <c r="AR317" t="s">
        <v>104</v>
      </c>
      <c r="AS317" t="s">
        <v>105</v>
      </c>
      <c r="AT317" t="s">
        <v>106</v>
      </c>
      <c r="AU317">
        <v>716</v>
      </c>
      <c r="AV317">
        <v>716</v>
      </c>
      <c r="AW317">
        <v>0</v>
      </c>
      <c r="AX317">
        <v>1432</v>
      </c>
      <c r="AY317">
        <v>1</v>
      </c>
      <c r="AZ317">
        <v>0</v>
      </c>
      <c r="BA317">
        <v>2</v>
      </c>
      <c r="BB317">
        <v>1</v>
      </c>
      <c r="BC317">
        <v>3</v>
      </c>
      <c r="BD317">
        <v>1</v>
      </c>
      <c r="BE317" t="s">
        <v>97</v>
      </c>
      <c r="BF317">
        <v>6</v>
      </c>
      <c r="BG317" t="s">
        <v>107</v>
      </c>
      <c r="BH317">
        <v>1</v>
      </c>
      <c r="BI317" t="s">
        <v>97</v>
      </c>
      <c r="BJ317" t="s">
        <v>108</v>
      </c>
      <c r="BK317">
        <v>2004</v>
      </c>
      <c r="BL317" t="s">
        <v>157</v>
      </c>
      <c r="BM317">
        <v>2</v>
      </c>
      <c r="BN317">
        <v>432</v>
      </c>
      <c r="BO317" t="s">
        <v>98</v>
      </c>
      <c r="BP317" t="s">
        <v>98</v>
      </c>
      <c r="BQ317" t="s">
        <v>105</v>
      </c>
      <c r="BR317">
        <v>100</v>
      </c>
      <c r="BS317">
        <v>51</v>
      </c>
      <c r="BT317">
        <v>0</v>
      </c>
      <c r="BU317">
        <v>0</v>
      </c>
      <c r="BV317">
        <v>0</v>
      </c>
      <c r="BW317">
        <v>0</v>
      </c>
      <c r="BX317" t="s">
        <v>83</v>
      </c>
      <c r="BY317" t="s">
        <v>83</v>
      </c>
      <c r="BZ317" t="s">
        <v>83</v>
      </c>
      <c r="CA317" s="2">
        <v>0</v>
      </c>
      <c r="CB317">
        <v>7</v>
      </c>
      <c r="CC317">
        <v>2009</v>
      </c>
      <c r="CD317" t="s">
        <v>110</v>
      </c>
      <c r="CE317" t="s">
        <v>111</v>
      </c>
      <c r="CF317" s="2">
        <v>188500</v>
      </c>
      <c r="CG317" s="4">
        <f t="shared" si="9"/>
        <v>131.63407821229049</v>
      </c>
    </row>
    <row r="318" spans="1:85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 t="str">
        <f t="shared" si="8"/>
        <v>N</v>
      </c>
      <c r="S318">
        <v>7</v>
      </c>
      <c r="T318">
        <v>7</v>
      </c>
      <c r="U318">
        <v>1980</v>
      </c>
      <c r="V318" t="str">
        <f>IF(Table1[[#This Row],[YearBuilt]]&lt;1990, "N", IF(Table1[[#This Row],[Remodeled after 1990?]] = "Y", "N", "Y"))</f>
        <v>N</v>
      </c>
      <c r="W318">
        <v>1980</v>
      </c>
      <c r="X318" t="str" cm="1">
        <f t="array" ref="X318">IFERROR(IF(U318=W318, "N", IF(AND(U318&lt;W318, Table1[[#This Row],[YearRemodAdd]]&gt;1990), "Y", "N/A")), No value)</f>
        <v>N</v>
      </c>
      <c r="Y318" t="s">
        <v>93</v>
      </c>
      <c r="Z318" t="s">
        <v>94</v>
      </c>
      <c r="AA318" t="s">
        <v>180</v>
      </c>
      <c r="AB318" t="s">
        <v>181</v>
      </c>
      <c r="AC318" t="s">
        <v>96</v>
      </c>
      <c r="AD318">
        <v>278</v>
      </c>
      <c r="AE318" t="s">
        <v>97</v>
      </c>
      <c r="AF318" t="s">
        <v>98</v>
      </c>
      <c r="AG318" t="s">
        <v>118</v>
      </c>
      <c r="AH318" t="s">
        <v>97</v>
      </c>
      <c r="AI318" t="s">
        <v>98</v>
      </c>
      <c r="AJ318" t="s">
        <v>100</v>
      </c>
      <c r="AK318" t="s">
        <v>101</v>
      </c>
      <c r="AL318">
        <v>692</v>
      </c>
      <c r="AM318" t="s">
        <v>102</v>
      </c>
      <c r="AN318">
        <v>0</v>
      </c>
      <c r="AO318">
        <v>153</v>
      </c>
      <c r="AP318">
        <v>845</v>
      </c>
      <c r="AQ318" t="s">
        <v>103</v>
      </c>
      <c r="AR318" t="s">
        <v>98</v>
      </c>
      <c r="AS318" t="s">
        <v>105</v>
      </c>
      <c r="AT318" t="s">
        <v>106</v>
      </c>
      <c r="AU318">
        <v>1153</v>
      </c>
      <c r="AV318">
        <v>1200</v>
      </c>
      <c r="AW318">
        <v>0</v>
      </c>
      <c r="AX318">
        <v>2353</v>
      </c>
      <c r="AY318">
        <v>1</v>
      </c>
      <c r="AZ318">
        <v>0</v>
      </c>
      <c r="BA318">
        <v>2</v>
      </c>
      <c r="BB318">
        <v>1</v>
      </c>
      <c r="BC318">
        <v>4</v>
      </c>
      <c r="BD318">
        <v>1</v>
      </c>
      <c r="BE318" t="s">
        <v>104</v>
      </c>
      <c r="BF318">
        <v>10</v>
      </c>
      <c r="BG318" t="s">
        <v>107</v>
      </c>
      <c r="BH318">
        <v>1</v>
      </c>
      <c r="BI318" t="s">
        <v>98</v>
      </c>
      <c r="BJ318" t="s">
        <v>108</v>
      </c>
      <c r="BK318">
        <v>1983</v>
      </c>
      <c r="BL318" t="s">
        <v>109</v>
      </c>
      <c r="BM318">
        <v>2</v>
      </c>
      <c r="BN318">
        <v>484</v>
      </c>
      <c r="BO318" t="s">
        <v>98</v>
      </c>
      <c r="BP318" t="s">
        <v>98</v>
      </c>
      <c r="BQ318" t="s">
        <v>105</v>
      </c>
      <c r="BR318">
        <v>288</v>
      </c>
      <c r="BS318">
        <v>195</v>
      </c>
      <c r="BT318">
        <v>0</v>
      </c>
      <c r="BU318">
        <v>0</v>
      </c>
      <c r="BV318">
        <v>0</v>
      </c>
      <c r="BW318">
        <v>0</v>
      </c>
      <c r="BX318" t="s">
        <v>83</v>
      </c>
      <c r="BY318" t="s">
        <v>165</v>
      </c>
      <c r="BZ318" t="s">
        <v>83</v>
      </c>
      <c r="CA318" s="2">
        <v>0</v>
      </c>
      <c r="CB318">
        <v>8</v>
      </c>
      <c r="CC318">
        <v>2009</v>
      </c>
      <c r="CD318" t="s">
        <v>110</v>
      </c>
      <c r="CE318" t="s">
        <v>111</v>
      </c>
      <c r="CF318" s="2">
        <v>260000</v>
      </c>
      <c r="CG318" s="4">
        <f t="shared" si="9"/>
        <v>110.49723756906077</v>
      </c>
    </row>
    <row r="319" spans="1:85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 t="str">
        <f t="shared" si="8"/>
        <v>N</v>
      </c>
      <c r="S319">
        <v>8</v>
      </c>
      <c r="T319">
        <v>5</v>
      </c>
      <c r="U319">
        <v>2006</v>
      </c>
      <c r="V319" t="str">
        <f>IF(Table1[[#This Row],[YearBuilt]]&lt;1990, "N", IF(Table1[[#This Row],[Remodeled after 1990?]] = "Y", "N", "Y"))</f>
        <v>Y</v>
      </c>
      <c r="W319">
        <v>2006</v>
      </c>
      <c r="X319" t="str" cm="1">
        <f t="array" ref="X319">IFERROR(IF(U319=W319, "N", IF(AND(U319&lt;W319, Table1[[#This Row],[YearRemodAdd]]&gt;1990), "Y", "N/A")), No value)</f>
        <v>N</v>
      </c>
      <c r="Y319" t="s">
        <v>93</v>
      </c>
      <c r="Z319" t="s">
        <v>94</v>
      </c>
      <c r="AA319" t="s">
        <v>95</v>
      </c>
      <c r="AB319" t="s">
        <v>95</v>
      </c>
      <c r="AC319" t="s">
        <v>117</v>
      </c>
      <c r="AD319">
        <v>0</v>
      </c>
      <c r="AE319" t="s">
        <v>97</v>
      </c>
      <c r="AF319" t="s">
        <v>98</v>
      </c>
      <c r="AG319" t="s">
        <v>99</v>
      </c>
      <c r="AH319" t="s">
        <v>97</v>
      </c>
      <c r="AI319" t="s">
        <v>98</v>
      </c>
      <c r="AJ319" t="s">
        <v>130</v>
      </c>
      <c r="AK319" t="s">
        <v>102</v>
      </c>
      <c r="AL319">
        <v>0</v>
      </c>
      <c r="AM319" t="s">
        <v>102</v>
      </c>
      <c r="AN319">
        <v>0</v>
      </c>
      <c r="AO319">
        <v>1088</v>
      </c>
      <c r="AP319">
        <v>1088</v>
      </c>
      <c r="AQ319" t="s">
        <v>103</v>
      </c>
      <c r="AR319" t="s">
        <v>104</v>
      </c>
      <c r="AS319" t="s">
        <v>105</v>
      </c>
      <c r="AT319" t="s">
        <v>106</v>
      </c>
      <c r="AU319">
        <v>1088</v>
      </c>
      <c r="AV319">
        <v>871</v>
      </c>
      <c r="AW319">
        <v>0</v>
      </c>
      <c r="AX319">
        <v>1959</v>
      </c>
      <c r="AY319">
        <v>0</v>
      </c>
      <c r="AZ319">
        <v>0</v>
      </c>
      <c r="BA319">
        <v>2</v>
      </c>
      <c r="BB319">
        <v>1</v>
      </c>
      <c r="BC319">
        <v>3</v>
      </c>
      <c r="BD319">
        <v>1</v>
      </c>
      <c r="BE319" t="s">
        <v>97</v>
      </c>
      <c r="BF319">
        <v>8</v>
      </c>
      <c r="BG319" t="s">
        <v>107</v>
      </c>
      <c r="BH319">
        <v>1</v>
      </c>
      <c r="BI319" t="s">
        <v>97</v>
      </c>
      <c r="BJ319" t="s">
        <v>108</v>
      </c>
      <c r="BK319">
        <v>2006</v>
      </c>
      <c r="BL319" t="s">
        <v>109</v>
      </c>
      <c r="BM319">
        <v>3</v>
      </c>
      <c r="BN319">
        <v>1025</v>
      </c>
      <c r="BO319" t="s">
        <v>98</v>
      </c>
      <c r="BP319" t="s">
        <v>98</v>
      </c>
      <c r="BQ319" t="s">
        <v>105</v>
      </c>
      <c r="BR319">
        <v>208</v>
      </c>
      <c r="BS319">
        <v>46</v>
      </c>
      <c r="BT319">
        <v>0</v>
      </c>
      <c r="BU319">
        <v>0</v>
      </c>
      <c r="BV319">
        <v>0</v>
      </c>
      <c r="BW319">
        <v>0</v>
      </c>
      <c r="BX319" t="s">
        <v>83</v>
      </c>
      <c r="BY319" t="s">
        <v>83</v>
      </c>
      <c r="BZ319" t="s">
        <v>83</v>
      </c>
      <c r="CA319" s="2">
        <v>0</v>
      </c>
      <c r="CB319">
        <v>12</v>
      </c>
      <c r="CC319">
        <v>2007</v>
      </c>
      <c r="CD319" t="s">
        <v>110</v>
      </c>
      <c r="CE319" t="s">
        <v>111</v>
      </c>
      <c r="CF319" s="2">
        <v>270000</v>
      </c>
      <c r="CG319" s="4">
        <f t="shared" si="9"/>
        <v>137.82542113323123</v>
      </c>
    </row>
    <row r="320" spans="1:85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 t="str">
        <f t="shared" si="8"/>
        <v>N</v>
      </c>
      <c r="S320">
        <v>7</v>
      </c>
      <c r="T320">
        <v>5</v>
      </c>
      <c r="U320">
        <v>1993</v>
      </c>
      <c r="V320" t="str">
        <f>IF(Table1[[#This Row],[YearBuilt]]&lt;1990, "N", IF(Table1[[#This Row],[Remodeled after 1990?]] = "Y", "N", "Y"))</f>
        <v>Y</v>
      </c>
      <c r="W320">
        <v>1993</v>
      </c>
      <c r="X320" t="str" cm="1">
        <f t="array" ref="X320">IFERROR(IF(U320=W320, "N", IF(AND(U320&lt;W320, Table1[[#This Row],[YearRemodAdd]]&gt;1990), "Y", "N/A")), No value)</f>
        <v>N</v>
      </c>
      <c r="Y320" t="s">
        <v>93</v>
      </c>
      <c r="Z320" t="s">
        <v>94</v>
      </c>
      <c r="AA320" t="s">
        <v>140</v>
      </c>
      <c r="AB320" t="s">
        <v>140</v>
      </c>
      <c r="AC320" t="s">
        <v>96</v>
      </c>
      <c r="AD320">
        <v>256</v>
      </c>
      <c r="AE320" t="s">
        <v>97</v>
      </c>
      <c r="AF320" t="s">
        <v>98</v>
      </c>
      <c r="AG320" t="s">
        <v>99</v>
      </c>
      <c r="AH320" t="s">
        <v>97</v>
      </c>
      <c r="AI320" t="s">
        <v>98</v>
      </c>
      <c r="AJ320" t="s">
        <v>97</v>
      </c>
      <c r="AK320" t="s">
        <v>101</v>
      </c>
      <c r="AL320">
        <v>987</v>
      </c>
      <c r="AM320" t="s">
        <v>102</v>
      </c>
      <c r="AN320">
        <v>0</v>
      </c>
      <c r="AO320">
        <v>360</v>
      </c>
      <c r="AP320">
        <v>1347</v>
      </c>
      <c r="AQ320" t="s">
        <v>103</v>
      </c>
      <c r="AR320" t="s">
        <v>104</v>
      </c>
      <c r="AS320" t="s">
        <v>105</v>
      </c>
      <c r="AT320" t="s">
        <v>106</v>
      </c>
      <c r="AU320">
        <v>1372</v>
      </c>
      <c r="AV320">
        <v>1274</v>
      </c>
      <c r="AW320">
        <v>0</v>
      </c>
      <c r="AX320">
        <v>2646</v>
      </c>
      <c r="AY320">
        <v>1</v>
      </c>
      <c r="AZ320">
        <v>0</v>
      </c>
      <c r="BA320">
        <v>2</v>
      </c>
      <c r="BB320">
        <v>1</v>
      </c>
      <c r="BC320">
        <v>4</v>
      </c>
      <c r="BD320">
        <v>1</v>
      </c>
      <c r="BE320" t="s">
        <v>97</v>
      </c>
      <c r="BF320">
        <v>9</v>
      </c>
      <c r="BG320" t="s">
        <v>107</v>
      </c>
      <c r="BH320">
        <v>1</v>
      </c>
      <c r="BI320" t="s">
        <v>98</v>
      </c>
      <c r="BJ320" t="s">
        <v>108</v>
      </c>
      <c r="BK320">
        <v>1993</v>
      </c>
      <c r="BL320" t="s">
        <v>109</v>
      </c>
      <c r="BM320">
        <v>3</v>
      </c>
      <c r="BN320">
        <v>656</v>
      </c>
      <c r="BO320" t="s">
        <v>98</v>
      </c>
      <c r="BP320" t="s">
        <v>98</v>
      </c>
      <c r="BQ320" t="s">
        <v>105</v>
      </c>
      <c r="BR320">
        <v>340</v>
      </c>
      <c r="BS320">
        <v>60</v>
      </c>
      <c r="BT320">
        <v>144</v>
      </c>
      <c r="BU320">
        <v>0</v>
      </c>
      <c r="BV320">
        <v>0</v>
      </c>
      <c r="BW320">
        <v>0</v>
      </c>
      <c r="BX320" t="s">
        <v>83</v>
      </c>
      <c r="BY320" t="s">
        <v>83</v>
      </c>
      <c r="BZ320" t="s">
        <v>83</v>
      </c>
      <c r="CA320" s="2">
        <v>0</v>
      </c>
      <c r="CB320">
        <v>4</v>
      </c>
      <c r="CC320">
        <v>2009</v>
      </c>
      <c r="CD320" t="s">
        <v>110</v>
      </c>
      <c r="CE320" t="s">
        <v>111</v>
      </c>
      <c r="CF320" s="2">
        <v>260000</v>
      </c>
      <c r="CG320" s="4">
        <f t="shared" si="9"/>
        <v>98.261526832955411</v>
      </c>
    </row>
    <row r="321" spans="1:85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 t="str">
        <f t="shared" si="8"/>
        <v>N/A</v>
      </c>
      <c r="S321">
        <v>7</v>
      </c>
      <c r="T321">
        <v>5</v>
      </c>
      <c r="U321">
        <v>1980</v>
      </c>
      <c r="V321" t="str">
        <f>IF(Table1[[#This Row],[YearBuilt]]&lt;1990, "N", IF(Table1[[#This Row],[Remodeled after 1990?]] = "Y", "N", "Y"))</f>
        <v>N</v>
      </c>
      <c r="W321">
        <v>1980</v>
      </c>
      <c r="X321" t="str" cm="1">
        <f t="array" ref="X321">IFERROR(IF(U321=W321, "N", IF(AND(U321&lt;W321, Table1[[#This Row],[YearRemodAdd]]&gt;1990), "Y", "N/A")), No value)</f>
        <v>N</v>
      </c>
      <c r="Y321" t="s">
        <v>93</v>
      </c>
      <c r="Z321" t="s">
        <v>94</v>
      </c>
      <c r="AA321" t="s">
        <v>161</v>
      </c>
      <c r="AB321" t="s">
        <v>161</v>
      </c>
      <c r="AC321" t="s">
        <v>96</v>
      </c>
      <c r="AD321">
        <v>225</v>
      </c>
      <c r="AE321" t="s">
        <v>98</v>
      </c>
      <c r="AF321" t="s">
        <v>98</v>
      </c>
      <c r="AG321" t="s">
        <v>118</v>
      </c>
      <c r="AH321" t="s">
        <v>97</v>
      </c>
      <c r="AI321" t="s">
        <v>98</v>
      </c>
      <c r="AJ321" t="s">
        <v>130</v>
      </c>
      <c r="AK321" t="s">
        <v>101</v>
      </c>
      <c r="AL321">
        <v>1036</v>
      </c>
      <c r="AM321" t="s">
        <v>102</v>
      </c>
      <c r="AN321">
        <v>0</v>
      </c>
      <c r="AO321">
        <v>336</v>
      </c>
      <c r="AP321">
        <v>1372</v>
      </c>
      <c r="AQ321" t="s">
        <v>103</v>
      </c>
      <c r="AR321" t="s">
        <v>98</v>
      </c>
      <c r="AS321" t="s">
        <v>105</v>
      </c>
      <c r="AT321" t="s">
        <v>106</v>
      </c>
      <c r="AU321">
        <v>1472</v>
      </c>
      <c r="AV321">
        <v>0</v>
      </c>
      <c r="AW321">
        <v>0</v>
      </c>
      <c r="AX321">
        <v>1472</v>
      </c>
      <c r="AY321">
        <v>1</v>
      </c>
      <c r="AZ321">
        <v>0</v>
      </c>
      <c r="BA321">
        <v>2</v>
      </c>
      <c r="BB321">
        <v>0</v>
      </c>
      <c r="BC321">
        <v>3</v>
      </c>
      <c r="BD321">
        <v>1</v>
      </c>
      <c r="BE321" t="s">
        <v>98</v>
      </c>
      <c r="BF321">
        <v>6</v>
      </c>
      <c r="BG321" t="s">
        <v>107</v>
      </c>
      <c r="BH321">
        <v>2</v>
      </c>
      <c r="BI321" t="s">
        <v>98</v>
      </c>
      <c r="BJ321" t="s">
        <v>108</v>
      </c>
      <c r="BK321">
        <v>1980</v>
      </c>
      <c r="BL321" t="s">
        <v>102</v>
      </c>
      <c r="BM321">
        <v>2</v>
      </c>
      <c r="BN321">
        <v>588</v>
      </c>
      <c r="BO321" t="s">
        <v>98</v>
      </c>
      <c r="BP321" t="s">
        <v>98</v>
      </c>
      <c r="BQ321" t="s">
        <v>105</v>
      </c>
      <c r="BR321">
        <v>233</v>
      </c>
      <c r="BS321">
        <v>48</v>
      </c>
      <c r="BT321">
        <v>0</v>
      </c>
      <c r="BU321">
        <v>0</v>
      </c>
      <c r="BV321">
        <v>0</v>
      </c>
      <c r="BW321">
        <v>0</v>
      </c>
      <c r="BX321" t="s">
        <v>83</v>
      </c>
      <c r="BY321" t="s">
        <v>83</v>
      </c>
      <c r="BZ321" t="s">
        <v>83</v>
      </c>
      <c r="CA321" s="2">
        <v>0</v>
      </c>
      <c r="CB321">
        <v>6</v>
      </c>
      <c r="CC321">
        <v>2009</v>
      </c>
      <c r="CD321" t="s">
        <v>110</v>
      </c>
      <c r="CE321" t="s">
        <v>111</v>
      </c>
      <c r="CF321" s="2">
        <v>187500</v>
      </c>
      <c r="CG321" s="4">
        <f t="shared" si="9"/>
        <v>127.37771739130434</v>
      </c>
    </row>
    <row r="322" spans="1:85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 t="str">
        <f t="shared" si="8"/>
        <v>N</v>
      </c>
      <c r="S322">
        <v>9</v>
      </c>
      <c r="T322">
        <v>5</v>
      </c>
      <c r="U322">
        <v>2006</v>
      </c>
      <c r="V322" t="str">
        <f>IF(Table1[[#This Row],[YearBuilt]]&lt;1990, "N", IF(Table1[[#This Row],[Remodeled after 1990?]] = "Y", "N", "Y"))</f>
        <v>Y</v>
      </c>
      <c r="W322">
        <v>2006</v>
      </c>
      <c r="X322" t="str" cm="1">
        <f t="array" ref="X322">IFERROR(IF(U322=W322, "N", IF(AND(U322&lt;W322, Table1[[#This Row],[YearRemodAdd]]&gt;1990), "Y", "N/A")), No value)</f>
        <v>N</v>
      </c>
      <c r="Y322" t="s">
        <v>93</v>
      </c>
      <c r="Z322" t="s">
        <v>94</v>
      </c>
      <c r="AA322" t="s">
        <v>95</v>
      </c>
      <c r="AB322" t="s">
        <v>95</v>
      </c>
      <c r="AC322" t="s">
        <v>137</v>
      </c>
      <c r="AD322">
        <v>370</v>
      </c>
      <c r="AE322" t="s">
        <v>98</v>
      </c>
      <c r="AF322" t="s">
        <v>98</v>
      </c>
      <c r="AG322" t="s">
        <v>99</v>
      </c>
      <c r="AH322" t="s">
        <v>104</v>
      </c>
      <c r="AI322" t="s">
        <v>97</v>
      </c>
      <c r="AJ322" t="s">
        <v>130</v>
      </c>
      <c r="AK322" t="s">
        <v>102</v>
      </c>
      <c r="AL322">
        <v>0</v>
      </c>
      <c r="AM322" t="s">
        <v>102</v>
      </c>
      <c r="AN322">
        <v>0</v>
      </c>
      <c r="AO322">
        <v>1249</v>
      </c>
      <c r="AP322">
        <v>1249</v>
      </c>
      <c r="AQ322" t="s">
        <v>103</v>
      </c>
      <c r="AR322" t="s">
        <v>104</v>
      </c>
      <c r="AS322" t="s">
        <v>105</v>
      </c>
      <c r="AT322" t="s">
        <v>106</v>
      </c>
      <c r="AU322">
        <v>1249</v>
      </c>
      <c r="AV322">
        <v>1347</v>
      </c>
      <c r="AW322">
        <v>0</v>
      </c>
      <c r="AX322">
        <v>2596</v>
      </c>
      <c r="AY322">
        <v>0</v>
      </c>
      <c r="AZ322">
        <v>0</v>
      </c>
      <c r="BA322">
        <v>3</v>
      </c>
      <c r="BB322">
        <v>1</v>
      </c>
      <c r="BC322">
        <v>4</v>
      </c>
      <c r="BD322">
        <v>1</v>
      </c>
      <c r="BE322" t="s">
        <v>97</v>
      </c>
      <c r="BF322">
        <v>9</v>
      </c>
      <c r="BG322" t="s">
        <v>107</v>
      </c>
      <c r="BH322">
        <v>0</v>
      </c>
      <c r="BI322" t="s">
        <v>83</v>
      </c>
      <c r="BJ322" t="s">
        <v>108</v>
      </c>
      <c r="BK322">
        <v>2006</v>
      </c>
      <c r="BL322" t="s">
        <v>109</v>
      </c>
      <c r="BM322">
        <v>3</v>
      </c>
      <c r="BN322">
        <v>840</v>
      </c>
      <c r="BO322" t="s">
        <v>98</v>
      </c>
      <c r="BP322" t="s">
        <v>98</v>
      </c>
      <c r="BQ322" t="s">
        <v>105</v>
      </c>
      <c r="BR322">
        <v>240</v>
      </c>
      <c r="BS322">
        <v>154</v>
      </c>
      <c r="BT322">
        <v>0</v>
      </c>
      <c r="BU322">
        <v>0</v>
      </c>
      <c r="BV322">
        <v>0</v>
      </c>
      <c r="BW322">
        <v>0</v>
      </c>
      <c r="BX322" t="s">
        <v>83</v>
      </c>
      <c r="BY322" t="s">
        <v>83</v>
      </c>
      <c r="BZ322" t="s">
        <v>83</v>
      </c>
      <c r="CA322" s="2">
        <v>0</v>
      </c>
      <c r="CB322">
        <v>9</v>
      </c>
      <c r="CC322">
        <v>2006</v>
      </c>
      <c r="CD322" t="s">
        <v>158</v>
      </c>
      <c r="CE322" t="s">
        <v>159</v>
      </c>
      <c r="CF322" s="2">
        <v>342643</v>
      </c>
      <c r="CG322" s="4">
        <f t="shared" si="9"/>
        <v>131.98882896764252</v>
      </c>
    </row>
    <row r="323" spans="1:85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 t="str">
        <f t="shared" ref="R323:R386" si="10">IFERROR(IF(Q323 = "1Story", "Y",IF(Q323 = "2Story", "N", "N/A")), "No value")</f>
        <v>N</v>
      </c>
      <c r="S323">
        <v>8</v>
      </c>
      <c r="T323">
        <v>5</v>
      </c>
      <c r="U323">
        <v>2004</v>
      </c>
      <c r="V323" t="str">
        <f>IF(Table1[[#This Row],[YearBuilt]]&lt;1990, "N", IF(Table1[[#This Row],[Remodeled after 1990?]] = "Y", "N", "Y"))</f>
        <v>Y</v>
      </c>
      <c r="W323">
        <v>2004</v>
      </c>
      <c r="X323" t="str" cm="1">
        <f t="array" ref="X323">IFERROR(IF(U323=W323, "N", IF(AND(U323&lt;W323, Table1[[#This Row],[YearRemodAdd]]&gt;1990), "Y", "N/A")), No value)</f>
        <v>N</v>
      </c>
      <c r="Y323" t="s">
        <v>93</v>
      </c>
      <c r="Z323" t="s">
        <v>94</v>
      </c>
      <c r="AA323" t="s">
        <v>95</v>
      </c>
      <c r="AB323" t="s">
        <v>95</v>
      </c>
      <c r="AC323" t="s">
        <v>96</v>
      </c>
      <c r="AD323">
        <v>388</v>
      </c>
      <c r="AE323" t="s">
        <v>97</v>
      </c>
      <c r="AF323" t="s">
        <v>98</v>
      </c>
      <c r="AG323" t="s">
        <v>99</v>
      </c>
      <c r="AH323" t="s">
        <v>104</v>
      </c>
      <c r="AI323" t="s">
        <v>98</v>
      </c>
      <c r="AJ323" t="s">
        <v>130</v>
      </c>
      <c r="AK323" t="s">
        <v>101</v>
      </c>
      <c r="AL323">
        <v>970</v>
      </c>
      <c r="AM323" t="s">
        <v>102</v>
      </c>
      <c r="AN323">
        <v>0</v>
      </c>
      <c r="AO323">
        <v>166</v>
      </c>
      <c r="AP323">
        <v>1136</v>
      </c>
      <c r="AQ323" t="s">
        <v>103</v>
      </c>
      <c r="AR323" t="s">
        <v>104</v>
      </c>
      <c r="AS323" t="s">
        <v>105</v>
      </c>
      <c r="AT323" t="s">
        <v>106</v>
      </c>
      <c r="AU323">
        <v>1136</v>
      </c>
      <c r="AV323">
        <v>1332</v>
      </c>
      <c r="AW323">
        <v>0</v>
      </c>
      <c r="AX323">
        <v>2468</v>
      </c>
      <c r="AY323">
        <v>1</v>
      </c>
      <c r="AZ323">
        <v>0</v>
      </c>
      <c r="BA323">
        <v>2</v>
      </c>
      <c r="BB323">
        <v>1</v>
      </c>
      <c r="BC323">
        <v>4</v>
      </c>
      <c r="BD323">
        <v>1</v>
      </c>
      <c r="BE323" t="s">
        <v>97</v>
      </c>
      <c r="BF323">
        <v>10</v>
      </c>
      <c r="BG323" t="s">
        <v>107</v>
      </c>
      <c r="BH323">
        <v>1</v>
      </c>
      <c r="BI323" t="s">
        <v>97</v>
      </c>
      <c r="BJ323" t="s">
        <v>156</v>
      </c>
      <c r="BK323">
        <v>2004</v>
      </c>
      <c r="BL323" t="s">
        <v>157</v>
      </c>
      <c r="BM323">
        <v>3</v>
      </c>
      <c r="BN323">
        <v>872</v>
      </c>
      <c r="BO323" t="s">
        <v>98</v>
      </c>
      <c r="BP323" t="s">
        <v>98</v>
      </c>
      <c r="BQ323" t="s">
        <v>105</v>
      </c>
      <c r="BR323">
        <v>184</v>
      </c>
      <c r="BS323">
        <v>154</v>
      </c>
      <c r="BT323">
        <v>0</v>
      </c>
      <c r="BU323">
        <v>0</v>
      </c>
      <c r="BV323">
        <v>0</v>
      </c>
      <c r="BW323">
        <v>0</v>
      </c>
      <c r="BX323" t="s">
        <v>83</v>
      </c>
      <c r="BY323" t="s">
        <v>83</v>
      </c>
      <c r="BZ323" t="s">
        <v>83</v>
      </c>
      <c r="CA323" s="2">
        <v>0</v>
      </c>
      <c r="CB323">
        <v>6</v>
      </c>
      <c r="CC323">
        <v>2007</v>
      </c>
      <c r="CD323" t="s">
        <v>110</v>
      </c>
      <c r="CE323" t="s">
        <v>111</v>
      </c>
      <c r="CF323" s="2">
        <v>354000</v>
      </c>
      <c r="CG323" s="4">
        <f t="shared" ref="CG323:CG386" si="11">CF323/AX323</f>
        <v>143.43598055105349</v>
      </c>
    </row>
    <row r="324" spans="1:85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 t="str">
        <f t="shared" si="10"/>
        <v>N</v>
      </c>
      <c r="S324">
        <v>7</v>
      </c>
      <c r="T324">
        <v>5</v>
      </c>
      <c r="U324">
        <v>1986</v>
      </c>
      <c r="V324" t="str">
        <f>IF(Table1[[#This Row],[YearBuilt]]&lt;1990, "N", IF(Table1[[#This Row],[Remodeled after 1990?]] = "Y", "N", "Y"))</f>
        <v>N</v>
      </c>
      <c r="W324">
        <v>1987</v>
      </c>
      <c r="X324" t="str" cm="1">
        <f t="array" ref="X324">IFERROR(IF(U324=W324, "N", IF(AND(U324&lt;W324, Table1[[#This Row],[YearRemodAdd]]&gt;1990), "Y", "N/A")), No value)</f>
        <v>N/A</v>
      </c>
      <c r="Y324" t="s">
        <v>93</v>
      </c>
      <c r="Z324" t="s">
        <v>94</v>
      </c>
      <c r="AA324" t="s">
        <v>161</v>
      </c>
      <c r="AB324" t="s">
        <v>161</v>
      </c>
      <c r="AC324" t="s">
        <v>96</v>
      </c>
      <c r="AD324">
        <v>172</v>
      </c>
      <c r="AE324" t="s">
        <v>97</v>
      </c>
      <c r="AF324" t="s">
        <v>98</v>
      </c>
      <c r="AG324" t="s">
        <v>118</v>
      </c>
      <c r="AH324" t="s">
        <v>98</v>
      </c>
      <c r="AI324" t="s">
        <v>98</v>
      </c>
      <c r="AJ324" t="s">
        <v>97</v>
      </c>
      <c r="AK324" t="s">
        <v>172</v>
      </c>
      <c r="AL324">
        <v>28</v>
      </c>
      <c r="AM324" t="s">
        <v>119</v>
      </c>
      <c r="AN324">
        <v>1474</v>
      </c>
      <c r="AO324">
        <v>0</v>
      </c>
      <c r="AP324">
        <v>1502</v>
      </c>
      <c r="AQ324" t="s">
        <v>103</v>
      </c>
      <c r="AR324" t="s">
        <v>104</v>
      </c>
      <c r="AS324" t="s">
        <v>105</v>
      </c>
      <c r="AT324" t="s">
        <v>106</v>
      </c>
      <c r="AU324">
        <v>1553</v>
      </c>
      <c r="AV324">
        <v>1177</v>
      </c>
      <c r="AW324">
        <v>0</v>
      </c>
      <c r="AX324">
        <v>2730</v>
      </c>
      <c r="AY324">
        <v>1</v>
      </c>
      <c r="AZ324">
        <v>0</v>
      </c>
      <c r="BA324">
        <v>2</v>
      </c>
      <c r="BB324">
        <v>1</v>
      </c>
      <c r="BC324">
        <v>4</v>
      </c>
      <c r="BD324">
        <v>1</v>
      </c>
      <c r="BE324" t="s">
        <v>97</v>
      </c>
      <c r="BF324">
        <v>8</v>
      </c>
      <c r="BG324" t="s">
        <v>107</v>
      </c>
      <c r="BH324">
        <v>1</v>
      </c>
      <c r="BI324" t="s">
        <v>98</v>
      </c>
      <c r="BJ324" t="s">
        <v>108</v>
      </c>
      <c r="BK324">
        <v>1987</v>
      </c>
      <c r="BL324" t="s">
        <v>157</v>
      </c>
      <c r="BM324">
        <v>2</v>
      </c>
      <c r="BN324">
        <v>576</v>
      </c>
      <c r="BO324" t="s">
        <v>98</v>
      </c>
      <c r="BP324" t="s">
        <v>98</v>
      </c>
      <c r="BQ324" t="s">
        <v>105</v>
      </c>
      <c r="BR324">
        <v>201</v>
      </c>
      <c r="BS324">
        <v>96</v>
      </c>
      <c r="BT324">
        <v>0</v>
      </c>
      <c r="BU324">
        <v>0</v>
      </c>
      <c r="BV324">
        <v>0</v>
      </c>
      <c r="BW324">
        <v>0</v>
      </c>
      <c r="BX324" t="s">
        <v>83</v>
      </c>
      <c r="BY324" t="s">
        <v>134</v>
      </c>
      <c r="BZ324" t="s">
        <v>83</v>
      </c>
      <c r="CA324" s="2">
        <v>0</v>
      </c>
      <c r="CB324">
        <v>8</v>
      </c>
      <c r="CC324">
        <v>2007</v>
      </c>
      <c r="CD324" t="s">
        <v>110</v>
      </c>
      <c r="CE324" t="s">
        <v>111</v>
      </c>
      <c r="CF324" s="2">
        <v>301000</v>
      </c>
      <c r="CG324" s="4">
        <f t="shared" si="11"/>
        <v>110.25641025641026</v>
      </c>
    </row>
    <row r="325" spans="1:85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 t="str">
        <f t="shared" si="10"/>
        <v>Y</v>
      </c>
      <c r="S325">
        <v>3</v>
      </c>
      <c r="T325">
        <v>8</v>
      </c>
      <c r="U325">
        <v>1955</v>
      </c>
      <c r="V325" t="str">
        <f>IF(Table1[[#This Row],[YearBuilt]]&lt;1990, "N", IF(Table1[[#This Row],[Remodeled after 1990?]] = "Y", "N", "Y"))</f>
        <v>N</v>
      </c>
      <c r="W325">
        <v>2005</v>
      </c>
      <c r="X325" t="str" cm="1">
        <f t="array" ref="X325">IFERROR(IF(U325=W325, "N", IF(AND(U325&lt;W325, Table1[[#This Row],[YearRemodAdd]]&gt;1990), "Y", "N/A")), No value)</f>
        <v>Y</v>
      </c>
      <c r="Y325" t="s">
        <v>93</v>
      </c>
      <c r="Z325" t="s">
        <v>94</v>
      </c>
      <c r="AA325" t="s">
        <v>95</v>
      </c>
      <c r="AB325" t="s">
        <v>95</v>
      </c>
      <c r="AC325" t="s">
        <v>117</v>
      </c>
      <c r="AD325">
        <v>0</v>
      </c>
      <c r="AE325" t="s">
        <v>98</v>
      </c>
      <c r="AF325" t="s">
        <v>97</v>
      </c>
      <c r="AG325" t="s">
        <v>118</v>
      </c>
      <c r="AH325" t="s">
        <v>98</v>
      </c>
      <c r="AI325" t="s">
        <v>98</v>
      </c>
      <c r="AJ325" t="s">
        <v>100</v>
      </c>
      <c r="AK325" t="s">
        <v>119</v>
      </c>
      <c r="AL325">
        <v>256</v>
      </c>
      <c r="AM325" t="s">
        <v>102</v>
      </c>
      <c r="AN325">
        <v>0</v>
      </c>
      <c r="AO325">
        <v>906</v>
      </c>
      <c r="AP325">
        <v>1162</v>
      </c>
      <c r="AQ325" t="s">
        <v>103</v>
      </c>
      <c r="AR325" t="s">
        <v>104</v>
      </c>
      <c r="AS325" t="s">
        <v>105</v>
      </c>
      <c r="AT325" t="s">
        <v>106</v>
      </c>
      <c r="AU325">
        <v>1163</v>
      </c>
      <c r="AV325">
        <v>0</v>
      </c>
      <c r="AW325">
        <v>0</v>
      </c>
      <c r="AX325">
        <v>1163</v>
      </c>
      <c r="AY325">
        <v>1</v>
      </c>
      <c r="AZ325">
        <v>0</v>
      </c>
      <c r="BA325">
        <v>1</v>
      </c>
      <c r="BB325">
        <v>0</v>
      </c>
      <c r="BC325">
        <v>3</v>
      </c>
      <c r="BD325">
        <v>1</v>
      </c>
      <c r="BE325" t="s">
        <v>98</v>
      </c>
      <c r="BF325">
        <v>6</v>
      </c>
      <c r="BG325" t="s">
        <v>107</v>
      </c>
      <c r="BH325">
        <v>0</v>
      </c>
      <c r="BI325" t="s">
        <v>83</v>
      </c>
      <c r="BJ325" t="s">
        <v>108</v>
      </c>
      <c r="BK325">
        <v>1955</v>
      </c>
      <c r="BL325" t="s">
        <v>102</v>
      </c>
      <c r="BM325">
        <v>1</v>
      </c>
      <c r="BN325">
        <v>220</v>
      </c>
      <c r="BO325" t="s">
        <v>147</v>
      </c>
      <c r="BP325" t="s">
        <v>98</v>
      </c>
      <c r="BQ325" t="s">
        <v>105</v>
      </c>
      <c r="BR325">
        <v>142</v>
      </c>
      <c r="BS325">
        <v>98</v>
      </c>
      <c r="BT325">
        <v>0</v>
      </c>
      <c r="BU325">
        <v>0</v>
      </c>
      <c r="BV325">
        <v>0</v>
      </c>
      <c r="BW325">
        <v>0</v>
      </c>
      <c r="BX325" t="s">
        <v>83</v>
      </c>
      <c r="BY325" t="s">
        <v>83</v>
      </c>
      <c r="BZ325" t="s">
        <v>83</v>
      </c>
      <c r="CA325" s="2">
        <v>0</v>
      </c>
      <c r="CB325">
        <v>7</v>
      </c>
      <c r="CC325">
        <v>2006</v>
      </c>
      <c r="CD325" t="s">
        <v>110</v>
      </c>
      <c r="CE325" t="s">
        <v>111</v>
      </c>
      <c r="CF325" s="2">
        <v>126175</v>
      </c>
      <c r="CG325" s="4">
        <f t="shared" si="11"/>
        <v>108.49097162510748</v>
      </c>
    </row>
    <row r="326" spans="1:85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 t="str">
        <f t="shared" si="10"/>
        <v>N/A</v>
      </c>
      <c r="S326">
        <v>7</v>
      </c>
      <c r="T326">
        <v>7</v>
      </c>
      <c r="U326">
        <v>1967</v>
      </c>
      <c r="V326" t="str">
        <f>IF(Table1[[#This Row],[YearBuilt]]&lt;1990, "N", IF(Table1[[#This Row],[Remodeled after 1990?]] = "Y", "N", "Y"))</f>
        <v>N</v>
      </c>
      <c r="W326">
        <v>2007</v>
      </c>
      <c r="X326" t="str" cm="1">
        <f t="array" ref="X326">IFERROR(IF(U326=W326, "N", IF(AND(U326&lt;W326, Table1[[#This Row],[YearRemodAdd]]&gt;1990), "Y", "N/A")), No value)</f>
        <v>Y</v>
      </c>
      <c r="Y326" t="s">
        <v>211</v>
      </c>
      <c r="Z326" t="s">
        <v>223</v>
      </c>
      <c r="AA326" t="s">
        <v>124</v>
      </c>
      <c r="AB326" t="s">
        <v>124</v>
      </c>
      <c r="AC326" t="s">
        <v>96</v>
      </c>
      <c r="AD326">
        <v>300</v>
      </c>
      <c r="AE326" t="s">
        <v>97</v>
      </c>
      <c r="AF326" t="s">
        <v>97</v>
      </c>
      <c r="AG326" t="s">
        <v>118</v>
      </c>
      <c r="AH326" t="s">
        <v>97</v>
      </c>
      <c r="AI326" t="s">
        <v>98</v>
      </c>
      <c r="AJ326" t="s">
        <v>100</v>
      </c>
      <c r="AK326" t="s">
        <v>102</v>
      </c>
      <c r="AL326">
        <v>0</v>
      </c>
      <c r="AM326" t="s">
        <v>102</v>
      </c>
      <c r="AN326">
        <v>0</v>
      </c>
      <c r="AO326">
        <v>710</v>
      </c>
      <c r="AP326">
        <v>710</v>
      </c>
      <c r="AQ326" t="s">
        <v>103</v>
      </c>
      <c r="AR326" t="s">
        <v>104</v>
      </c>
      <c r="AS326" t="s">
        <v>105</v>
      </c>
      <c r="AT326" t="s">
        <v>106</v>
      </c>
      <c r="AU326">
        <v>1898</v>
      </c>
      <c r="AV326">
        <v>1080</v>
      </c>
      <c r="AW326">
        <v>0</v>
      </c>
      <c r="AX326">
        <v>2978</v>
      </c>
      <c r="AY326">
        <v>0</v>
      </c>
      <c r="AZ326">
        <v>0</v>
      </c>
      <c r="BA326">
        <v>2</v>
      </c>
      <c r="BB326">
        <v>1</v>
      </c>
      <c r="BC326">
        <v>5</v>
      </c>
      <c r="BD326">
        <v>1</v>
      </c>
      <c r="BE326" t="s">
        <v>97</v>
      </c>
      <c r="BF326">
        <v>11</v>
      </c>
      <c r="BG326" t="s">
        <v>107</v>
      </c>
      <c r="BH326">
        <v>1</v>
      </c>
      <c r="BI326" t="s">
        <v>97</v>
      </c>
      <c r="BJ326" t="s">
        <v>156</v>
      </c>
      <c r="BK326">
        <v>1961</v>
      </c>
      <c r="BL326" t="s">
        <v>157</v>
      </c>
      <c r="BM326">
        <v>2</v>
      </c>
      <c r="BN326">
        <v>564</v>
      </c>
      <c r="BO326" t="s">
        <v>98</v>
      </c>
      <c r="BP326" t="s">
        <v>98</v>
      </c>
      <c r="BQ326" t="s">
        <v>105</v>
      </c>
      <c r="BR326">
        <v>240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83</v>
      </c>
      <c r="BY326" t="s">
        <v>83</v>
      </c>
      <c r="BZ326" t="s">
        <v>83</v>
      </c>
      <c r="CA326" s="2">
        <v>0</v>
      </c>
      <c r="CB326">
        <v>6</v>
      </c>
      <c r="CC326">
        <v>2010</v>
      </c>
      <c r="CD326" t="s">
        <v>110</v>
      </c>
      <c r="CE326" t="s">
        <v>111</v>
      </c>
      <c r="CF326" s="2">
        <v>242000</v>
      </c>
      <c r="CG326" s="4">
        <f t="shared" si="11"/>
        <v>81.262592343854934</v>
      </c>
    </row>
    <row r="327" spans="1:85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 t="str">
        <f t="shared" si="10"/>
        <v>N/A</v>
      </c>
      <c r="S327">
        <v>5</v>
      </c>
      <c r="T327">
        <v>6</v>
      </c>
      <c r="U327">
        <v>1941</v>
      </c>
      <c r="V327" t="str">
        <f>IF(Table1[[#This Row],[YearBuilt]]&lt;1990, "N", IF(Table1[[#This Row],[Remodeled after 1990?]] = "Y", "N", "Y"))</f>
        <v>N</v>
      </c>
      <c r="W327">
        <v>1950</v>
      </c>
      <c r="X327" t="str" cm="1">
        <f t="array" ref="X327">IFERROR(IF(U327=W327, "N", IF(AND(U327&lt;W327, Table1[[#This Row],[YearRemodAdd]]&gt;1990), "Y", "N/A")), No value)</f>
        <v>N/A</v>
      </c>
      <c r="Y327" t="s">
        <v>93</v>
      </c>
      <c r="Z327" t="s">
        <v>94</v>
      </c>
      <c r="AA327" t="s">
        <v>116</v>
      </c>
      <c r="AB327" t="s">
        <v>116</v>
      </c>
      <c r="AC327" t="s">
        <v>117</v>
      </c>
      <c r="AD327">
        <v>0</v>
      </c>
      <c r="AE327" t="s">
        <v>98</v>
      </c>
      <c r="AF327" t="s">
        <v>98</v>
      </c>
      <c r="AG327" t="s">
        <v>118</v>
      </c>
      <c r="AH327" t="s">
        <v>98</v>
      </c>
      <c r="AI327" t="s">
        <v>98</v>
      </c>
      <c r="AJ327" t="s">
        <v>130</v>
      </c>
      <c r="AK327" t="s">
        <v>141</v>
      </c>
      <c r="AL327">
        <v>116</v>
      </c>
      <c r="AM327" t="s">
        <v>102</v>
      </c>
      <c r="AN327">
        <v>0</v>
      </c>
      <c r="AO327">
        <v>604</v>
      </c>
      <c r="AP327">
        <v>720</v>
      </c>
      <c r="AQ327" t="s">
        <v>103</v>
      </c>
      <c r="AR327" t="s">
        <v>212</v>
      </c>
      <c r="AS327" t="s">
        <v>177</v>
      </c>
      <c r="AT327" t="s">
        <v>145</v>
      </c>
      <c r="AU327">
        <v>803</v>
      </c>
      <c r="AV327">
        <v>0</v>
      </c>
      <c r="AW327">
        <v>0</v>
      </c>
      <c r="AX327">
        <v>803</v>
      </c>
      <c r="AY327">
        <v>0</v>
      </c>
      <c r="AZ327">
        <v>0</v>
      </c>
      <c r="BA327">
        <v>1</v>
      </c>
      <c r="BB327">
        <v>0</v>
      </c>
      <c r="BC327">
        <v>2</v>
      </c>
      <c r="BD327">
        <v>1</v>
      </c>
      <c r="BE327" t="s">
        <v>98</v>
      </c>
      <c r="BF327">
        <v>5</v>
      </c>
      <c r="BG327" t="s">
        <v>107</v>
      </c>
      <c r="BH327">
        <v>0</v>
      </c>
      <c r="BI327" t="s">
        <v>83</v>
      </c>
      <c r="BJ327" t="s">
        <v>127</v>
      </c>
      <c r="BK327">
        <v>1941</v>
      </c>
      <c r="BL327" t="s">
        <v>102</v>
      </c>
      <c r="BM327">
        <v>2</v>
      </c>
      <c r="BN327">
        <v>360</v>
      </c>
      <c r="BO327" t="s">
        <v>98</v>
      </c>
      <c r="BP327" t="s">
        <v>98</v>
      </c>
      <c r="BQ327" t="s">
        <v>105</v>
      </c>
      <c r="BR327">
        <v>0</v>
      </c>
      <c r="BS327">
        <v>0</v>
      </c>
      <c r="BT327">
        <v>244</v>
      </c>
      <c r="BU327">
        <v>0</v>
      </c>
      <c r="BV327">
        <v>0</v>
      </c>
      <c r="BW327">
        <v>0</v>
      </c>
      <c r="BX327" t="s">
        <v>83</v>
      </c>
      <c r="BY327" t="s">
        <v>83</v>
      </c>
      <c r="BZ327" t="s">
        <v>83</v>
      </c>
      <c r="CA327" s="2">
        <v>0</v>
      </c>
      <c r="CB327">
        <v>12</v>
      </c>
      <c r="CC327">
        <v>2007</v>
      </c>
      <c r="CD327" t="s">
        <v>110</v>
      </c>
      <c r="CE327" t="s">
        <v>111</v>
      </c>
      <c r="CF327" s="2">
        <v>87000</v>
      </c>
      <c r="CG327" s="4">
        <f t="shared" si="11"/>
        <v>108.34371108343711</v>
      </c>
    </row>
    <row r="328" spans="1:85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 t="str">
        <f t="shared" si="10"/>
        <v>Y</v>
      </c>
      <c r="S328">
        <v>8</v>
      </c>
      <c r="T328">
        <v>5</v>
      </c>
      <c r="U328">
        <v>1993</v>
      </c>
      <c r="V328" t="str">
        <f>IF(Table1[[#This Row],[YearBuilt]]&lt;1990, "N", IF(Table1[[#This Row],[Remodeled after 1990?]] = "Y", "N", "Y"))</f>
        <v>Y</v>
      </c>
      <c r="W328">
        <v>1993</v>
      </c>
      <c r="X328" t="str" cm="1">
        <f t="array" ref="X328">IFERROR(IF(U328=W328, "N", IF(AND(U328&lt;W328, Table1[[#This Row],[YearRemodAdd]]&gt;1990), "Y", "N/A")), No value)</f>
        <v>N</v>
      </c>
      <c r="Y328" t="s">
        <v>93</v>
      </c>
      <c r="Z328" t="s">
        <v>94</v>
      </c>
      <c r="AA328" t="s">
        <v>96</v>
      </c>
      <c r="AB328" t="s">
        <v>96</v>
      </c>
      <c r="AC328" t="s">
        <v>117</v>
      </c>
      <c r="AD328">
        <v>0</v>
      </c>
      <c r="AE328" t="s">
        <v>97</v>
      </c>
      <c r="AF328" t="s">
        <v>98</v>
      </c>
      <c r="AG328" t="s">
        <v>99</v>
      </c>
      <c r="AH328" t="s">
        <v>97</v>
      </c>
      <c r="AI328" t="s">
        <v>98</v>
      </c>
      <c r="AJ328" t="s">
        <v>97</v>
      </c>
      <c r="AK328" t="s">
        <v>101</v>
      </c>
      <c r="AL328">
        <v>1619</v>
      </c>
      <c r="AM328" t="s">
        <v>102</v>
      </c>
      <c r="AN328">
        <v>0</v>
      </c>
      <c r="AO328">
        <v>100</v>
      </c>
      <c r="AP328">
        <v>1719</v>
      </c>
      <c r="AQ328" t="s">
        <v>103</v>
      </c>
      <c r="AR328" t="s">
        <v>104</v>
      </c>
      <c r="AS328" t="s">
        <v>105</v>
      </c>
      <c r="AT328" t="s">
        <v>106</v>
      </c>
      <c r="AU328">
        <v>1719</v>
      </c>
      <c r="AV328">
        <v>0</v>
      </c>
      <c r="AW328">
        <v>0</v>
      </c>
      <c r="AX328">
        <v>1719</v>
      </c>
      <c r="AY328">
        <v>2</v>
      </c>
      <c r="AZ328">
        <v>0</v>
      </c>
      <c r="BA328">
        <v>1</v>
      </c>
      <c r="BB328">
        <v>1</v>
      </c>
      <c r="BC328">
        <v>1</v>
      </c>
      <c r="BD328">
        <v>1</v>
      </c>
      <c r="BE328" t="s">
        <v>97</v>
      </c>
      <c r="BF328">
        <v>6</v>
      </c>
      <c r="BG328" t="s">
        <v>107</v>
      </c>
      <c r="BH328">
        <v>2</v>
      </c>
      <c r="BI328" t="s">
        <v>97</v>
      </c>
      <c r="BJ328" t="s">
        <v>108</v>
      </c>
      <c r="BK328">
        <v>1993</v>
      </c>
      <c r="BL328" t="s">
        <v>157</v>
      </c>
      <c r="BM328">
        <v>2</v>
      </c>
      <c r="BN328">
        <v>473</v>
      </c>
      <c r="BO328" t="s">
        <v>98</v>
      </c>
      <c r="BP328" t="s">
        <v>98</v>
      </c>
      <c r="BQ328" t="s">
        <v>105</v>
      </c>
      <c r="BR328">
        <v>122</v>
      </c>
      <c r="BS328">
        <v>30</v>
      </c>
      <c r="BT328">
        <v>0</v>
      </c>
      <c r="BU328">
        <v>0</v>
      </c>
      <c r="BV328">
        <v>0</v>
      </c>
      <c r="BW328">
        <v>0</v>
      </c>
      <c r="BX328" t="s">
        <v>83</v>
      </c>
      <c r="BY328" t="s">
        <v>83</v>
      </c>
      <c r="BZ328" t="s">
        <v>83</v>
      </c>
      <c r="CA328" s="2">
        <v>0</v>
      </c>
      <c r="CB328">
        <v>5</v>
      </c>
      <c r="CC328">
        <v>2008</v>
      </c>
      <c r="CD328" t="s">
        <v>237</v>
      </c>
      <c r="CE328" t="s">
        <v>111</v>
      </c>
      <c r="CF328" s="2">
        <v>324000</v>
      </c>
      <c r="CG328" s="4">
        <f t="shared" si="11"/>
        <v>188.48167539267016</v>
      </c>
    </row>
    <row r="329" spans="1:85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 t="str">
        <f t="shared" si="10"/>
        <v>Y</v>
      </c>
      <c r="S329">
        <v>6</v>
      </c>
      <c r="T329">
        <v>5</v>
      </c>
      <c r="U329">
        <v>1960</v>
      </c>
      <c r="V329" t="str">
        <f>IF(Table1[[#This Row],[YearBuilt]]&lt;1990, "N", IF(Table1[[#This Row],[Remodeled after 1990?]] = "Y", "N", "Y"))</f>
        <v>N</v>
      </c>
      <c r="W329">
        <v>1960</v>
      </c>
      <c r="X329" t="str" cm="1">
        <f t="array" ref="X329">IFERROR(IF(U329=W329, "N", IF(AND(U329&lt;W329, Table1[[#This Row],[YearRemodAdd]]&gt;1990), "Y", "N/A")), No value)</f>
        <v>N</v>
      </c>
      <c r="Y329" t="s">
        <v>152</v>
      </c>
      <c r="Z329" t="s">
        <v>94</v>
      </c>
      <c r="AA329" t="s">
        <v>124</v>
      </c>
      <c r="AB329" t="s">
        <v>124</v>
      </c>
      <c r="AC329" t="s">
        <v>96</v>
      </c>
      <c r="AD329">
        <v>175</v>
      </c>
      <c r="AE329" t="s">
        <v>98</v>
      </c>
      <c r="AF329" t="s">
        <v>98</v>
      </c>
      <c r="AG329" t="s">
        <v>118</v>
      </c>
      <c r="AH329" t="s">
        <v>98</v>
      </c>
      <c r="AI329" t="s">
        <v>98</v>
      </c>
      <c r="AJ329" t="s">
        <v>100</v>
      </c>
      <c r="AK329" t="s">
        <v>153</v>
      </c>
      <c r="AL329">
        <v>565</v>
      </c>
      <c r="AM329" t="s">
        <v>102</v>
      </c>
      <c r="AN329">
        <v>0</v>
      </c>
      <c r="AO329">
        <v>818</v>
      </c>
      <c r="AP329">
        <v>1383</v>
      </c>
      <c r="AQ329" t="s">
        <v>103</v>
      </c>
      <c r="AR329" t="s">
        <v>98</v>
      </c>
      <c r="AS329" t="s">
        <v>105</v>
      </c>
      <c r="AT329" t="s">
        <v>106</v>
      </c>
      <c r="AU329">
        <v>1383</v>
      </c>
      <c r="AV329">
        <v>0</v>
      </c>
      <c r="AW329">
        <v>0</v>
      </c>
      <c r="AX329">
        <v>1383</v>
      </c>
      <c r="AY329">
        <v>0</v>
      </c>
      <c r="AZ329">
        <v>0</v>
      </c>
      <c r="BA329">
        <v>1</v>
      </c>
      <c r="BB329">
        <v>1</v>
      </c>
      <c r="BC329">
        <v>3</v>
      </c>
      <c r="BD329">
        <v>1</v>
      </c>
      <c r="BE329" t="s">
        <v>98</v>
      </c>
      <c r="BF329">
        <v>7</v>
      </c>
      <c r="BG329" t="s">
        <v>107</v>
      </c>
      <c r="BH329">
        <v>0</v>
      </c>
      <c r="BI329" t="s">
        <v>83</v>
      </c>
      <c r="BJ329" t="s">
        <v>108</v>
      </c>
      <c r="BK329">
        <v>1960</v>
      </c>
      <c r="BL329" t="s">
        <v>109</v>
      </c>
      <c r="BM329">
        <v>1</v>
      </c>
      <c r="BN329">
        <v>292</v>
      </c>
      <c r="BO329" t="s">
        <v>98</v>
      </c>
      <c r="BP329" t="s">
        <v>98</v>
      </c>
      <c r="BQ329" t="s">
        <v>105</v>
      </c>
      <c r="BR329">
        <v>0</v>
      </c>
      <c r="BS329">
        <v>45</v>
      </c>
      <c r="BT329">
        <v>0</v>
      </c>
      <c r="BU329">
        <v>0</v>
      </c>
      <c r="BV329">
        <v>0</v>
      </c>
      <c r="BW329">
        <v>0</v>
      </c>
      <c r="BX329" t="s">
        <v>83</v>
      </c>
      <c r="BY329" t="s">
        <v>83</v>
      </c>
      <c r="BZ329" t="s">
        <v>83</v>
      </c>
      <c r="CA329" s="2">
        <v>0</v>
      </c>
      <c r="CB329">
        <v>4</v>
      </c>
      <c r="CC329">
        <v>2006</v>
      </c>
      <c r="CD329" t="s">
        <v>110</v>
      </c>
      <c r="CE329" t="s">
        <v>111</v>
      </c>
      <c r="CF329" s="2">
        <v>145250</v>
      </c>
      <c r="CG329" s="4">
        <f t="shared" si="11"/>
        <v>105.02530730296456</v>
      </c>
    </row>
    <row r="330" spans="1:85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 t="str">
        <f t="shared" si="10"/>
        <v>N/A</v>
      </c>
      <c r="S330">
        <v>6</v>
      </c>
      <c r="T330">
        <v>6</v>
      </c>
      <c r="U330">
        <v>1916</v>
      </c>
      <c r="V330" t="str">
        <f>IF(Table1[[#This Row],[YearBuilt]]&lt;1990, "N", IF(Table1[[#This Row],[Remodeled after 1990?]] = "Y", "N", "Y"))</f>
        <v>N</v>
      </c>
      <c r="W330">
        <v>1994</v>
      </c>
      <c r="X330" t="str" cm="1">
        <f t="array" ref="X330">IFERROR(IF(U330=W330, "N", IF(AND(U330&lt;W330, Table1[[#This Row],[YearRemodAdd]]&gt;1990), "Y", "N/A")), No value)</f>
        <v>Y</v>
      </c>
      <c r="Y330" t="s">
        <v>93</v>
      </c>
      <c r="Z330" t="s">
        <v>94</v>
      </c>
      <c r="AA330" t="s">
        <v>124</v>
      </c>
      <c r="AB330" t="s">
        <v>125</v>
      </c>
      <c r="AC330" t="s">
        <v>117</v>
      </c>
      <c r="AD330">
        <v>0</v>
      </c>
      <c r="AE330" t="s">
        <v>98</v>
      </c>
      <c r="AF330" t="s">
        <v>98</v>
      </c>
      <c r="AG330" t="s">
        <v>126</v>
      </c>
      <c r="AH330" t="s">
        <v>98</v>
      </c>
      <c r="AI330" t="s">
        <v>98</v>
      </c>
      <c r="AJ330" t="s">
        <v>100</v>
      </c>
      <c r="AK330" t="s">
        <v>102</v>
      </c>
      <c r="AL330">
        <v>0</v>
      </c>
      <c r="AM330" t="s">
        <v>102</v>
      </c>
      <c r="AN330">
        <v>0</v>
      </c>
      <c r="AO330">
        <v>844</v>
      </c>
      <c r="AP330">
        <v>844</v>
      </c>
      <c r="AQ330" t="s">
        <v>103</v>
      </c>
      <c r="AR330" t="s">
        <v>97</v>
      </c>
      <c r="AS330" t="s">
        <v>177</v>
      </c>
      <c r="AT330" t="s">
        <v>164</v>
      </c>
      <c r="AU330">
        <v>1445</v>
      </c>
      <c r="AV330">
        <v>689</v>
      </c>
      <c r="AW330">
        <v>0</v>
      </c>
      <c r="AX330">
        <v>2134</v>
      </c>
      <c r="AY330">
        <v>0</v>
      </c>
      <c r="AZ330">
        <v>0</v>
      </c>
      <c r="BA330">
        <v>2</v>
      </c>
      <c r="BB330">
        <v>0</v>
      </c>
      <c r="BC330">
        <v>5</v>
      </c>
      <c r="BD330">
        <v>1</v>
      </c>
      <c r="BE330" t="s">
        <v>97</v>
      </c>
      <c r="BF330">
        <v>10</v>
      </c>
      <c r="BG330" t="s">
        <v>107</v>
      </c>
      <c r="BH330">
        <v>0</v>
      </c>
      <c r="BI330" t="s">
        <v>83</v>
      </c>
      <c r="BJ330" t="s">
        <v>127</v>
      </c>
      <c r="BK330">
        <v>1930</v>
      </c>
      <c r="BL330" t="s">
        <v>102</v>
      </c>
      <c r="BM330">
        <v>2</v>
      </c>
      <c r="BN330">
        <v>441</v>
      </c>
      <c r="BO330" t="s">
        <v>98</v>
      </c>
      <c r="BP330" t="s">
        <v>98</v>
      </c>
      <c r="BQ330" t="s">
        <v>105</v>
      </c>
      <c r="BR330">
        <v>0</v>
      </c>
      <c r="BS330">
        <v>60</v>
      </c>
      <c r="BT330">
        <v>268</v>
      </c>
      <c r="BU330">
        <v>0</v>
      </c>
      <c r="BV330">
        <v>0</v>
      </c>
      <c r="BW330">
        <v>0</v>
      </c>
      <c r="BX330" t="s">
        <v>83</v>
      </c>
      <c r="BY330" t="s">
        <v>83</v>
      </c>
      <c r="BZ330" t="s">
        <v>83</v>
      </c>
      <c r="CA330" s="2">
        <v>0</v>
      </c>
      <c r="CB330">
        <v>7</v>
      </c>
      <c r="CC330">
        <v>2009</v>
      </c>
      <c r="CD330" t="s">
        <v>110</v>
      </c>
      <c r="CE330" t="s">
        <v>111</v>
      </c>
      <c r="CF330" s="2">
        <v>214500</v>
      </c>
      <c r="CG330" s="4">
        <f t="shared" si="11"/>
        <v>100.51546391752578</v>
      </c>
    </row>
    <row r="331" spans="1:85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 t="str">
        <f t="shared" si="10"/>
        <v>N</v>
      </c>
      <c r="S331">
        <v>5</v>
      </c>
      <c r="T331">
        <v>5</v>
      </c>
      <c r="U331">
        <v>1920</v>
      </c>
      <c r="V331" t="str">
        <f>IF(Table1[[#This Row],[YearBuilt]]&lt;1990, "N", IF(Table1[[#This Row],[Remodeled after 1990?]] = "Y", "N", "Y"))</f>
        <v>N</v>
      </c>
      <c r="W331">
        <v>1950</v>
      </c>
      <c r="X331" t="str" cm="1">
        <f t="array" ref="X331">IFERROR(IF(U331=W331, "N", IF(AND(U331&lt;W331, Table1[[#This Row],[YearRemodAdd]]&gt;1990), "Y", "N/A")), No value)</f>
        <v>N/A</v>
      </c>
      <c r="Y331" t="s">
        <v>93</v>
      </c>
      <c r="Z331" t="s">
        <v>94</v>
      </c>
      <c r="AA331" t="s">
        <v>124</v>
      </c>
      <c r="AB331" t="s">
        <v>125</v>
      </c>
      <c r="AC331" t="s">
        <v>117</v>
      </c>
      <c r="AD331">
        <v>0</v>
      </c>
      <c r="AE331" t="s">
        <v>98</v>
      </c>
      <c r="AF331" t="s">
        <v>98</v>
      </c>
      <c r="AG331" t="s">
        <v>99</v>
      </c>
      <c r="AH331" t="s">
        <v>98</v>
      </c>
      <c r="AI331" t="s">
        <v>98</v>
      </c>
      <c r="AJ331" t="s">
        <v>121</v>
      </c>
      <c r="AK331" t="s">
        <v>102</v>
      </c>
      <c r="AL331">
        <v>0</v>
      </c>
      <c r="AM331" t="s">
        <v>102</v>
      </c>
      <c r="AN331">
        <v>0</v>
      </c>
      <c r="AO331">
        <v>596</v>
      </c>
      <c r="AP331">
        <v>596</v>
      </c>
      <c r="AQ331" t="s">
        <v>103</v>
      </c>
      <c r="AR331" t="s">
        <v>98</v>
      </c>
      <c r="AS331" t="s">
        <v>177</v>
      </c>
      <c r="AT331" t="s">
        <v>106</v>
      </c>
      <c r="AU331">
        <v>596</v>
      </c>
      <c r="AV331">
        <v>596</v>
      </c>
      <c r="AW331">
        <v>0</v>
      </c>
      <c r="AX331">
        <v>1192</v>
      </c>
      <c r="AY331">
        <v>0</v>
      </c>
      <c r="AZ331">
        <v>0</v>
      </c>
      <c r="BA331">
        <v>1</v>
      </c>
      <c r="BB331">
        <v>0</v>
      </c>
      <c r="BC331">
        <v>3</v>
      </c>
      <c r="BD331">
        <v>1</v>
      </c>
      <c r="BE331" t="s">
        <v>98</v>
      </c>
      <c r="BF331">
        <v>6</v>
      </c>
      <c r="BG331" t="s">
        <v>107</v>
      </c>
      <c r="BH331">
        <v>0</v>
      </c>
      <c r="BI331" t="s">
        <v>83</v>
      </c>
      <c r="BJ331" t="s">
        <v>127</v>
      </c>
      <c r="BK331">
        <v>1920</v>
      </c>
      <c r="BL331" t="s">
        <v>102</v>
      </c>
      <c r="BM331">
        <v>1</v>
      </c>
      <c r="BN331">
        <v>189</v>
      </c>
      <c r="BO331" t="s">
        <v>147</v>
      </c>
      <c r="BP331" t="s">
        <v>147</v>
      </c>
      <c r="BQ331" t="s">
        <v>177</v>
      </c>
      <c r="BR331">
        <v>0</v>
      </c>
      <c r="BS331">
        <v>0</v>
      </c>
      <c r="BT331">
        <v>137</v>
      </c>
      <c r="BU331">
        <v>0</v>
      </c>
      <c r="BV331">
        <v>0</v>
      </c>
      <c r="BW331">
        <v>0</v>
      </c>
      <c r="BX331" t="s">
        <v>83</v>
      </c>
      <c r="BY331" t="s">
        <v>163</v>
      </c>
      <c r="BZ331" t="s">
        <v>83</v>
      </c>
      <c r="CA331" s="2">
        <v>0</v>
      </c>
      <c r="CB331">
        <v>7</v>
      </c>
      <c r="CC331">
        <v>2009</v>
      </c>
      <c r="CD331" t="s">
        <v>110</v>
      </c>
      <c r="CE331" t="s">
        <v>111</v>
      </c>
      <c r="CF331" s="2">
        <v>78000</v>
      </c>
      <c r="CG331" s="4">
        <f t="shared" si="11"/>
        <v>65.43624161073825</v>
      </c>
    </row>
    <row r="332" spans="1:85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 t="str">
        <f t="shared" si="10"/>
        <v>Y</v>
      </c>
      <c r="S332">
        <v>5</v>
      </c>
      <c r="T332">
        <v>4</v>
      </c>
      <c r="U332">
        <v>1964</v>
      </c>
      <c r="V332" t="str">
        <f>IF(Table1[[#This Row],[YearBuilt]]&lt;1990, "N", IF(Table1[[#This Row],[Remodeled after 1990?]] = "Y", "N", "Y"))</f>
        <v>N</v>
      </c>
      <c r="W332">
        <v>1964</v>
      </c>
      <c r="X332" t="str" cm="1">
        <f t="array" ref="X332">IFERROR(IF(U332=W332, "N", IF(AND(U332&lt;W332, Table1[[#This Row],[YearRemodAdd]]&gt;1990), "Y", "N/A")), No value)</f>
        <v>N</v>
      </c>
      <c r="Y332" t="s">
        <v>93</v>
      </c>
      <c r="Z332" t="s">
        <v>94</v>
      </c>
      <c r="AA332" t="s">
        <v>140</v>
      </c>
      <c r="AB332" t="s">
        <v>140</v>
      </c>
      <c r="AC332" t="s">
        <v>96</v>
      </c>
      <c r="AD332">
        <v>84</v>
      </c>
      <c r="AE332" t="s">
        <v>98</v>
      </c>
      <c r="AF332" t="s">
        <v>98</v>
      </c>
      <c r="AG332" t="s">
        <v>118</v>
      </c>
      <c r="AH332" t="s">
        <v>98</v>
      </c>
      <c r="AI332" t="s">
        <v>98</v>
      </c>
      <c r="AJ332" t="s">
        <v>100</v>
      </c>
      <c r="AK332" t="s">
        <v>101</v>
      </c>
      <c r="AL332">
        <v>40</v>
      </c>
      <c r="AM332" t="s">
        <v>153</v>
      </c>
      <c r="AN332">
        <v>264</v>
      </c>
      <c r="AO332">
        <v>1424</v>
      </c>
      <c r="AP332">
        <v>1728</v>
      </c>
      <c r="AQ332" t="s">
        <v>103</v>
      </c>
      <c r="AR332" t="s">
        <v>98</v>
      </c>
      <c r="AS332" t="s">
        <v>105</v>
      </c>
      <c r="AT332" t="s">
        <v>106</v>
      </c>
      <c r="AU332">
        <v>1728</v>
      </c>
      <c r="AV332">
        <v>0</v>
      </c>
      <c r="AW332">
        <v>0</v>
      </c>
      <c r="AX332">
        <v>1728</v>
      </c>
      <c r="AY332">
        <v>0</v>
      </c>
      <c r="AZ332">
        <v>1</v>
      </c>
      <c r="BA332">
        <v>2</v>
      </c>
      <c r="BB332">
        <v>0</v>
      </c>
      <c r="BC332">
        <v>6</v>
      </c>
      <c r="BD332">
        <v>2</v>
      </c>
      <c r="BE332" t="s">
        <v>98</v>
      </c>
      <c r="BF332">
        <v>10</v>
      </c>
      <c r="BG332" t="s">
        <v>107</v>
      </c>
      <c r="BH332">
        <v>0</v>
      </c>
      <c r="BI332" t="s">
        <v>83</v>
      </c>
      <c r="BJ332" t="s">
        <v>127</v>
      </c>
      <c r="BK332">
        <v>2002</v>
      </c>
      <c r="BL332" t="s">
        <v>102</v>
      </c>
      <c r="BM332">
        <v>1</v>
      </c>
      <c r="BN332">
        <v>352</v>
      </c>
      <c r="BO332" t="s">
        <v>98</v>
      </c>
      <c r="BP332" t="s">
        <v>98</v>
      </c>
      <c r="BQ332" t="s">
        <v>105</v>
      </c>
      <c r="BR332">
        <v>155</v>
      </c>
      <c r="BS332">
        <v>0</v>
      </c>
      <c r="BT332">
        <v>0</v>
      </c>
      <c r="BU332">
        <v>0</v>
      </c>
      <c r="BV332">
        <v>0</v>
      </c>
      <c r="BW332">
        <v>0</v>
      </c>
      <c r="BX332" t="s">
        <v>83</v>
      </c>
      <c r="BY332" t="s">
        <v>83</v>
      </c>
      <c r="BZ332" t="s">
        <v>83</v>
      </c>
      <c r="CA332" s="2">
        <v>0</v>
      </c>
      <c r="CB332">
        <v>11</v>
      </c>
      <c r="CC332">
        <v>2007</v>
      </c>
      <c r="CD332" t="s">
        <v>110</v>
      </c>
      <c r="CE332" t="s">
        <v>111</v>
      </c>
      <c r="CF332" s="2">
        <v>119000</v>
      </c>
      <c r="CG332" s="4">
        <f t="shared" si="11"/>
        <v>68.865740740740748</v>
      </c>
    </row>
    <row r="333" spans="1:85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 t="str">
        <f t="shared" si="10"/>
        <v>Y</v>
      </c>
      <c r="S333">
        <v>5</v>
      </c>
      <c r="T333">
        <v>6</v>
      </c>
      <c r="U333">
        <v>1958</v>
      </c>
      <c r="V333" t="str">
        <f>IF(Table1[[#This Row],[YearBuilt]]&lt;1990, "N", IF(Table1[[#This Row],[Remodeled after 1990?]] = "Y", "N", "Y"))</f>
        <v>N</v>
      </c>
      <c r="W333">
        <v>1992</v>
      </c>
      <c r="X333" t="str" cm="1">
        <f t="array" ref="X333">IFERROR(IF(U333=W333, "N", IF(AND(U333&lt;W333, Table1[[#This Row],[YearRemodAdd]]&gt;1990), "Y", "N/A")), No value)</f>
        <v>Y</v>
      </c>
      <c r="Y333" t="s">
        <v>93</v>
      </c>
      <c r="Z333" t="s">
        <v>94</v>
      </c>
      <c r="AA333" t="s">
        <v>124</v>
      </c>
      <c r="AB333" t="s">
        <v>124</v>
      </c>
      <c r="AC333" t="s">
        <v>117</v>
      </c>
      <c r="AD333">
        <v>0</v>
      </c>
      <c r="AE333" t="s">
        <v>98</v>
      </c>
      <c r="AF333" t="s">
        <v>98</v>
      </c>
      <c r="AG333" t="s">
        <v>118</v>
      </c>
      <c r="AH333" t="s">
        <v>98</v>
      </c>
      <c r="AI333" t="s">
        <v>98</v>
      </c>
      <c r="AJ333" t="s">
        <v>100</v>
      </c>
      <c r="AK333" t="s">
        <v>153</v>
      </c>
      <c r="AL333">
        <v>846</v>
      </c>
      <c r="AM333" t="s">
        <v>102</v>
      </c>
      <c r="AN333">
        <v>0</v>
      </c>
      <c r="AO333">
        <v>210</v>
      </c>
      <c r="AP333">
        <v>1056</v>
      </c>
      <c r="AQ333" t="s">
        <v>103</v>
      </c>
      <c r="AR333" t="s">
        <v>147</v>
      </c>
      <c r="AS333" t="s">
        <v>105</v>
      </c>
      <c r="AT333" t="s">
        <v>106</v>
      </c>
      <c r="AU333">
        <v>1056</v>
      </c>
      <c r="AV333">
        <v>0</v>
      </c>
      <c r="AW333">
        <v>0</v>
      </c>
      <c r="AX333">
        <v>1056</v>
      </c>
      <c r="AY333">
        <v>1</v>
      </c>
      <c r="AZ333">
        <v>0</v>
      </c>
      <c r="BA333">
        <v>1</v>
      </c>
      <c r="BB333">
        <v>0</v>
      </c>
      <c r="BC333">
        <v>3</v>
      </c>
      <c r="BD333">
        <v>1</v>
      </c>
      <c r="BE333" t="s">
        <v>98</v>
      </c>
      <c r="BF333">
        <v>6</v>
      </c>
      <c r="BG333" t="s">
        <v>107</v>
      </c>
      <c r="BH333">
        <v>0</v>
      </c>
      <c r="BI333" t="s">
        <v>83</v>
      </c>
      <c r="BJ333" t="s">
        <v>108</v>
      </c>
      <c r="BK333">
        <v>1958</v>
      </c>
      <c r="BL333" t="s">
        <v>109</v>
      </c>
      <c r="BM333">
        <v>1</v>
      </c>
      <c r="BN333">
        <v>308</v>
      </c>
      <c r="BO333" t="s">
        <v>98</v>
      </c>
      <c r="BP333" t="s">
        <v>98</v>
      </c>
      <c r="BQ333" t="s">
        <v>105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83</v>
      </c>
      <c r="BY333" t="s">
        <v>83</v>
      </c>
      <c r="BZ333" t="s">
        <v>83</v>
      </c>
      <c r="CA333" s="2">
        <v>0</v>
      </c>
      <c r="CB333">
        <v>8</v>
      </c>
      <c r="CC333">
        <v>2007</v>
      </c>
      <c r="CD333" t="s">
        <v>110</v>
      </c>
      <c r="CE333" t="s">
        <v>111</v>
      </c>
      <c r="CF333" s="2">
        <v>139000</v>
      </c>
      <c r="CG333" s="4">
        <f t="shared" si="11"/>
        <v>131.62878787878788</v>
      </c>
    </row>
    <row r="334" spans="1:85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 t="str">
        <f t="shared" si="10"/>
        <v>Y</v>
      </c>
      <c r="S334">
        <v>8</v>
      </c>
      <c r="T334">
        <v>5</v>
      </c>
      <c r="U334">
        <v>2003</v>
      </c>
      <c r="V334" t="str">
        <f>IF(Table1[[#This Row],[YearBuilt]]&lt;1990, "N", IF(Table1[[#This Row],[Remodeled after 1990?]] = "Y", "N", "Y"))</f>
        <v>N</v>
      </c>
      <c r="W334">
        <v>2004</v>
      </c>
      <c r="X334" t="str" cm="1">
        <f t="array" ref="X334">IFERROR(IF(U334=W334, "N", IF(AND(U334&lt;W334, Table1[[#This Row],[YearRemodAdd]]&gt;1990), "Y", "N/A")), No value)</f>
        <v>Y</v>
      </c>
      <c r="Y334" t="s">
        <v>93</v>
      </c>
      <c r="Z334" t="s">
        <v>94</v>
      </c>
      <c r="AA334" t="s">
        <v>95</v>
      </c>
      <c r="AB334" t="s">
        <v>95</v>
      </c>
      <c r="AC334" t="s">
        <v>96</v>
      </c>
      <c r="AD334">
        <v>296</v>
      </c>
      <c r="AE334" t="s">
        <v>97</v>
      </c>
      <c r="AF334" t="s">
        <v>98</v>
      </c>
      <c r="AG334" t="s">
        <v>99</v>
      </c>
      <c r="AH334" t="s">
        <v>97</v>
      </c>
      <c r="AI334" t="s">
        <v>98</v>
      </c>
      <c r="AJ334" t="s">
        <v>100</v>
      </c>
      <c r="AK334" t="s">
        <v>101</v>
      </c>
      <c r="AL334">
        <v>1124</v>
      </c>
      <c r="AM334" t="s">
        <v>83</v>
      </c>
      <c r="AN334">
        <v>479</v>
      </c>
      <c r="AO334">
        <v>1603</v>
      </c>
      <c r="AP334">
        <v>3206</v>
      </c>
      <c r="AQ334" t="s">
        <v>103</v>
      </c>
      <c r="AR334" t="s">
        <v>104</v>
      </c>
      <c r="AS334" t="s">
        <v>105</v>
      </c>
      <c r="AT334" t="s">
        <v>106</v>
      </c>
      <c r="AU334">
        <v>1629</v>
      </c>
      <c r="AV334">
        <v>0</v>
      </c>
      <c r="AW334">
        <v>0</v>
      </c>
      <c r="AX334">
        <v>1629</v>
      </c>
      <c r="AY334">
        <v>1</v>
      </c>
      <c r="AZ334">
        <v>0</v>
      </c>
      <c r="BA334">
        <v>2</v>
      </c>
      <c r="BB334">
        <v>0</v>
      </c>
      <c r="BC334">
        <v>3</v>
      </c>
      <c r="BD334">
        <v>1</v>
      </c>
      <c r="BE334" t="s">
        <v>97</v>
      </c>
      <c r="BF334">
        <v>7</v>
      </c>
      <c r="BG334" t="s">
        <v>107</v>
      </c>
      <c r="BH334">
        <v>1</v>
      </c>
      <c r="BI334" t="s">
        <v>97</v>
      </c>
      <c r="BJ334" t="s">
        <v>108</v>
      </c>
      <c r="BK334">
        <v>2003</v>
      </c>
      <c r="BL334" t="s">
        <v>109</v>
      </c>
      <c r="BM334">
        <v>3</v>
      </c>
      <c r="BN334">
        <v>880</v>
      </c>
      <c r="BO334" t="s">
        <v>98</v>
      </c>
      <c r="BP334" t="s">
        <v>98</v>
      </c>
      <c r="BQ334" t="s">
        <v>105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 t="s">
        <v>83</v>
      </c>
      <c r="BY334" t="s">
        <v>83</v>
      </c>
      <c r="BZ334" t="s">
        <v>83</v>
      </c>
      <c r="CA334" s="2">
        <v>0</v>
      </c>
      <c r="CB334">
        <v>10</v>
      </c>
      <c r="CC334">
        <v>2009</v>
      </c>
      <c r="CD334" t="s">
        <v>110</v>
      </c>
      <c r="CE334" t="s">
        <v>111</v>
      </c>
      <c r="CF334" s="2">
        <v>284000</v>
      </c>
      <c r="CG334" s="4">
        <f t="shared" si="11"/>
        <v>174.3400859422959</v>
      </c>
    </row>
    <row r="335" spans="1:85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 t="str">
        <f t="shared" si="10"/>
        <v>Y</v>
      </c>
      <c r="S335">
        <v>7</v>
      </c>
      <c r="T335">
        <v>5</v>
      </c>
      <c r="U335">
        <v>2004</v>
      </c>
      <c r="V335" t="str">
        <f>IF(Table1[[#This Row],[YearBuilt]]&lt;1990, "N", IF(Table1[[#This Row],[Remodeled after 1990?]] = "Y", "N", "Y"))</f>
        <v>Y</v>
      </c>
      <c r="W335">
        <v>2004</v>
      </c>
      <c r="X335" t="str" cm="1">
        <f t="array" ref="X335">IFERROR(IF(U335=W335, "N", IF(AND(U335&lt;W335, Table1[[#This Row],[YearRemodAdd]]&gt;1990), "Y", "N/A")), No value)</f>
        <v>N</v>
      </c>
      <c r="Y335" t="s">
        <v>93</v>
      </c>
      <c r="Z335" t="s">
        <v>94</v>
      </c>
      <c r="AA335" t="s">
        <v>95</v>
      </c>
      <c r="AB335" t="s">
        <v>95</v>
      </c>
      <c r="AC335" t="s">
        <v>137</v>
      </c>
      <c r="AD335">
        <v>146</v>
      </c>
      <c r="AE335" t="s">
        <v>97</v>
      </c>
      <c r="AF335" t="s">
        <v>98</v>
      </c>
      <c r="AG335" t="s">
        <v>99</v>
      </c>
      <c r="AH335" t="s">
        <v>97</v>
      </c>
      <c r="AI335" t="s">
        <v>98</v>
      </c>
      <c r="AJ335" t="s">
        <v>130</v>
      </c>
      <c r="AK335" t="s">
        <v>101</v>
      </c>
      <c r="AL335">
        <v>720</v>
      </c>
      <c r="AM335" t="s">
        <v>102</v>
      </c>
      <c r="AN335">
        <v>0</v>
      </c>
      <c r="AO335">
        <v>638</v>
      </c>
      <c r="AP335">
        <v>1358</v>
      </c>
      <c r="AQ335" t="s">
        <v>103</v>
      </c>
      <c r="AR335" t="s">
        <v>104</v>
      </c>
      <c r="AS335" t="s">
        <v>105</v>
      </c>
      <c r="AT335" t="s">
        <v>106</v>
      </c>
      <c r="AU335">
        <v>1358</v>
      </c>
      <c r="AV335">
        <v>0</v>
      </c>
      <c r="AW335">
        <v>0</v>
      </c>
      <c r="AX335">
        <v>1358</v>
      </c>
      <c r="AY335">
        <v>1</v>
      </c>
      <c r="AZ335">
        <v>0</v>
      </c>
      <c r="BA335">
        <v>2</v>
      </c>
      <c r="BB335">
        <v>0</v>
      </c>
      <c r="BC335">
        <v>2</v>
      </c>
      <c r="BD335">
        <v>1</v>
      </c>
      <c r="BE335" t="s">
        <v>97</v>
      </c>
      <c r="BF335">
        <v>6</v>
      </c>
      <c r="BG335" t="s">
        <v>107</v>
      </c>
      <c r="BH335">
        <v>1</v>
      </c>
      <c r="BI335" t="s">
        <v>97</v>
      </c>
      <c r="BJ335" t="s">
        <v>108</v>
      </c>
      <c r="BK335">
        <v>2004</v>
      </c>
      <c r="BL335" t="s">
        <v>109</v>
      </c>
      <c r="BM335">
        <v>2</v>
      </c>
      <c r="BN335">
        <v>484</v>
      </c>
      <c r="BO335" t="s">
        <v>98</v>
      </c>
      <c r="BP335" t="s">
        <v>98</v>
      </c>
      <c r="BQ335" t="s">
        <v>105</v>
      </c>
      <c r="BR335">
        <v>192</v>
      </c>
      <c r="BS335">
        <v>30</v>
      </c>
      <c r="BT335">
        <v>0</v>
      </c>
      <c r="BU335">
        <v>0</v>
      </c>
      <c r="BV335">
        <v>0</v>
      </c>
      <c r="BW335">
        <v>0</v>
      </c>
      <c r="BX335" t="s">
        <v>83</v>
      </c>
      <c r="BY335" t="s">
        <v>83</v>
      </c>
      <c r="BZ335" t="s">
        <v>83</v>
      </c>
      <c r="CA335" s="2">
        <v>0</v>
      </c>
      <c r="CB335">
        <v>7</v>
      </c>
      <c r="CC335">
        <v>2008</v>
      </c>
      <c r="CD335" t="s">
        <v>110</v>
      </c>
      <c r="CE335" t="s">
        <v>111</v>
      </c>
      <c r="CF335" s="2">
        <v>207000</v>
      </c>
      <c r="CG335" s="4">
        <f t="shared" si="11"/>
        <v>152.43004418262151</v>
      </c>
    </row>
    <row r="336" spans="1:85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 t="str">
        <f t="shared" si="10"/>
        <v>N</v>
      </c>
      <c r="S336">
        <v>6</v>
      </c>
      <c r="T336">
        <v>5</v>
      </c>
      <c r="U336">
        <v>1998</v>
      </c>
      <c r="V336" t="str">
        <f>IF(Table1[[#This Row],[YearBuilt]]&lt;1990, "N", IF(Table1[[#This Row],[Remodeled after 1990?]] = "Y", "N", "Y"))</f>
        <v>Y</v>
      </c>
      <c r="W336">
        <v>1998</v>
      </c>
      <c r="X336" t="str" cm="1">
        <f t="array" ref="X336">IFERROR(IF(U336=W336, "N", IF(AND(U336&lt;W336, Table1[[#This Row],[YearRemodAdd]]&gt;1990), "Y", "N/A")), No value)</f>
        <v>N</v>
      </c>
      <c r="Y336" t="s">
        <v>93</v>
      </c>
      <c r="Z336" t="s">
        <v>94</v>
      </c>
      <c r="AA336" t="s">
        <v>95</v>
      </c>
      <c r="AB336" t="s">
        <v>95</v>
      </c>
      <c r="AC336" t="s">
        <v>117</v>
      </c>
      <c r="AD336">
        <v>0</v>
      </c>
      <c r="AE336" t="s">
        <v>98</v>
      </c>
      <c r="AF336" t="s">
        <v>98</v>
      </c>
      <c r="AG336" t="s">
        <v>99</v>
      </c>
      <c r="AH336" t="s">
        <v>97</v>
      </c>
      <c r="AI336" t="s">
        <v>98</v>
      </c>
      <c r="AJ336" t="s">
        <v>97</v>
      </c>
      <c r="AK336" t="s">
        <v>101</v>
      </c>
      <c r="AL336">
        <v>828</v>
      </c>
      <c r="AM336" t="s">
        <v>102</v>
      </c>
      <c r="AN336">
        <v>0</v>
      </c>
      <c r="AO336">
        <v>115</v>
      </c>
      <c r="AP336">
        <v>943</v>
      </c>
      <c r="AQ336" t="s">
        <v>103</v>
      </c>
      <c r="AR336" t="s">
        <v>97</v>
      </c>
      <c r="AS336" t="s">
        <v>105</v>
      </c>
      <c r="AT336" t="s">
        <v>106</v>
      </c>
      <c r="AU336">
        <v>943</v>
      </c>
      <c r="AV336">
        <v>695</v>
      </c>
      <c r="AW336">
        <v>0</v>
      </c>
      <c r="AX336">
        <v>1638</v>
      </c>
      <c r="AY336">
        <v>1</v>
      </c>
      <c r="AZ336">
        <v>0</v>
      </c>
      <c r="BA336">
        <v>2</v>
      </c>
      <c r="BB336">
        <v>1</v>
      </c>
      <c r="BC336">
        <v>3</v>
      </c>
      <c r="BD336">
        <v>1</v>
      </c>
      <c r="BE336" t="s">
        <v>98</v>
      </c>
      <c r="BF336">
        <v>7</v>
      </c>
      <c r="BG336" t="s">
        <v>107</v>
      </c>
      <c r="BH336">
        <v>2</v>
      </c>
      <c r="BI336" t="s">
        <v>98</v>
      </c>
      <c r="BJ336" t="s">
        <v>108</v>
      </c>
      <c r="BK336">
        <v>1998</v>
      </c>
      <c r="BL336" t="s">
        <v>157</v>
      </c>
      <c r="BM336">
        <v>2</v>
      </c>
      <c r="BN336">
        <v>472</v>
      </c>
      <c r="BO336" t="s">
        <v>98</v>
      </c>
      <c r="BP336" t="s">
        <v>98</v>
      </c>
      <c r="BQ336" t="s">
        <v>105</v>
      </c>
      <c r="BR336">
        <v>100</v>
      </c>
      <c r="BS336">
        <v>38</v>
      </c>
      <c r="BT336">
        <v>0</v>
      </c>
      <c r="BU336">
        <v>0</v>
      </c>
      <c r="BV336">
        <v>0</v>
      </c>
      <c r="BW336">
        <v>0</v>
      </c>
      <c r="BX336" t="s">
        <v>83</v>
      </c>
      <c r="BY336" t="s">
        <v>83</v>
      </c>
      <c r="BZ336" t="s">
        <v>83</v>
      </c>
      <c r="CA336" s="2">
        <v>0</v>
      </c>
      <c r="CB336">
        <v>7</v>
      </c>
      <c r="CC336">
        <v>2008</v>
      </c>
      <c r="CD336" t="s">
        <v>110</v>
      </c>
      <c r="CE336" t="s">
        <v>111</v>
      </c>
      <c r="CF336" s="2">
        <v>192000</v>
      </c>
      <c r="CG336" s="4">
        <f t="shared" si="11"/>
        <v>117.21611721611721</v>
      </c>
    </row>
    <row r="337" spans="1:85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 t="str">
        <f t="shared" si="10"/>
        <v>N/A</v>
      </c>
      <c r="S337">
        <v>5</v>
      </c>
      <c r="T337">
        <v>6</v>
      </c>
      <c r="U337">
        <v>1965</v>
      </c>
      <c r="V337" t="str">
        <f>IF(Table1[[#This Row],[YearBuilt]]&lt;1990, "N", IF(Table1[[#This Row],[Remodeled after 1990?]] = "Y", "N", "Y"))</f>
        <v>N</v>
      </c>
      <c r="W337">
        <v>1965</v>
      </c>
      <c r="X337" t="str" cm="1">
        <f t="array" ref="X337">IFERROR(IF(U337=W337, "N", IF(AND(U337&lt;W337, Table1[[#This Row],[YearRemodAdd]]&gt;1990), "Y", "N/A")), No value)</f>
        <v>N</v>
      </c>
      <c r="Y337" t="s">
        <v>93</v>
      </c>
      <c r="Z337" t="s">
        <v>94</v>
      </c>
      <c r="AA337" t="s">
        <v>161</v>
      </c>
      <c r="AB337" t="s">
        <v>161</v>
      </c>
      <c r="AC337" t="s">
        <v>117</v>
      </c>
      <c r="AD337">
        <v>0</v>
      </c>
      <c r="AE337" t="s">
        <v>98</v>
      </c>
      <c r="AF337" t="s">
        <v>98</v>
      </c>
      <c r="AG337" t="s">
        <v>118</v>
      </c>
      <c r="AH337" t="s">
        <v>98</v>
      </c>
      <c r="AI337" t="s">
        <v>98</v>
      </c>
      <c r="AJ337" t="s">
        <v>97</v>
      </c>
      <c r="AK337" t="s">
        <v>119</v>
      </c>
      <c r="AL337">
        <v>1249</v>
      </c>
      <c r="AM337" t="s">
        <v>141</v>
      </c>
      <c r="AN337">
        <v>147</v>
      </c>
      <c r="AO337">
        <v>103</v>
      </c>
      <c r="AP337">
        <v>1499</v>
      </c>
      <c r="AQ337" t="s">
        <v>103</v>
      </c>
      <c r="AR337" t="s">
        <v>104</v>
      </c>
      <c r="AS337" t="s">
        <v>105</v>
      </c>
      <c r="AT337" t="s">
        <v>106</v>
      </c>
      <c r="AU337">
        <v>1619</v>
      </c>
      <c r="AV337">
        <v>167</v>
      </c>
      <c r="AW337">
        <v>0</v>
      </c>
      <c r="AX337">
        <v>1786</v>
      </c>
      <c r="AY337">
        <v>2</v>
      </c>
      <c r="AZ337">
        <v>0</v>
      </c>
      <c r="BA337">
        <v>2</v>
      </c>
      <c r="BB337">
        <v>0</v>
      </c>
      <c r="BC337">
        <v>3</v>
      </c>
      <c r="BD337">
        <v>1</v>
      </c>
      <c r="BE337" t="s">
        <v>98</v>
      </c>
      <c r="BF337">
        <v>7</v>
      </c>
      <c r="BG337" t="s">
        <v>107</v>
      </c>
      <c r="BH337">
        <v>2</v>
      </c>
      <c r="BI337" t="s">
        <v>97</v>
      </c>
      <c r="BJ337" t="s">
        <v>108</v>
      </c>
      <c r="BK337">
        <v>1965</v>
      </c>
      <c r="BL337" t="s">
        <v>157</v>
      </c>
      <c r="BM337">
        <v>2</v>
      </c>
      <c r="BN337">
        <v>529</v>
      </c>
      <c r="BO337" t="s">
        <v>98</v>
      </c>
      <c r="BP337" t="s">
        <v>98</v>
      </c>
      <c r="BQ337" t="s">
        <v>105</v>
      </c>
      <c r="BR337">
        <v>670</v>
      </c>
      <c r="BS337">
        <v>0</v>
      </c>
      <c r="BT337">
        <v>0</v>
      </c>
      <c r="BU337">
        <v>0</v>
      </c>
      <c r="BV337">
        <v>0</v>
      </c>
      <c r="BW337">
        <v>0</v>
      </c>
      <c r="BX337" t="s">
        <v>83</v>
      </c>
      <c r="BY337" t="s">
        <v>83</v>
      </c>
      <c r="BZ337" t="s">
        <v>135</v>
      </c>
      <c r="CA337" s="2">
        <v>700</v>
      </c>
      <c r="CB337">
        <v>8</v>
      </c>
      <c r="CC337">
        <v>2008</v>
      </c>
      <c r="CD337" t="s">
        <v>110</v>
      </c>
      <c r="CE337" t="s">
        <v>111</v>
      </c>
      <c r="CF337" s="2">
        <v>228950</v>
      </c>
      <c r="CG337" s="4">
        <f t="shared" si="11"/>
        <v>128.19148936170214</v>
      </c>
    </row>
    <row r="338" spans="1:85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 t="str">
        <f t="shared" si="10"/>
        <v>Y</v>
      </c>
      <c r="S338">
        <v>9</v>
      </c>
      <c r="T338">
        <v>5</v>
      </c>
      <c r="U338">
        <v>2005</v>
      </c>
      <c r="V338" t="str">
        <f>IF(Table1[[#This Row],[YearBuilt]]&lt;1990, "N", IF(Table1[[#This Row],[Remodeled after 1990?]] = "Y", "N", "Y"))</f>
        <v>N</v>
      </c>
      <c r="W338">
        <v>2006</v>
      </c>
      <c r="X338" t="str" cm="1">
        <f t="array" ref="X338">IFERROR(IF(U338=W338, "N", IF(AND(U338&lt;W338, Table1[[#This Row],[YearRemodAdd]]&gt;1990), "Y", "N/A")), No value)</f>
        <v>Y</v>
      </c>
      <c r="Y338" t="s">
        <v>152</v>
      </c>
      <c r="Z338" t="s">
        <v>94</v>
      </c>
      <c r="AA338" t="s">
        <v>95</v>
      </c>
      <c r="AB338" t="s">
        <v>95</v>
      </c>
      <c r="AC338" t="s">
        <v>137</v>
      </c>
      <c r="AD338">
        <v>200</v>
      </c>
      <c r="AE338" t="s">
        <v>97</v>
      </c>
      <c r="AF338" t="s">
        <v>98</v>
      </c>
      <c r="AG338" t="s">
        <v>99</v>
      </c>
      <c r="AH338" t="s">
        <v>104</v>
      </c>
      <c r="AI338" t="s">
        <v>98</v>
      </c>
      <c r="AJ338" t="s">
        <v>97</v>
      </c>
      <c r="AK338" t="s">
        <v>101</v>
      </c>
      <c r="AL338">
        <v>1249</v>
      </c>
      <c r="AM338" t="s">
        <v>102</v>
      </c>
      <c r="AN338">
        <v>0</v>
      </c>
      <c r="AO338">
        <v>673</v>
      </c>
      <c r="AP338">
        <v>1922</v>
      </c>
      <c r="AQ338" t="s">
        <v>103</v>
      </c>
      <c r="AR338" t="s">
        <v>104</v>
      </c>
      <c r="AS338" t="s">
        <v>105</v>
      </c>
      <c r="AT338" t="s">
        <v>106</v>
      </c>
      <c r="AU338">
        <v>1922</v>
      </c>
      <c r="AV338">
        <v>0</v>
      </c>
      <c r="AW338">
        <v>0</v>
      </c>
      <c r="AX338">
        <v>1922</v>
      </c>
      <c r="AY338">
        <v>1</v>
      </c>
      <c r="AZ338">
        <v>0</v>
      </c>
      <c r="BA338">
        <v>2</v>
      </c>
      <c r="BB338">
        <v>0</v>
      </c>
      <c r="BC338">
        <v>3</v>
      </c>
      <c r="BD338">
        <v>1</v>
      </c>
      <c r="BE338" t="s">
        <v>97</v>
      </c>
      <c r="BF338">
        <v>8</v>
      </c>
      <c r="BG338" t="s">
        <v>107</v>
      </c>
      <c r="BH338">
        <v>1</v>
      </c>
      <c r="BI338" t="s">
        <v>97</v>
      </c>
      <c r="BJ338" t="s">
        <v>108</v>
      </c>
      <c r="BK338">
        <v>2005</v>
      </c>
      <c r="BL338" t="s">
        <v>157</v>
      </c>
      <c r="BM338">
        <v>3</v>
      </c>
      <c r="BN338">
        <v>676</v>
      </c>
      <c r="BO338" t="s">
        <v>98</v>
      </c>
      <c r="BP338" t="s">
        <v>98</v>
      </c>
      <c r="BQ338" t="s">
        <v>105</v>
      </c>
      <c r="BR338">
        <v>178</v>
      </c>
      <c r="BS338">
        <v>51</v>
      </c>
      <c r="BT338">
        <v>0</v>
      </c>
      <c r="BU338">
        <v>0</v>
      </c>
      <c r="BV338">
        <v>0</v>
      </c>
      <c r="BW338">
        <v>0</v>
      </c>
      <c r="BX338" t="s">
        <v>83</v>
      </c>
      <c r="BY338" t="s">
        <v>83</v>
      </c>
      <c r="BZ338" t="s">
        <v>83</v>
      </c>
      <c r="CA338" s="2">
        <v>0</v>
      </c>
      <c r="CB338">
        <v>7</v>
      </c>
      <c r="CC338">
        <v>2007</v>
      </c>
      <c r="CD338" t="s">
        <v>110</v>
      </c>
      <c r="CE338" t="s">
        <v>111</v>
      </c>
      <c r="CF338" s="2">
        <v>377426</v>
      </c>
      <c r="CG338" s="4">
        <f t="shared" si="11"/>
        <v>196.37148803329865</v>
      </c>
    </row>
    <row r="339" spans="1:85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 t="str">
        <f t="shared" si="10"/>
        <v>Y</v>
      </c>
      <c r="S339">
        <v>7</v>
      </c>
      <c r="T339">
        <v>5</v>
      </c>
      <c r="U339">
        <v>2002</v>
      </c>
      <c r="V339" t="str">
        <f>IF(Table1[[#This Row],[YearBuilt]]&lt;1990, "N", IF(Table1[[#This Row],[Remodeled after 1990?]] = "Y", "N", "Y"))</f>
        <v>N</v>
      </c>
      <c r="W339">
        <v>2003</v>
      </c>
      <c r="X339" t="str" cm="1">
        <f t="array" ref="X339">IFERROR(IF(U339=W339, "N", IF(AND(U339&lt;W339, Table1[[#This Row],[YearRemodAdd]]&gt;1990), "Y", "N/A")), No value)</f>
        <v>Y</v>
      </c>
      <c r="Y339" t="s">
        <v>93</v>
      </c>
      <c r="Z339" t="s">
        <v>94</v>
      </c>
      <c r="AA339" t="s">
        <v>95</v>
      </c>
      <c r="AB339" t="s">
        <v>95</v>
      </c>
      <c r="AC339" t="s">
        <v>96</v>
      </c>
      <c r="AD339">
        <v>113</v>
      </c>
      <c r="AE339" t="s">
        <v>97</v>
      </c>
      <c r="AF339" t="s">
        <v>98</v>
      </c>
      <c r="AG339" t="s">
        <v>99</v>
      </c>
      <c r="AH339" t="s">
        <v>97</v>
      </c>
      <c r="AI339" t="s">
        <v>98</v>
      </c>
      <c r="AJ339" t="s">
        <v>130</v>
      </c>
      <c r="AK339" t="s">
        <v>101</v>
      </c>
      <c r="AL339">
        <v>810</v>
      </c>
      <c r="AM339" t="s">
        <v>102</v>
      </c>
      <c r="AN339">
        <v>0</v>
      </c>
      <c r="AO339">
        <v>726</v>
      </c>
      <c r="AP339">
        <v>1536</v>
      </c>
      <c r="AQ339" t="s">
        <v>103</v>
      </c>
      <c r="AR339" t="s">
        <v>104</v>
      </c>
      <c r="AS339" t="s">
        <v>105</v>
      </c>
      <c r="AT339" t="s">
        <v>106</v>
      </c>
      <c r="AU339">
        <v>1536</v>
      </c>
      <c r="AV339">
        <v>0</v>
      </c>
      <c r="AW339">
        <v>0</v>
      </c>
      <c r="AX339">
        <v>1536</v>
      </c>
      <c r="AY339">
        <v>1</v>
      </c>
      <c r="AZ339">
        <v>0</v>
      </c>
      <c r="BA339">
        <v>2</v>
      </c>
      <c r="BB339">
        <v>0</v>
      </c>
      <c r="BC339">
        <v>3</v>
      </c>
      <c r="BD339">
        <v>1</v>
      </c>
      <c r="BE339" t="s">
        <v>97</v>
      </c>
      <c r="BF339">
        <v>7</v>
      </c>
      <c r="BG339" t="s">
        <v>107</v>
      </c>
      <c r="BH339">
        <v>0</v>
      </c>
      <c r="BI339" t="s">
        <v>83</v>
      </c>
      <c r="BJ339" t="s">
        <v>108</v>
      </c>
      <c r="BK339">
        <v>2002</v>
      </c>
      <c r="BL339" t="s">
        <v>109</v>
      </c>
      <c r="BM339">
        <v>2</v>
      </c>
      <c r="BN339">
        <v>532</v>
      </c>
      <c r="BO339" t="s">
        <v>98</v>
      </c>
      <c r="BP339" t="s">
        <v>98</v>
      </c>
      <c r="BQ339" t="s">
        <v>105</v>
      </c>
      <c r="BR339">
        <v>192</v>
      </c>
      <c r="BS339">
        <v>74</v>
      </c>
      <c r="BT339">
        <v>0</v>
      </c>
      <c r="BU339">
        <v>0</v>
      </c>
      <c r="BV339">
        <v>0</v>
      </c>
      <c r="BW339">
        <v>0</v>
      </c>
      <c r="BX339" t="s">
        <v>83</v>
      </c>
      <c r="BY339" t="s">
        <v>83</v>
      </c>
      <c r="BZ339" t="s">
        <v>83</v>
      </c>
      <c r="CA339" s="2">
        <v>0</v>
      </c>
      <c r="CB339">
        <v>12</v>
      </c>
      <c r="CC339">
        <v>2008</v>
      </c>
      <c r="CD339" t="s">
        <v>110</v>
      </c>
      <c r="CE339" t="s">
        <v>111</v>
      </c>
      <c r="CF339" s="2">
        <v>214000</v>
      </c>
      <c r="CG339" s="4">
        <f t="shared" si="11"/>
        <v>139.32291666666666</v>
      </c>
    </row>
    <row r="340" spans="1:85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 t="str">
        <f t="shared" si="10"/>
        <v>Y</v>
      </c>
      <c r="S340">
        <v>7</v>
      </c>
      <c r="T340">
        <v>7</v>
      </c>
      <c r="U340">
        <v>1984</v>
      </c>
      <c r="V340" t="str">
        <f>IF(Table1[[#This Row],[YearBuilt]]&lt;1990, "N", IF(Table1[[#This Row],[Remodeled after 1990?]] = "Y", "N", "Y"))</f>
        <v>N</v>
      </c>
      <c r="W340">
        <v>1998</v>
      </c>
      <c r="X340" t="str" cm="1">
        <f t="array" ref="X340">IFERROR(IF(U340=W340, "N", IF(AND(U340&lt;W340, Table1[[#This Row],[YearRemodAdd]]&gt;1990), "Y", "N/A")), No value)</f>
        <v>Y</v>
      </c>
      <c r="Y340" t="s">
        <v>93</v>
      </c>
      <c r="Z340" t="s">
        <v>94</v>
      </c>
      <c r="AA340" t="s">
        <v>124</v>
      </c>
      <c r="AB340" t="s">
        <v>124</v>
      </c>
      <c r="AC340" t="s">
        <v>117</v>
      </c>
      <c r="AD340">
        <v>0</v>
      </c>
      <c r="AE340" t="s">
        <v>97</v>
      </c>
      <c r="AF340" t="s">
        <v>98</v>
      </c>
      <c r="AG340" t="s">
        <v>118</v>
      </c>
      <c r="AH340" t="s">
        <v>97</v>
      </c>
      <c r="AI340" t="s">
        <v>98</v>
      </c>
      <c r="AJ340" t="s">
        <v>121</v>
      </c>
      <c r="AK340" t="s">
        <v>119</v>
      </c>
      <c r="AL340">
        <v>213</v>
      </c>
      <c r="AM340" t="s">
        <v>102</v>
      </c>
      <c r="AN340">
        <v>0</v>
      </c>
      <c r="AO340">
        <v>995</v>
      </c>
      <c r="AP340">
        <v>1208</v>
      </c>
      <c r="AQ340" t="s">
        <v>103</v>
      </c>
      <c r="AR340" t="s">
        <v>104</v>
      </c>
      <c r="AS340" t="s">
        <v>105</v>
      </c>
      <c r="AT340" t="s">
        <v>106</v>
      </c>
      <c r="AU340">
        <v>1621</v>
      </c>
      <c r="AV340">
        <v>0</v>
      </c>
      <c r="AW340">
        <v>0</v>
      </c>
      <c r="AX340">
        <v>1621</v>
      </c>
      <c r="AY340">
        <v>1</v>
      </c>
      <c r="AZ340">
        <v>0</v>
      </c>
      <c r="BA340">
        <v>2</v>
      </c>
      <c r="BB340">
        <v>0</v>
      </c>
      <c r="BC340">
        <v>3</v>
      </c>
      <c r="BD340">
        <v>1</v>
      </c>
      <c r="BE340" t="s">
        <v>97</v>
      </c>
      <c r="BF340">
        <v>8</v>
      </c>
      <c r="BG340" t="s">
        <v>107</v>
      </c>
      <c r="BH340">
        <v>0</v>
      </c>
      <c r="BI340" t="s">
        <v>83</v>
      </c>
      <c r="BJ340" t="s">
        <v>108</v>
      </c>
      <c r="BK340">
        <v>1984</v>
      </c>
      <c r="BL340" t="s">
        <v>109</v>
      </c>
      <c r="BM340">
        <v>2</v>
      </c>
      <c r="BN340">
        <v>440</v>
      </c>
      <c r="BO340" t="s">
        <v>98</v>
      </c>
      <c r="BP340" t="s">
        <v>98</v>
      </c>
      <c r="BQ340" t="s">
        <v>105</v>
      </c>
      <c r="BR340">
        <v>108</v>
      </c>
      <c r="BS340">
        <v>45</v>
      </c>
      <c r="BT340">
        <v>0</v>
      </c>
      <c r="BU340">
        <v>0</v>
      </c>
      <c r="BV340">
        <v>0</v>
      </c>
      <c r="BW340">
        <v>0</v>
      </c>
      <c r="BX340" t="s">
        <v>83</v>
      </c>
      <c r="BY340" t="s">
        <v>83</v>
      </c>
      <c r="BZ340" t="s">
        <v>135</v>
      </c>
      <c r="CA340" s="2">
        <v>400</v>
      </c>
      <c r="CB340">
        <v>5</v>
      </c>
      <c r="CC340">
        <v>2006</v>
      </c>
      <c r="CD340" t="s">
        <v>110</v>
      </c>
      <c r="CE340" t="s">
        <v>111</v>
      </c>
      <c r="CF340" s="2">
        <v>202500</v>
      </c>
      <c r="CG340" s="4">
        <f t="shared" si="11"/>
        <v>124.92288710672425</v>
      </c>
    </row>
    <row r="341" spans="1:85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 t="str">
        <f t="shared" si="10"/>
        <v>Y</v>
      </c>
      <c r="S341">
        <v>6</v>
      </c>
      <c r="T341">
        <v>7</v>
      </c>
      <c r="U341">
        <v>1958</v>
      </c>
      <c r="V341" t="str">
        <f>IF(Table1[[#This Row],[YearBuilt]]&lt;1990, "N", IF(Table1[[#This Row],[Remodeled after 1990?]] = "Y", "N", "Y"))</f>
        <v>N</v>
      </c>
      <c r="W341">
        <v>1998</v>
      </c>
      <c r="X341" t="str" cm="1">
        <f t="array" ref="X341">IFERROR(IF(U341=W341, "N", IF(AND(U341&lt;W341, Table1[[#This Row],[YearRemodAdd]]&gt;1990), "Y", "N/A")), No value)</f>
        <v>Y</v>
      </c>
      <c r="Y341" t="s">
        <v>152</v>
      </c>
      <c r="Z341" t="s">
        <v>94</v>
      </c>
      <c r="AA341" t="s">
        <v>124</v>
      </c>
      <c r="AB341" t="s">
        <v>124</v>
      </c>
      <c r="AC341" t="s">
        <v>96</v>
      </c>
      <c r="AD341">
        <v>176</v>
      </c>
      <c r="AE341" t="s">
        <v>98</v>
      </c>
      <c r="AF341" t="s">
        <v>98</v>
      </c>
      <c r="AG341" t="s">
        <v>118</v>
      </c>
      <c r="AH341" t="s">
        <v>98</v>
      </c>
      <c r="AI341" t="s">
        <v>147</v>
      </c>
      <c r="AJ341" t="s">
        <v>100</v>
      </c>
      <c r="AK341" t="s">
        <v>153</v>
      </c>
      <c r="AL341">
        <v>585</v>
      </c>
      <c r="AM341" t="s">
        <v>102</v>
      </c>
      <c r="AN341">
        <v>0</v>
      </c>
      <c r="AO341">
        <v>630</v>
      </c>
      <c r="AP341">
        <v>1215</v>
      </c>
      <c r="AQ341" t="s">
        <v>103</v>
      </c>
      <c r="AR341" t="s">
        <v>98</v>
      </c>
      <c r="AS341" t="s">
        <v>105</v>
      </c>
      <c r="AT341" t="s">
        <v>164</v>
      </c>
      <c r="AU341">
        <v>1215</v>
      </c>
      <c r="AV341">
        <v>0</v>
      </c>
      <c r="AW341">
        <v>0</v>
      </c>
      <c r="AX341">
        <v>1215</v>
      </c>
      <c r="AY341">
        <v>0</v>
      </c>
      <c r="AZ341">
        <v>0</v>
      </c>
      <c r="BA341">
        <v>1</v>
      </c>
      <c r="BB341">
        <v>0</v>
      </c>
      <c r="BC341">
        <v>3</v>
      </c>
      <c r="BD341">
        <v>1</v>
      </c>
      <c r="BE341" t="s">
        <v>98</v>
      </c>
      <c r="BF341">
        <v>6</v>
      </c>
      <c r="BG341" t="s">
        <v>107</v>
      </c>
      <c r="BH341">
        <v>0</v>
      </c>
      <c r="BI341" t="s">
        <v>83</v>
      </c>
      <c r="BJ341" t="s">
        <v>108</v>
      </c>
      <c r="BK341">
        <v>1958</v>
      </c>
      <c r="BL341" t="s">
        <v>102</v>
      </c>
      <c r="BM341">
        <v>1</v>
      </c>
      <c r="BN341">
        <v>297</v>
      </c>
      <c r="BO341" t="s">
        <v>98</v>
      </c>
      <c r="BP341" t="s">
        <v>98</v>
      </c>
      <c r="BQ341" t="s">
        <v>105</v>
      </c>
      <c r="BR341">
        <v>0</v>
      </c>
      <c r="BS341">
        <v>0</v>
      </c>
      <c r="BT341">
        <v>0</v>
      </c>
      <c r="BU341">
        <v>0</v>
      </c>
      <c r="BV341">
        <v>234</v>
      </c>
      <c r="BW341">
        <v>0</v>
      </c>
      <c r="BX341" t="s">
        <v>83</v>
      </c>
      <c r="BY341" t="s">
        <v>83</v>
      </c>
      <c r="BZ341" t="s">
        <v>83</v>
      </c>
      <c r="CA341" s="2">
        <v>0</v>
      </c>
      <c r="CB341">
        <v>6</v>
      </c>
      <c r="CC341">
        <v>2009</v>
      </c>
      <c r="CD341" t="s">
        <v>110</v>
      </c>
      <c r="CE341" t="s">
        <v>111</v>
      </c>
      <c r="CF341" s="2">
        <v>155000</v>
      </c>
      <c r="CG341" s="4">
        <f t="shared" si="11"/>
        <v>127.57201646090535</v>
      </c>
    </row>
    <row r="342" spans="1:85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 t="str">
        <f t="shared" si="10"/>
        <v>N</v>
      </c>
      <c r="S342">
        <v>8</v>
      </c>
      <c r="T342">
        <v>5</v>
      </c>
      <c r="U342">
        <v>2002</v>
      </c>
      <c r="V342" t="str">
        <f>IF(Table1[[#This Row],[YearBuilt]]&lt;1990, "N", IF(Table1[[#This Row],[Remodeled after 1990?]] = "Y", "N", "Y"))</f>
        <v>Y</v>
      </c>
      <c r="W342">
        <v>2002</v>
      </c>
      <c r="X342" t="str" cm="1">
        <f t="array" ref="X342">IFERROR(IF(U342=W342, "N", IF(AND(U342&lt;W342, Table1[[#This Row],[YearRemodAdd]]&gt;1990), "Y", "N/A")), No value)</f>
        <v>N</v>
      </c>
      <c r="Y342" t="s">
        <v>93</v>
      </c>
      <c r="Z342" t="s">
        <v>94</v>
      </c>
      <c r="AA342" t="s">
        <v>95</v>
      </c>
      <c r="AB342" t="s">
        <v>95</v>
      </c>
      <c r="AC342" t="s">
        <v>117</v>
      </c>
      <c r="AD342">
        <v>0</v>
      </c>
      <c r="AE342" t="s">
        <v>97</v>
      </c>
      <c r="AF342" t="s">
        <v>98</v>
      </c>
      <c r="AG342" t="s">
        <v>99</v>
      </c>
      <c r="AH342" t="s">
        <v>97</v>
      </c>
      <c r="AI342" t="s">
        <v>98</v>
      </c>
      <c r="AJ342" t="s">
        <v>100</v>
      </c>
      <c r="AK342" t="s">
        <v>102</v>
      </c>
      <c r="AL342">
        <v>0</v>
      </c>
      <c r="AM342" t="s">
        <v>102</v>
      </c>
      <c r="AN342">
        <v>0</v>
      </c>
      <c r="AO342">
        <v>967</v>
      </c>
      <c r="AP342">
        <v>967</v>
      </c>
      <c r="AQ342" t="s">
        <v>103</v>
      </c>
      <c r="AR342" t="s">
        <v>104</v>
      </c>
      <c r="AS342" t="s">
        <v>105</v>
      </c>
      <c r="AT342" t="s">
        <v>106</v>
      </c>
      <c r="AU342">
        <v>993</v>
      </c>
      <c r="AV342">
        <v>915</v>
      </c>
      <c r="AW342">
        <v>0</v>
      </c>
      <c r="AX342">
        <v>1908</v>
      </c>
      <c r="AY342">
        <v>0</v>
      </c>
      <c r="AZ342">
        <v>0</v>
      </c>
      <c r="BA342">
        <v>2</v>
      </c>
      <c r="BB342">
        <v>1</v>
      </c>
      <c r="BC342">
        <v>4</v>
      </c>
      <c r="BD342">
        <v>1</v>
      </c>
      <c r="BE342" t="s">
        <v>97</v>
      </c>
      <c r="BF342">
        <v>9</v>
      </c>
      <c r="BG342" t="s">
        <v>107</v>
      </c>
      <c r="BH342">
        <v>0</v>
      </c>
      <c r="BI342" t="s">
        <v>83</v>
      </c>
      <c r="BJ342" t="s">
        <v>108</v>
      </c>
      <c r="BK342">
        <v>2002</v>
      </c>
      <c r="BL342" t="s">
        <v>157</v>
      </c>
      <c r="BM342">
        <v>2</v>
      </c>
      <c r="BN342">
        <v>431</v>
      </c>
      <c r="BO342" t="s">
        <v>98</v>
      </c>
      <c r="BP342" t="s">
        <v>98</v>
      </c>
      <c r="BQ342" t="s">
        <v>105</v>
      </c>
      <c r="BR342">
        <v>135</v>
      </c>
      <c r="BS342">
        <v>0</v>
      </c>
      <c r="BT342">
        <v>0</v>
      </c>
      <c r="BU342">
        <v>0</v>
      </c>
      <c r="BV342">
        <v>0</v>
      </c>
      <c r="BW342">
        <v>0</v>
      </c>
      <c r="BX342" t="s">
        <v>83</v>
      </c>
      <c r="BY342" t="s">
        <v>83</v>
      </c>
      <c r="BZ342" t="s">
        <v>83</v>
      </c>
      <c r="CA342" s="2">
        <v>0</v>
      </c>
      <c r="CB342">
        <v>4</v>
      </c>
      <c r="CC342">
        <v>2010</v>
      </c>
      <c r="CD342" t="s">
        <v>110</v>
      </c>
      <c r="CE342" t="s">
        <v>111</v>
      </c>
      <c r="CF342" s="2">
        <v>202900</v>
      </c>
      <c r="CG342" s="4">
        <f t="shared" si="11"/>
        <v>106.34171907756813</v>
      </c>
    </row>
    <row r="343" spans="1:85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 t="str">
        <f t="shared" si="10"/>
        <v>Y</v>
      </c>
      <c r="S343">
        <v>4</v>
      </c>
      <c r="T343">
        <v>4</v>
      </c>
      <c r="U343">
        <v>1950</v>
      </c>
      <c r="V343" t="str">
        <f>IF(Table1[[#This Row],[YearBuilt]]&lt;1990, "N", IF(Table1[[#This Row],[Remodeled after 1990?]] = "Y", "N", "Y"))</f>
        <v>N</v>
      </c>
      <c r="W343">
        <v>1950</v>
      </c>
      <c r="X343" t="str" cm="1">
        <f t="array" ref="X343">IFERROR(IF(U343=W343, "N", IF(AND(U343&lt;W343, Table1[[#This Row],[YearRemodAdd]]&gt;1990), "Y", "N/A")), No value)</f>
        <v>N</v>
      </c>
      <c r="Y343" t="s">
        <v>93</v>
      </c>
      <c r="Z343" t="s">
        <v>94</v>
      </c>
      <c r="AA343" t="s">
        <v>124</v>
      </c>
      <c r="AB343" t="s">
        <v>186</v>
      </c>
      <c r="AC343" t="s">
        <v>117</v>
      </c>
      <c r="AD343">
        <v>0</v>
      </c>
      <c r="AE343" t="s">
        <v>147</v>
      </c>
      <c r="AF343" t="s">
        <v>147</v>
      </c>
      <c r="AG343" t="s">
        <v>118</v>
      </c>
      <c r="AH343" t="s">
        <v>98</v>
      </c>
      <c r="AI343" t="s">
        <v>147</v>
      </c>
      <c r="AJ343" t="s">
        <v>100</v>
      </c>
      <c r="AK343" t="s">
        <v>102</v>
      </c>
      <c r="AL343">
        <v>0</v>
      </c>
      <c r="AM343" t="s">
        <v>102</v>
      </c>
      <c r="AN343">
        <v>0</v>
      </c>
      <c r="AO343">
        <v>721</v>
      </c>
      <c r="AP343">
        <v>721</v>
      </c>
      <c r="AQ343" t="s">
        <v>103</v>
      </c>
      <c r="AR343" t="s">
        <v>97</v>
      </c>
      <c r="AS343" t="s">
        <v>105</v>
      </c>
      <c r="AT343" t="s">
        <v>106</v>
      </c>
      <c r="AU343">
        <v>841</v>
      </c>
      <c r="AV343">
        <v>0</v>
      </c>
      <c r="AW343">
        <v>0</v>
      </c>
      <c r="AX343">
        <v>841</v>
      </c>
      <c r="AY343">
        <v>0</v>
      </c>
      <c r="AZ343">
        <v>0</v>
      </c>
      <c r="BA343">
        <v>1</v>
      </c>
      <c r="BB343">
        <v>0</v>
      </c>
      <c r="BC343">
        <v>2</v>
      </c>
      <c r="BD343">
        <v>1</v>
      </c>
      <c r="BE343" t="s">
        <v>98</v>
      </c>
      <c r="BF343">
        <v>4</v>
      </c>
      <c r="BG343" t="s">
        <v>107</v>
      </c>
      <c r="BH343">
        <v>0</v>
      </c>
      <c r="BI343" t="s">
        <v>83</v>
      </c>
      <c r="BJ343" t="s">
        <v>169</v>
      </c>
      <c r="BK343">
        <v>1950</v>
      </c>
      <c r="BL343" t="s">
        <v>102</v>
      </c>
      <c r="BM343">
        <v>1</v>
      </c>
      <c r="BN343">
        <v>294</v>
      </c>
      <c r="BO343" t="s">
        <v>98</v>
      </c>
      <c r="BP343" t="s">
        <v>98</v>
      </c>
      <c r="BQ343" t="s">
        <v>177</v>
      </c>
      <c r="BR343">
        <v>250</v>
      </c>
      <c r="BS343">
        <v>0</v>
      </c>
      <c r="BT343">
        <v>24</v>
      </c>
      <c r="BU343">
        <v>0</v>
      </c>
      <c r="BV343">
        <v>0</v>
      </c>
      <c r="BW343">
        <v>0</v>
      </c>
      <c r="BX343" t="s">
        <v>83</v>
      </c>
      <c r="BY343" t="s">
        <v>83</v>
      </c>
      <c r="BZ343" t="s">
        <v>83</v>
      </c>
      <c r="CA343" s="2">
        <v>0</v>
      </c>
      <c r="CB343">
        <v>9</v>
      </c>
      <c r="CC343">
        <v>2009</v>
      </c>
      <c r="CD343" t="s">
        <v>110</v>
      </c>
      <c r="CE343" t="s">
        <v>111</v>
      </c>
      <c r="CF343" s="2">
        <v>82000</v>
      </c>
      <c r="CG343" s="4">
        <f t="shared" si="11"/>
        <v>97.502972651605234</v>
      </c>
    </row>
    <row r="344" spans="1:85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 t="str">
        <f t="shared" si="10"/>
        <v>Y</v>
      </c>
      <c r="S344">
        <v>3</v>
      </c>
      <c r="T344">
        <v>4</v>
      </c>
      <c r="U344">
        <v>1949</v>
      </c>
      <c r="V344" t="str">
        <f>IF(Table1[[#This Row],[YearBuilt]]&lt;1990, "N", IF(Table1[[#This Row],[Remodeled after 1990?]] = "Y", "N", "Y"))</f>
        <v>N</v>
      </c>
      <c r="W344">
        <v>1950</v>
      </c>
      <c r="X344" t="str" cm="1">
        <f t="array" ref="X344">IFERROR(IF(U344=W344, "N", IF(AND(U344&lt;W344, Table1[[#This Row],[YearRemodAdd]]&gt;1990), "Y", "N/A")), No value)</f>
        <v>N/A</v>
      </c>
      <c r="Y344" t="s">
        <v>93</v>
      </c>
      <c r="Z344" t="s">
        <v>94</v>
      </c>
      <c r="AA344" t="s">
        <v>203</v>
      </c>
      <c r="AB344" t="s">
        <v>203</v>
      </c>
      <c r="AC344" t="s">
        <v>96</v>
      </c>
      <c r="AD344">
        <v>340</v>
      </c>
      <c r="AE344" t="s">
        <v>98</v>
      </c>
      <c r="AF344" t="s">
        <v>98</v>
      </c>
      <c r="AG344" t="s">
        <v>168</v>
      </c>
      <c r="AH344" t="s">
        <v>83</v>
      </c>
      <c r="AI344" t="s">
        <v>83</v>
      </c>
      <c r="AJ344" t="s">
        <v>83</v>
      </c>
      <c r="AK344" t="s">
        <v>83</v>
      </c>
      <c r="AL344">
        <v>0</v>
      </c>
      <c r="AM344" t="s">
        <v>83</v>
      </c>
      <c r="AN344">
        <v>0</v>
      </c>
      <c r="AO344">
        <v>0</v>
      </c>
      <c r="AP344">
        <v>0</v>
      </c>
      <c r="AQ344" t="s">
        <v>240</v>
      </c>
      <c r="AR344" t="s">
        <v>147</v>
      </c>
      <c r="AS344" t="s">
        <v>177</v>
      </c>
      <c r="AT344" t="s">
        <v>164</v>
      </c>
      <c r="AU344">
        <v>1040</v>
      </c>
      <c r="AV344">
        <v>0</v>
      </c>
      <c r="AW344">
        <v>0</v>
      </c>
      <c r="AX344">
        <v>1040</v>
      </c>
      <c r="AY344">
        <v>0</v>
      </c>
      <c r="AZ344">
        <v>0</v>
      </c>
      <c r="BA344">
        <v>2</v>
      </c>
      <c r="BB344">
        <v>0</v>
      </c>
      <c r="BC344">
        <v>2</v>
      </c>
      <c r="BD344">
        <v>2</v>
      </c>
      <c r="BE344" t="s">
        <v>98</v>
      </c>
      <c r="BF344">
        <v>6</v>
      </c>
      <c r="BG344" t="s">
        <v>107</v>
      </c>
      <c r="BH344">
        <v>0</v>
      </c>
      <c r="BI344" t="s">
        <v>83</v>
      </c>
      <c r="BJ344" t="s">
        <v>127</v>
      </c>
      <c r="BK344">
        <v>1949</v>
      </c>
      <c r="BL344" t="s">
        <v>102</v>
      </c>
      <c r="BM344">
        <v>2</v>
      </c>
      <c r="BN344">
        <v>400</v>
      </c>
      <c r="BO344" t="s">
        <v>98</v>
      </c>
      <c r="BP344" t="s">
        <v>98</v>
      </c>
      <c r="BQ344" t="s">
        <v>105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 t="s">
        <v>83</v>
      </c>
      <c r="BY344" t="s">
        <v>83</v>
      </c>
      <c r="BZ344" t="s">
        <v>83</v>
      </c>
      <c r="CA344" s="2">
        <v>0</v>
      </c>
      <c r="CB344">
        <v>5</v>
      </c>
      <c r="CC344">
        <v>2006</v>
      </c>
      <c r="CD344" t="s">
        <v>110</v>
      </c>
      <c r="CE344" t="s">
        <v>111</v>
      </c>
      <c r="CF344" s="2">
        <v>87500</v>
      </c>
      <c r="CG344" s="4">
        <f t="shared" si="11"/>
        <v>84.134615384615387</v>
      </c>
    </row>
    <row r="345" spans="1:85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 t="str">
        <f t="shared" si="10"/>
        <v>Y</v>
      </c>
      <c r="S345">
        <v>9</v>
      </c>
      <c r="T345">
        <v>5</v>
      </c>
      <c r="U345">
        <v>2005</v>
      </c>
      <c r="V345" t="str">
        <f>IF(Table1[[#This Row],[YearBuilt]]&lt;1990, "N", IF(Table1[[#This Row],[Remodeled after 1990?]] = "Y", "N", "Y"))</f>
        <v>Y</v>
      </c>
      <c r="W345">
        <v>2005</v>
      </c>
      <c r="X345" t="str" cm="1">
        <f t="array" ref="X345">IFERROR(IF(U345=W345, "N", IF(AND(U345&lt;W345, Table1[[#This Row],[YearRemodAdd]]&gt;1990), "Y", "N/A")), No value)</f>
        <v>N</v>
      </c>
      <c r="Y345" t="s">
        <v>152</v>
      </c>
      <c r="Z345" t="s">
        <v>94</v>
      </c>
      <c r="AA345" t="s">
        <v>116</v>
      </c>
      <c r="AB345" t="s">
        <v>116</v>
      </c>
      <c r="AC345" t="s">
        <v>96</v>
      </c>
      <c r="AD345">
        <v>616</v>
      </c>
      <c r="AE345" t="s">
        <v>104</v>
      </c>
      <c r="AF345" t="s">
        <v>98</v>
      </c>
      <c r="AG345" t="s">
        <v>99</v>
      </c>
      <c r="AH345" t="s">
        <v>104</v>
      </c>
      <c r="AI345" t="s">
        <v>98</v>
      </c>
      <c r="AJ345" t="s">
        <v>100</v>
      </c>
      <c r="AK345" t="s">
        <v>101</v>
      </c>
      <c r="AL345">
        <v>28</v>
      </c>
      <c r="AM345" t="s">
        <v>102</v>
      </c>
      <c r="AN345">
        <v>0</v>
      </c>
      <c r="AO345">
        <v>1656</v>
      </c>
      <c r="AP345">
        <v>1684</v>
      </c>
      <c r="AQ345" t="s">
        <v>103</v>
      </c>
      <c r="AR345" t="s">
        <v>104</v>
      </c>
      <c r="AS345" t="s">
        <v>105</v>
      </c>
      <c r="AT345" t="s">
        <v>106</v>
      </c>
      <c r="AU345">
        <v>1684</v>
      </c>
      <c r="AV345">
        <v>0</v>
      </c>
      <c r="AW345">
        <v>0</v>
      </c>
      <c r="AX345">
        <v>1684</v>
      </c>
      <c r="AY345">
        <v>0</v>
      </c>
      <c r="AZ345">
        <v>0</v>
      </c>
      <c r="BA345">
        <v>2</v>
      </c>
      <c r="BB345">
        <v>0</v>
      </c>
      <c r="BC345">
        <v>2</v>
      </c>
      <c r="BD345">
        <v>1</v>
      </c>
      <c r="BE345" t="s">
        <v>104</v>
      </c>
      <c r="BF345">
        <v>6</v>
      </c>
      <c r="BG345" t="s">
        <v>107</v>
      </c>
      <c r="BH345">
        <v>1</v>
      </c>
      <c r="BI345" t="s">
        <v>104</v>
      </c>
      <c r="BJ345" t="s">
        <v>108</v>
      </c>
      <c r="BK345">
        <v>2005</v>
      </c>
      <c r="BL345" t="s">
        <v>109</v>
      </c>
      <c r="BM345">
        <v>2</v>
      </c>
      <c r="BN345">
        <v>564</v>
      </c>
      <c r="BO345" t="s">
        <v>98</v>
      </c>
      <c r="BP345" t="s">
        <v>98</v>
      </c>
      <c r="BQ345" t="s">
        <v>105</v>
      </c>
      <c r="BR345">
        <v>495</v>
      </c>
      <c r="BS345">
        <v>72</v>
      </c>
      <c r="BT345">
        <v>0</v>
      </c>
      <c r="BU345">
        <v>0</v>
      </c>
      <c r="BV345">
        <v>0</v>
      </c>
      <c r="BW345">
        <v>0</v>
      </c>
      <c r="BX345" t="s">
        <v>83</v>
      </c>
      <c r="BY345" t="s">
        <v>83</v>
      </c>
      <c r="BZ345" t="s">
        <v>83</v>
      </c>
      <c r="CA345" s="2">
        <v>0</v>
      </c>
      <c r="CB345">
        <v>7</v>
      </c>
      <c r="CC345">
        <v>2008</v>
      </c>
      <c r="CD345" t="s">
        <v>110</v>
      </c>
      <c r="CE345" t="s">
        <v>111</v>
      </c>
      <c r="CF345" s="2">
        <v>266000</v>
      </c>
      <c r="CG345" s="4">
        <f t="shared" si="11"/>
        <v>157.95724465558195</v>
      </c>
    </row>
    <row r="346" spans="1:85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 t="str">
        <f t="shared" si="10"/>
        <v>N</v>
      </c>
      <c r="S346">
        <v>5</v>
      </c>
      <c r="T346">
        <v>3</v>
      </c>
      <c r="U346">
        <v>1976</v>
      </c>
      <c r="V346" t="str">
        <f>IF(Table1[[#This Row],[YearBuilt]]&lt;1990, "N", IF(Table1[[#This Row],[Remodeled after 1990?]] = "Y", "N", "Y"))</f>
        <v>N</v>
      </c>
      <c r="W346">
        <v>1976</v>
      </c>
      <c r="X346" t="str" cm="1">
        <f t="array" ref="X346">IFERROR(IF(U346=W346, "N", IF(AND(U346&lt;W346, Table1[[#This Row],[YearRemodAdd]]&gt;1990), "Y", "N/A")), No value)</f>
        <v>N</v>
      </c>
      <c r="Y346" t="s">
        <v>93</v>
      </c>
      <c r="Z346" t="s">
        <v>94</v>
      </c>
      <c r="AA346" t="s">
        <v>180</v>
      </c>
      <c r="AB346" t="s">
        <v>181</v>
      </c>
      <c r="AC346" t="s">
        <v>117</v>
      </c>
      <c r="AD346">
        <v>0</v>
      </c>
      <c r="AE346" t="s">
        <v>98</v>
      </c>
      <c r="AF346" t="s">
        <v>98</v>
      </c>
      <c r="AG346" t="s">
        <v>118</v>
      </c>
      <c r="AH346" t="s">
        <v>97</v>
      </c>
      <c r="AI346" t="s">
        <v>98</v>
      </c>
      <c r="AJ346" t="s">
        <v>100</v>
      </c>
      <c r="AK346" t="s">
        <v>153</v>
      </c>
      <c r="AL346">
        <v>129</v>
      </c>
      <c r="AM346" t="s">
        <v>141</v>
      </c>
      <c r="AN346">
        <v>232</v>
      </c>
      <c r="AO346">
        <v>175</v>
      </c>
      <c r="AP346">
        <v>536</v>
      </c>
      <c r="AQ346" t="s">
        <v>103</v>
      </c>
      <c r="AR346" t="s">
        <v>98</v>
      </c>
      <c r="AS346" t="s">
        <v>105</v>
      </c>
      <c r="AT346" t="s">
        <v>106</v>
      </c>
      <c r="AU346">
        <v>536</v>
      </c>
      <c r="AV346">
        <v>576</v>
      </c>
      <c r="AW346">
        <v>0</v>
      </c>
      <c r="AX346">
        <v>1112</v>
      </c>
      <c r="AY346">
        <v>0</v>
      </c>
      <c r="AZ346">
        <v>0</v>
      </c>
      <c r="BA346">
        <v>1</v>
      </c>
      <c r="BB346">
        <v>1</v>
      </c>
      <c r="BC346">
        <v>3</v>
      </c>
      <c r="BD346">
        <v>1</v>
      </c>
      <c r="BE346" t="s">
        <v>98</v>
      </c>
      <c r="BF346">
        <v>4</v>
      </c>
      <c r="BG346" t="s">
        <v>107</v>
      </c>
      <c r="BH346">
        <v>0</v>
      </c>
      <c r="BI346" t="s">
        <v>83</v>
      </c>
      <c r="BJ346" t="s">
        <v>108</v>
      </c>
      <c r="BK346">
        <v>1976</v>
      </c>
      <c r="BL346" t="s">
        <v>102</v>
      </c>
      <c r="BM346">
        <v>1</v>
      </c>
      <c r="BN346">
        <v>336</v>
      </c>
      <c r="BO346" t="s">
        <v>98</v>
      </c>
      <c r="BP346" t="s">
        <v>98</v>
      </c>
      <c r="BQ346" t="s">
        <v>105</v>
      </c>
      <c r="BR346">
        <v>182</v>
      </c>
      <c r="BS346">
        <v>0</v>
      </c>
      <c r="BT346">
        <v>0</v>
      </c>
      <c r="BU346">
        <v>0</v>
      </c>
      <c r="BV346">
        <v>0</v>
      </c>
      <c r="BW346">
        <v>0</v>
      </c>
      <c r="BX346" t="s">
        <v>83</v>
      </c>
      <c r="BY346" t="s">
        <v>83</v>
      </c>
      <c r="BZ346" t="s">
        <v>83</v>
      </c>
      <c r="CA346" s="2">
        <v>0</v>
      </c>
      <c r="CB346">
        <v>4</v>
      </c>
      <c r="CC346">
        <v>2010</v>
      </c>
      <c r="CD346" t="s">
        <v>110</v>
      </c>
      <c r="CE346" t="s">
        <v>111</v>
      </c>
      <c r="CF346" s="2">
        <v>85000</v>
      </c>
      <c r="CG346" s="4">
        <f t="shared" si="11"/>
        <v>76.438848920863308</v>
      </c>
    </row>
    <row r="347" spans="1:85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 t="str">
        <f t="shared" si="10"/>
        <v>N/A</v>
      </c>
      <c r="S347">
        <v>6</v>
      </c>
      <c r="T347">
        <v>5</v>
      </c>
      <c r="U347">
        <v>1939</v>
      </c>
      <c r="V347" t="str">
        <f>IF(Table1[[#This Row],[YearBuilt]]&lt;1990, "N", IF(Table1[[#This Row],[Remodeled after 1990?]] = "Y", "N", "Y"))</f>
        <v>N</v>
      </c>
      <c r="W347">
        <v>1950</v>
      </c>
      <c r="X347" t="str" cm="1">
        <f t="array" ref="X347">IFERROR(IF(U347=W347, "N", IF(AND(U347&lt;W347, Table1[[#This Row],[YearRemodAdd]]&gt;1990), "Y", "N/A")), No value)</f>
        <v>N/A</v>
      </c>
      <c r="Y347" t="s">
        <v>93</v>
      </c>
      <c r="Z347" t="s">
        <v>94</v>
      </c>
      <c r="AA347" t="s">
        <v>116</v>
      </c>
      <c r="AB347" t="s">
        <v>116</v>
      </c>
      <c r="AC347" t="s">
        <v>117</v>
      </c>
      <c r="AD347">
        <v>0</v>
      </c>
      <c r="AE347" t="s">
        <v>98</v>
      </c>
      <c r="AF347" t="s">
        <v>98</v>
      </c>
      <c r="AG347" t="s">
        <v>126</v>
      </c>
      <c r="AH347" t="s">
        <v>98</v>
      </c>
      <c r="AI347" t="s">
        <v>98</v>
      </c>
      <c r="AJ347" t="s">
        <v>100</v>
      </c>
      <c r="AK347" t="s">
        <v>102</v>
      </c>
      <c r="AL347">
        <v>0</v>
      </c>
      <c r="AM347" t="s">
        <v>102</v>
      </c>
      <c r="AN347">
        <v>0</v>
      </c>
      <c r="AO347">
        <v>972</v>
      </c>
      <c r="AP347">
        <v>972</v>
      </c>
      <c r="AQ347" t="s">
        <v>103</v>
      </c>
      <c r="AR347" t="s">
        <v>97</v>
      </c>
      <c r="AS347" t="s">
        <v>105</v>
      </c>
      <c r="AT347" t="s">
        <v>106</v>
      </c>
      <c r="AU347">
        <v>972</v>
      </c>
      <c r="AV347">
        <v>605</v>
      </c>
      <c r="AW347">
        <v>0</v>
      </c>
      <c r="AX347">
        <v>1577</v>
      </c>
      <c r="AY347">
        <v>0</v>
      </c>
      <c r="AZ347">
        <v>0</v>
      </c>
      <c r="BA347">
        <v>1</v>
      </c>
      <c r="BB347">
        <v>0</v>
      </c>
      <c r="BC347">
        <v>3</v>
      </c>
      <c r="BD347">
        <v>1</v>
      </c>
      <c r="BE347" t="s">
        <v>147</v>
      </c>
      <c r="BF347">
        <v>6</v>
      </c>
      <c r="BG347" t="s">
        <v>107</v>
      </c>
      <c r="BH347">
        <v>1</v>
      </c>
      <c r="BI347" t="s">
        <v>97</v>
      </c>
      <c r="BJ347" t="s">
        <v>127</v>
      </c>
      <c r="BK347">
        <v>1939</v>
      </c>
      <c r="BL347" t="s">
        <v>102</v>
      </c>
      <c r="BM347">
        <v>1</v>
      </c>
      <c r="BN347">
        <v>312</v>
      </c>
      <c r="BO347" t="s">
        <v>98</v>
      </c>
      <c r="BP347" t="s">
        <v>98</v>
      </c>
      <c r="BQ347" t="s">
        <v>105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 t="s">
        <v>83</v>
      </c>
      <c r="BY347" t="s">
        <v>83</v>
      </c>
      <c r="BZ347" t="s">
        <v>83</v>
      </c>
      <c r="CA347" s="2">
        <v>0</v>
      </c>
      <c r="CB347">
        <v>10</v>
      </c>
      <c r="CC347">
        <v>2006</v>
      </c>
      <c r="CD347" t="s">
        <v>110</v>
      </c>
      <c r="CE347" t="s">
        <v>111</v>
      </c>
      <c r="CF347" s="2">
        <v>140200</v>
      </c>
      <c r="CG347" s="4">
        <f t="shared" si="11"/>
        <v>88.902980342422325</v>
      </c>
    </row>
    <row r="348" spans="1:85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 t="str">
        <f t="shared" si="10"/>
        <v>Y</v>
      </c>
      <c r="S348">
        <v>6</v>
      </c>
      <c r="T348">
        <v>8</v>
      </c>
      <c r="U348">
        <v>1960</v>
      </c>
      <c r="V348" t="str">
        <f>IF(Table1[[#This Row],[YearBuilt]]&lt;1990, "N", IF(Table1[[#This Row],[Remodeled after 1990?]] = "Y", "N", "Y"))</f>
        <v>N</v>
      </c>
      <c r="W348">
        <v>1998</v>
      </c>
      <c r="X348" t="str" cm="1">
        <f t="array" ref="X348">IFERROR(IF(U348=W348, "N", IF(AND(U348&lt;W348, Table1[[#This Row],[YearRemodAdd]]&gt;1990), "Y", "N/A")), No value)</f>
        <v>Y</v>
      </c>
      <c r="Y348" t="s">
        <v>152</v>
      </c>
      <c r="Z348" t="s">
        <v>94</v>
      </c>
      <c r="AA348" t="s">
        <v>116</v>
      </c>
      <c r="AB348" t="s">
        <v>116</v>
      </c>
      <c r="AC348" t="s">
        <v>117</v>
      </c>
      <c r="AD348">
        <v>0</v>
      </c>
      <c r="AE348" t="s">
        <v>98</v>
      </c>
      <c r="AF348" t="s">
        <v>97</v>
      </c>
      <c r="AG348" t="s">
        <v>118</v>
      </c>
      <c r="AH348" t="s">
        <v>98</v>
      </c>
      <c r="AI348" t="s">
        <v>98</v>
      </c>
      <c r="AJ348" t="s">
        <v>121</v>
      </c>
      <c r="AK348" t="s">
        <v>141</v>
      </c>
      <c r="AL348">
        <v>498</v>
      </c>
      <c r="AM348" t="s">
        <v>102</v>
      </c>
      <c r="AN348">
        <v>0</v>
      </c>
      <c r="AO348">
        <v>460</v>
      </c>
      <c r="AP348">
        <v>958</v>
      </c>
      <c r="AQ348" t="s">
        <v>103</v>
      </c>
      <c r="AR348" t="s">
        <v>98</v>
      </c>
      <c r="AS348" t="s">
        <v>105</v>
      </c>
      <c r="AT348" t="s">
        <v>106</v>
      </c>
      <c r="AU348">
        <v>958</v>
      </c>
      <c r="AV348">
        <v>0</v>
      </c>
      <c r="AW348">
        <v>0</v>
      </c>
      <c r="AX348">
        <v>958</v>
      </c>
      <c r="AY348">
        <v>0</v>
      </c>
      <c r="AZ348">
        <v>0</v>
      </c>
      <c r="BA348">
        <v>1</v>
      </c>
      <c r="BB348">
        <v>0</v>
      </c>
      <c r="BC348">
        <v>2</v>
      </c>
      <c r="BD348">
        <v>1</v>
      </c>
      <c r="BE348" t="s">
        <v>98</v>
      </c>
      <c r="BF348">
        <v>5</v>
      </c>
      <c r="BG348" t="s">
        <v>107</v>
      </c>
      <c r="BH348">
        <v>0</v>
      </c>
      <c r="BI348" t="s">
        <v>83</v>
      </c>
      <c r="BJ348" t="s">
        <v>108</v>
      </c>
      <c r="BK348">
        <v>1960</v>
      </c>
      <c r="BL348" t="s">
        <v>109</v>
      </c>
      <c r="BM348">
        <v>1</v>
      </c>
      <c r="BN348">
        <v>301</v>
      </c>
      <c r="BO348" t="s">
        <v>98</v>
      </c>
      <c r="BP348" t="s">
        <v>98</v>
      </c>
      <c r="BQ348" t="s">
        <v>105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 t="s">
        <v>83</v>
      </c>
      <c r="BY348" t="s">
        <v>83</v>
      </c>
      <c r="BZ348" t="s">
        <v>241</v>
      </c>
      <c r="CA348" s="2">
        <v>15500</v>
      </c>
      <c r="CB348">
        <v>4</v>
      </c>
      <c r="CC348">
        <v>2007</v>
      </c>
      <c r="CD348" t="s">
        <v>110</v>
      </c>
      <c r="CE348" t="s">
        <v>111</v>
      </c>
      <c r="CF348" s="2">
        <v>151500</v>
      </c>
      <c r="CG348" s="4">
        <f t="shared" si="11"/>
        <v>158.1419624217119</v>
      </c>
    </row>
    <row r="349" spans="1:85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 t="str">
        <f t="shared" si="10"/>
        <v>Y</v>
      </c>
      <c r="S349">
        <v>6</v>
      </c>
      <c r="T349">
        <v>5</v>
      </c>
      <c r="U349">
        <v>1960</v>
      </c>
      <c r="V349" t="str">
        <f>IF(Table1[[#This Row],[YearBuilt]]&lt;1990, "N", IF(Table1[[#This Row],[Remodeled after 1990?]] = "Y", "N", "Y"))</f>
        <v>N</v>
      </c>
      <c r="W349">
        <v>1960</v>
      </c>
      <c r="X349" t="str" cm="1">
        <f t="array" ref="X349">IFERROR(IF(U349=W349, "N", IF(AND(U349&lt;W349, Table1[[#This Row],[YearRemodAdd]]&gt;1990), "Y", "N/A")), No value)</f>
        <v>N</v>
      </c>
      <c r="Y349" t="s">
        <v>93</v>
      </c>
      <c r="Z349" t="s">
        <v>94</v>
      </c>
      <c r="AA349" t="s">
        <v>124</v>
      </c>
      <c r="AB349" t="s">
        <v>124</v>
      </c>
      <c r="AC349" t="s">
        <v>96</v>
      </c>
      <c r="AD349">
        <v>30</v>
      </c>
      <c r="AE349" t="s">
        <v>98</v>
      </c>
      <c r="AF349" t="s">
        <v>98</v>
      </c>
      <c r="AG349" t="s">
        <v>118</v>
      </c>
      <c r="AH349" t="s">
        <v>98</v>
      </c>
      <c r="AI349" t="s">
        <v>98</v>
      </c>
      <c r="AJ349" t="s">
        <v>100</v>
      </c>
      <c r="AK349" t="s">
        <v>141</v>
      </c>
      <c r="AL349">
        <v>1270</v>
      </c>
      <c r="AM349" t="s">
        <v>102</v>
      </c>
      <c r="AN349">
        <v>0</v>
      </c>
      <c r="AO349">
        <v>208</v>
      </c>
      <c r="AP349">
        <v>1478</v>
      </c>
      <c r="AQ349" t="s">
        <v>103</v>
      </c>
      <c r="AR349" t="s">
        <v>104</v>
      </c>
      <c r="AS349" t="s">
        <v>105</v>
      </c>
      <c r="AT349" t="s">
        <v>164</v>
      </c>
      <c r="AU349">
        <v>1478</v>
      </c>
      <c r="AV349">
        <v>0</v>
      </c>
      <c r="AW349">
        <v>0</v>
      </c>
      <c r="AX349">
        <v>1478</v>
      </c>
      <c r="AY349">
        <v>1</v>
      </c>
      <c r="AZ349">
        <v>0</v>
      </c>
      <c r="BA349">
        <v>2</v>
      </c>
      <c r="BB349">
        <v>0</v>
      </c>
      <c r="BC349">
        <v>3</v>
      </c>
      <c r="BD349">
        <v>1</v>
      </c>
      <c r="BE349" t="s">
        <v>98</v>
      </c>
      <c r="BF349">
        <v>6</v>
      </c>
      <c r="BG349" t="s">
        <v>107</v>
      </c>
      <c r="BH349">
        <v>2</v>
      </c>
      <c r="BI349" t="s">
        <v>97</v>
      </c>
      <c r="BJ349" t="s">
        <v>108</v>
      </c>
      <c r="BK349">
        <v>1960</v>
      </c>
      <c r="BL349" t="s">
        <v>102</v>
      </c>
      <c r="BM349">
        <v>2</v>
      </c>
      <c r="BN349">
        <v>498</v>
      </c>
      <c r="BO349" t="s">
        <v>98</v>
      </c>
      <c r="BP349" t="s">
        <v>98</v>
      </c>
      <c r="BQ349" t="s">
        <v>105</v>
      </c>
      <c r="BR349">
        <v>0</v>
      </c>
      <c r="BS349">
        <v>40</v>
      </c>
      <c r="BT349">
        <v>0</v>
      </c>
      <c r="BU349">
        <v>0</v>
      </c>
      <c r="BV349">
        <v>0</v>
      </c>
      <c r="BW349">
        <v>0</v>
      </c>
      <c r="BX349" t="s">
        <v>83</v>
      </c>
      <c r="BY349" t="s">
        <v>83</v>
      </c>
      <c r="BZ349" t="s">
        <v>83</v>
      </c>
      <c r="CA349" s="2">
        <v>0</v>
      </c>
      <c r="CB349">
        <v>12</v>
      </c>
      <c r="CC349">
        <v>2009</v>
      </c>
      <c r="CD349" t="s">
        <v>110</v>
      </c>
      <c r="CE349" t="s">
        <v>111</v>
      </c>
      <c r="CF349" s="2">
        <v>157500</v>
      </c>
      <c r="CG349" s="4">
        <f t="shared" si="11"/>
        <v>106.56292286874154</v>
      </c>
    </row>
    <row r="350" spans="1:85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 t="str">
        <f t="shared" si="10"/>
        <v>N</v>
      </c>
      <c r="S350">
        <v>7</v>
      </c>
      <c r="T350">
        <v>5</v>
      </c>
      <c r="U350">
        <v>2003</v>
      </c>
      <c r="V350" t="str">
        <f>IF(Table1[[#This Row],[YearBuilt]]&lt;1990, "N", IF(Table1[[#This Row],[Remodeled after 1990?]] = "Y", "N", "Y"))</f>
        <v>N</v>
      </c>
      <c r="W350">
        <v>2004</v>
      </c>
      <c r="X350" t="str" cm="1">
        <f t="array" ref="X350">IFERROR(IF(U350=W350, "N", IF(AND(U350&lt;W350, Table1[[#This Row],[YearRemodAdd]]&gt;1990), "Y", "N/A")), No value)</f>
        <v>Y</v>
      </c>
      <c r="Y350" t="s">
        <v>93</v>
      </c>
      <c r="Z350" t="s">
        <v>94</v>
      </c>
      <c r="AA350" t="s">
        <v>95</v>
      </c>
      <c r="AB350" t="s">
        <v>125</v>
      </c>
      <c r="AC350" t="s">
        <v>137</v>
      </c>
      <c r="AD350">
        <v>106</v>
      </c>
      <c r="AE350" t="s">
        <v>97</v>
      </c>
      <c r="AF350" t="s">
        <v>98</v>
      </c>
      <c r="AG350" t="s">
        <v>99</v>
      </c>
      <c r="AH350" t="s">
        <v>97</v>
      </c>
      <c r="AI350" t="s">
        <v>98</v>
      </c>
      <c r="AJ350" t="s">
        <v>100</v>
      </c>
      <c r="AK350" t="s">
        <v>101</v>
      </c>
      <c r="AL350">
        <v>573</v>
      </c>
      <c r="AM350" t="s">
        <v>102</v>
      </c>
      <c r="AN350">
        <v>0</v>
      </c>
      <c r="AO350">
        <v>191</v>
      </c>
      <c r="AP350">
        <v>764</v>
      </c>
      <c r="AQ350" t="s">
        <v>103</v>
      </c>
      <c r="AR350" t="s">
        <v>104</v>
      </c>
      <c r="AS350" t="s">
        <v>105</v>
      </c>
      <c r="AT350" t="s">
        <v>106</v>
      </c>
      <c r="AU350">
        <v>764</v>
      </c>
      <c r="AV350">
        <v>862</v>
      </c>
      <c r="AW350">
        <v>0</v>
      </c>
      <c r="AX350">
        <v>1626</v>
      </c>
      <c r="AY350">
        <v>1</v>
      </c>
      <c r="AZ350">
        <v>0</v>
      </c>
      <c r="BA350">
        <v>2</v>
      </c>
      <c r="BB350">
        <v>1</v>
      </c>
      <c r="BC350">
        <v>2</v>
      </c>
      <c r="BD350">
        <v>1</v>
      </c>
      <c r="BE350" t="s">
        <v>97</v>
      </c>
      <c r="BF350">
        <v>6</v>
      </c>
      <c r="BG350" t="s">
        <v>107</v>
      </c>
      <c r="BH350">
        <v>0</v>
      </c>
      <c r="BI350" t="s">
        <v>83</v>
      </c>
      <c r="BJ350" t="s">
        <v>156</v>
      </c>
      <c r="BK350">
        <v>2003</v>
      </c>
      <c r="BL350" t="s">
        <v>109</v>
      </c>
      <c r="BM350">
        <v>2</v>
      </c>
      <c r="BN350">
        <v>474</v>
      </c>
      <c r="BO350" t="s">
        <v>98</v>
      </c>
      <c r="BP350" t="s">
        <v>98</v>
      </c>
      <c r="BQ350" t="s">
        <v>105</v>
      </c>
      <c r="BR350">
        <v>0</v>
      </c>
      <c r="BS350">
        <v>27</v>
      </c>
      <c r="BT350">
        <v>0</v>
      </c>
      <c r="BU350">
        <v>0</v>
      </c>
      <c r="BV350">
        <v>0</v>
      </c>
      <c r="BW350">
        <v>0</v>
      </c>
      <c r="BX350" t="s">
        <v>83</v>
      </c>
      <c r="BY350" t="s">
        <v>83</v>
      </c>
      <c r="BZ350" t="s">
        <v>83</v>
      </c>
      <c r="CA350" s="2">
        <v>0</v>
      </c>
      <c r="CB350">
        <v>10</v>
      </c>
      <c r="CC350">
        <v>2008</v>
      </c>
      <c r="CD350" t="s">
        <v>110</v>
      </c>
      <c r="CE350" t="s">
        <v>111</v>
      </c>
      <c r="CF350" s="2">
        <v>154000</v>
      </c>
      <c r="CG350" s="4">
        <f t="shared" si="11"/>
        <v>94.710947109471093</v>
      </c>
    </row>
    <row r="351" spans="1:85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 t="str">
        <f t="shared" si="10"/>
        <v>N</v>
      </c>
      <c r="S351">
        <v>9</v>
      </c>
      <c r="T351">
        <v>5</v>
      </c>
      <c r="U351">
        <v>2005</v>
      </c>
      <c r="V351" t="str">
        <f>IF(Table1[[#This Row],[YearBuilt]]&lt;1990, "N", IF(Table1[[#This Row],[Remodeled after 1990?]] = "Y", "N", "Y"))</f>
        <v>N</v>
      </c>
      <c r="W351">
        <v>2006</v>
      </c>
      <c r="X351" t="str" cm="1">
        <f t="array" ref="X351">IFERROR(IF(U351=W351, "N", IF(AND(U351&lt;W351, Table1[[#This Row],[YearRemodAdd]]&gt;1990), "Y", "N/A")), No value)</f>
        <v>Y</v>
      </c>
      <c r="Y351" t="s">
        <v>152</v>
      </c>
      <c r="Z351" t="s">
        <v>94</v>
      </c>
      <c r="AA351" t="s">
        <v>180</v>
      </c>
      <c r="AB351" t="s">
        <v>181</v>
      </c>
      <c r="AC351" t="s">
        <v>96</v>
      </c>
      <c r="AD351">
        <v>870</v>
      </c>
      <c r="AE351" t="s">
        <v>104</v>
      </c>
      <c r="AF351" t="s">
        <v>98</v>
      </c>
      <c r="AG351" t="s">
        <v>99</v>
      </c>
      <c r="AH351" t="s">
        <v>104</v>
      </c>
      <c r="AI351" t="s">
        <v>98</v>
      </c>
      <c r="AJ351" t="s">
        <v>100</v>
      </c>
      <c r="AK351" t="s">
        <v>101</v>
      </c>
      <c r="AL351">
        <v>1410</v>
      </c>
      <c r="AM351" t="s">
        <v>102</v>
      </c>
      <c r="AN351">
        <v>0</v>
      </c>
      <c r="AO351">
        <v>438</v>
      </c>
      <c r="AP351">
        <v>1848</v>
      </c>
      <c r="AQ351" t="s">
        <v>103</v>
      </c>
      <c r="AR351" t="s">
        <v>104</v>
      </c>
      <c r="AS351" t="s">
        <v>105</v>
      </c>
      <c r="AT351" t="s">
        <v>106</v>
      </c>
      <c r="AU351">
        <v>1848</v>
      </c>
      <c r="AV351">
        <v>880</v>
      </c>
      <c r="AW351">
        <v>0</v>
      </c>
      <c r="AX351">
        <v>2728</v>
      </c>
      <c r="AY351">
        <v>1</v>
      </c>
      <c r="AZ351">
        <v>0</v>
      </c>
      <c r="BA351">
        <v>2</v>
      </c>
      <c r="BB351">
        <v>1</v>
      </c>
      <c r="BC351">
        <v>4</v>
      </c>
      <c r="BD351">
        <v>1</v>
      </c>
      <c r="BE351" t="s">
        <v>104</v>
      </c>
      <c r="BF351">
        <v>10</v>
      </c>
      <c r="BG351" t="s">
        <v>107</v>
      </c>
      <c r="BH351">
        <v>2</v>
      </c>
      <c r="BI351" t="s">
        <v>104</v>
      </c>
      <c r="BJ351" t="s">
        <v>108</v>
      </c>
      <c r="BK351">
        <v>2006</v>
      </c>
      <c r="BL351" t="s">
        <v>157</v>
      </c>
      <c r="BM351">
        <v>3</v>
      </c>
      <c r="BN351">
        <v>706</v>
      </c>
      <c r="BO351" t="s">
        <v>98</v>
      </c>
      <c r="BP351" t="s">
        <v>98</v>
      </c>
      <c r="BQ351" t="s">
        <v>105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 t="s">
        <v>83</v>
      </c>
      <c r="BY351" t="s">
        <v>83</v>
      </c>
      <c r="BZ351" t="s">
        <v>83</v>
      </c>
      <c r="CA351" s="2">
        <v>0</v>
      </c>
      <c r="CB351">
        <v>4</v>
      </c>
      <c r="CC351">
        <v>2006</v>
      </c>
      <c r="CD351" t="s">
        <v>158</v>
      </c>
      <c r="CE351" t="s">
        <v>159</v>
      </c>
      <c r="CF351" s="2">
        <v>437154</v>
      </c>
      <c r="CG351" s="4">
        <f t="shared" si="11"/>
        <v>160.24706744868035</v>
      </c>
    </row>
    <row r="352" spans="1:85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 t="str">
        <f t="shared" si="10"/>
        <v>Y</v>
      </c>
      <c r="S352">
        <v>9</v>
      </c>
      <c r="T352">
        <v>5</v>
      </c>
      <c r="U352">
        <v>2007</v>
      </c>
      <c r="V352" t="str">
        <f>IF(Table1[[#This Row],[YearBuilt]]&lt;1990, "N", IF(Table1[[#This Row],[Remodeled after 1990?]] = "Y", "N", "Y"))</f>
        <v>Y</v>
      </c>
      <c r="W352">
        <v>2007</v>
      </c>
      <c r="X352" t="str" cm="1">
        <f t="array" ref="X352">IFERROR(IF(U352=W352, "N", IF(AND(U352&lt;W352, Table1[[#This Row],[YearRemodAdd]]&gt;1990), "Y", "N/A")), No value)</f>
        <v>N</v>
      </c>
      <c r="Y352" t="s">
        <v>152</v>
      </c>
      <c r="Z352" t="s">
        <v>94</v>
      </c>
      <c r="AA352" t="s">
        <v>116</v>
      </c>
      <c r="AB352" t="s">
        <v>116</v>
      </c>
      <c r="AC352" t="s">
        <v>96</v>
      </c>
      <c r="AD352">
        <v>362</v>
      </c>
      <c r="AE352" t="s">
        <v>104</v>
      </c>
      <c r="AF352" t="s">
        <v>98</v>
      </c>
      <c r="AG352" t="s">
        <v>99</v>
      </c>
      <c r="AH352" t="s">
        <v>104</v>
      </c>
      <c r="AI352" t="s">
        <v>98</v>
      </c>
      <c r="AJ352" t="s">
        <v>100</v>
      </c>
      <c r="AK352" t="s">
        <v>102</v>
      </c>
      <c r="AL352">
        <v>0</v>
      </c>
      <c r="AM352" t="s">
        <v>102</v>
      </c>
      <c r="AN352">
        <v>0</v>
      </c>
      <c r="AO352">
        <v>1869</v>
      </c>
      <c r="AP352">
        <v>1869</v>
      </c>
      <c r="AQ352" t="s">
        <v>103</v>
      </c>
      <c r="AR352" t="s">
        <v>104</v>
      </c>
      <c r="AS352" t="s">
        <v>105</v>
      </c>
      <c r="AT352" t="s">
        <v>106</v>
      </c>
      <c r="AU352">
        <v>1869</v>
      </c>
      <c r="AV352">
        <v>0</v>
      </c>
      <c r="AW352">
        <v>0</v>
      </c>
      <c r="AX352">
        <v>1869</v>
      </c>
      <c r="AY352">
        <v>0</v>
      </c>
      <c r="AZ352">
        <v>0</v>
      </c>
      <c r="BA352">
        <v>2</v>
      </c>
      <c r="BB352">
        <v>0</v>
      </c>
      <c r="BC352">
        <v>2</v>
      </c>
      <c r="BD352">
        <v>1</v>
      </c>
      <c r="BE352" t="s">
        <v>104</v>
      </c>
      <c r="BF352">
        <v>6</v>
      </c>
      <c r="BG352" t="s">
        <v>107</v>
      </c>
      <c r="BH352">
        <v>1</v>
      </c>
      <c r="BI352" t="s">
        <v>97</v>
      </c>
      <c r="BJ352" t="s">
        <v>108</v>
      </c>
      <c r="BK352">
        <v>2007</v>
      </c>
      <c r="BL352" t="s">
        <v>109</v>
      </c>
      <c r="BM352">
        <v>2</v>
      </c>
      <c r="BN352">
        <v>617</v>
      </c>
      <c r="BO352" t="s">
        <v>98</v>
      </c>
      <c r="BP352" t="s">
        <v>98</v>
      </c>
      <c r="BQ352" t="s">
        <v>105</v>
      </c>
      <c r="BR352">
        <v>210</v>
      </c>
      <c r="BS352">
        <v>54</v>
      </c>
      <c r="BT352">
        <v>0</v>
      </c>
      <c r="BU352">
        <v>0</v>
      </c>
      <c r="BV352">
        <v>0</v>
      </c>
      <c r="BW352">
        <v>0</v>
      </c>
      <c r="BX352" t="s">
        <v>83</v>
      </c>
      <c r="BY352" t="s">
        <v>83</v>
      </c>
      <c r="BZ352" t="s">
        <v>83</v>
      </c>
      <c r="CA352" s="2">
        <v>0</v>
      </c>
      <c r="CB352">
        <v>12</v>
      </c>
      <c r="CC352">
        <v>2007</v>
      </c>
      <c r="CD352" t="s">
        <v>158</v>
      </c>
      <c r="CE352" t="s">
        <v>159</v>
      </c>
      <c r="CF352" s="2">
        <v>318061</v>
      </c>
      <c r="CG352" s="4">
        <f t="shared" si="11"/>
        <v>170.17710005350455</v>
      </c>
    </row>
    <row r="353" spans="1:85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 t="str">
        <f t="shared" si="10"/>
        <v>Y</v>
      </c>
      <c r="S353">
        <v>7</v>
      </c>
      <c r="T353">
        <v>5</v>
      </c>
      <c r="U353">
        <v>1986</v>
      </c>
      <c r="V353" t="str">
        <f>IF(Table1[[#This Row],[YearBuilt]]&lt;1990, "N", IF(Table1[[#This Row],[Remodeled after 1990?]] = "Y", "N", "Y"))</f>
        <v>N</v>
      </c>
      <c r="W353">
        <v>1986</v>
      </c>
      <c r="X353" t="str" cm="1">
        <f t="array" ref="X353">IFERROR(IF(U353=W353, "N", IF(AND(U353&lt;W353, Table1[[#This Row],[YearRemodAdd]]&gt;1990), "Y", "N/A")), No value)</f>
        <v>N</v>
      </c>
      <c r="Y353" t="s">
        <v>93</v>
      </c>
      <c r="Z353" t="s">
        <v>94</v>
      </c>
      <c r="AA353" t="s">
        <v>124</v>
      </c>
      <c r="AB353" t="s">
        <v>124</v>
      </c>
      <c r="AC353" t="s">
        <v>117</v>
      </c>
      <c r="AD353">
        <v>0</v>
      </c>
      <c r="AE353" t="s">
        <v>98</v>
      </c>
      <c r="AF353" t="s">
        <v>98</v>
      </c>
      <c r="AG353" t="s">
        <v>99</v>
      </c>
      <c r="AH353" t="s">
        <v>97</v>
      </c>
      <c r="AI353" t="s">
        <v>98</v>
      </c>
      <c r="AJ353" t="s">
        <v>97</v>
      </c>
      <c r="AK353" t="s">
        <v>101</v>
      </c>
      <c r="AL353">
        <v>1082</v>
      </c>
      <c r="AM353" t="s">
        <v>102</v>
      </c>
      <c r="AN353">
        <v>0</v>
      </c>
      <c r="AO353">
        <v>371</v>
      </c>
      <c r="AP353">
        <v>1453</v>
      </c>
      <c r="AQ353" t="s">
        <v>103</v>
      </c>
      <c r="AR353" t="s">
        <v>97</v>
      </c>
      <c r="AS353" t="s">
        <v>105</v>
      </c>
      <c r="AT353" t="s">
        <v>106</v>
      </c>
      <c r="AU353">
        <v>1453</v>
      </c>
      <c r="AV353">
        <v>0</v>
      </c>
      <c r="AW353">
        <v>0</v>
      </c>
      <c r="AX353">
        <v>1453</v>
      </c>
      <c r="AY353">
        <v>1</v>
      </c>
      <c r="AZ353">
        <v>0</v>
      </c>
      <c r="BA353">
        <v>1</v>
      </c>
      <c r="BB353">
        <v>1</v>
      </c>
      <c r="BC353">
        <v>2</v>
      </c>
      <c r="BD353">
        <v>1</v>
      </c>
      <c r="BE353" t="s">
        <v>97</v>
      </c>
      <c r="BF353">
        <v>6</v>
      </c>
      <c r="BG353" t="s">
        <v>107</v>
      </c>
      <c r="BH353">
        <v>1</v>
      </c>
      <c r="BI353" t="s">
        <v>98</v>
      </c>
      <c r="BJ353" t="s">
        <v>108</v>
      </c>
      <c r="BK353">
        <v>1986</v>
      </c>
      <c r="BL353" t="s">
        <v>109</v>
      </c>
      <c r="BM353">
        <v>2</v>
      </c>
      <c r="BN353">
        <v>445</v>
      </c>
      <c r="BO353" t="s">
        <v>98</v>
      </c>
      <c r="BP353" t="s">
        <v>98</v>
      </c>
      <c r="BQ353" t="s">
        <v>105</v>
      </c>
      <c r="BR353">
        <v>0</v>
      </c>
      <c r="BS353">
        <v>80</v>
      </c>
      <c r="BT353">
        <v>0</v>
      </c>
      <c r="BU353">
        <v>0</v>
      </c>
      <c r="BV353">
        <v>184</v>
      </c>
      <c r="BW353">
        <v>0</v>
      </c>
      <c r="BX353" t="s">
        <v>83</v>
      </c>
      <c r="BY353" t="s">
        <v>83</v>
      </c>
      <c r="BZ353" t="s">
        <v>83</v>
      </c>
      <c r="CA353" s="2">
        <v>0</v>
      </c>
      <c r="CB353">
        <v>12</v>
      </c>
      <c r="CC353">
        <v>2006</v>
      </c>
      <c r="CD353" t="s">
        <v>110</v>
      </c>
      <c r="CE353" t="s">
        <v>128</v>
      </c>
      <c r="CF353" s="2">
        <v>190000</v>
      </c>
      <c r="CG353" s="4">
        <f t="shared" si="11"/>
        <v>130.76393668272539</v>
      </c>
    </row>
    <row r="354" spans="1:85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 t="str">
        <f t="shared" si="10"/>
        <v>N/A</v>
      </c>
      <c r="S354">
        <v>5</v>
      </c>
      <c r="T354">
        <v>6</v>
      </c>
      <c r="U354">
        <v>1941</v>
      </c>
      <c r="V354" t="str">
        <f>IF(Table1[[#This Row],[YearBuilt]]&lt;1990, "N", IF(Table1[[#This Row],[Remodeled after 1990?]] = "Y", "N", "Y"))</f>
        <v>N</v>
      </c>
      <c r="W354">
        <v>1950</v>
      </c>
      <c r="X354" t="str" cm="1">
        <f t="array" ref="X354">IFERROR(IF(U354=W354, "N", IF(AND(U354&lt;W354, Table1[[#This Row],[YearRemodAdd]]&gt;1990), "Y", "N/A")), No value)</f>
        <v>N/A</v>
      </c>
      <c r="Y354" t="s">
        <v>93</v>
      </c>
      <c r="Z354" t="s">
        <v>94</v>
      </c>
      <c r="AA354" t="s">
        <v>95</v>
      </c>
      <c r="AB354" t="s">
        <v>95</v>
      </c>
      <c r="AC354" t="s">
        <v>117</v>
      </c>
      <c r="AD354">
        <v>0</v>
      </c>
      <c r="AE354" t="s">
        <v>98</v>
      </c>
      <c r="AF354" t="s">
        <v>98</v>
      </c>
      <c r="AG354" t="s">
        <v>118</v>
      </c>
      <c r="AH354" t="s">
        <v>98</v>
      </c>
      <c r="AI354" t="s">
        <v>147</v>
      </c>
      <c r="AJ354" t="s">
        <v>121</v>
      </c>
      <c r="AK354" t="s">
        <v>172</v>
      </c>
      <c r="AL354">
        <v>236</v>
      </c>
      <c r="AM354" t="s">
        <v>153</v>
      </c>
      <c r="AN354">
        <v>380</v>
      </c>
      <c r="AO354">
        <v>0</v>
      </c>
      <c r="AP354">
        <v>616</v>
      </c>
      <c r="AQ354" t="s">
        <v>103</v>
      </c>
      <c r="AR354" t="s">
        <v>98</v>
      </c>
      <c r="AS354" t="s">
        <v>177</v>
      </c>
      <c r="AT354" t="s">
        <v>106</v>
      </c>
      <c r="AU354">
        <v>616</v>
      </c>
      <c r="AV354">
        <v>495</v>
      </c>
      <c r="AW354">
        <v>0</v>
      </c>
      <c r="AX354">
        <v>1111</v>
      </c>
      <c r="AY354">
        <v>0</v>
      </c>
      <c r="AZ354">
        <v>1</v>
      </c>
      <c r="BA354">
        <v>1</v>
      </c>
      <c r="BB354">
        <v>0</v>
      </c>
      <c r="BC354">
        <v>3</v>
      </c>
      <c r="BD354">
        <v>1</v>
      </c>
      <c r="BE354" t="s">
        <v>98</v>
      </c>
      <c r="BF354">
        <v>5</v>
      </c>
      <c r="BG354" t="s">
        <v>107</v>
      </c>
      <c r="BH354">
        <v>0</v>
      </c>
      <c r="BI354" t="s">
        <v>83</v>
      </c>
      <c r="BJ354" t="s">
        <v>127</v>
      </c>
      <c r="BK354">
        <v>1941</v>
      </c>
      <c r="BL354" t="s">
        <v>102</v>
      </c>
      <c r="BM354">
        <v>1</v>
      </c>
      <c r="BN354">
        <v>200</v>
      </c>
      <c r="BO354" t="s">
        <v>98</v>
      </c>
      <c r="BP354" t="s">
        <v>147</v>
      </c>
      <c r="BQ354" t="s">
        <v>105</v>
      </c>
      <c r="BR354">
        <v>48</v>
      </c>
      <c r="BS354">
        <v>0</v>
      </c>
      <c r="BT354">
        <v>0</v>
      </c>
      <c r="BU354">
        <v>0</v>
      </c>
      <c r="BV354">
        <v>0</v>
      </c>
      <c r="BW354">
        <v>0</v>
      </c>
      <c r="BX354" t="s">
        <v>83</v>
      </c>
      <c r="BY354" t="s">
        <v>83</v>
      </c>
      <c r="BZ354" t="s">
        <v>83</v>
      </c>
      <c r="CA354" s="2">
        <v>0</v>
      </c>
      <c r="CB354">
        <v>3</v>
      </c>
      <c r="CC354">
        <v>2008</v>
      </c>
      <c r="CD354" t="s">
        <v>235</v>
      </c>
      <c r="CE354" t="s">
        <v>111</v>
      </c>
      <c r="CF354" s="2">
        <v>95000</v>
      </c>
      <c r="CG354" s="4">
        <f t="shared" si="11"/>
        <v>85.508550855085502</v>
      </c>
    </row>
    <row r="355" spans="1:85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 t="str">
        <f t="shared" si="10"/>
        <v>Y</v>
      </c>
      <c r="S355">
        <v>6</v>
      </c>
      <c r="T355">
        <v>8</v>
      </c>
      <c r="U355">
        <v>1928</v>
      </c>
      <c r="V355" t="str">
        <f>IF(Table1[[#This Row],[YearBuilt]]&lt;1990, "N", IF(Table1[[#This Row],[Remodeled after 1990?]] = "Y", "N", "Y"))</f>
        <v>N</v>
      </c>
      <c r="W355">
        <v>2003</v>
      </c>
      <c r="X355" t="str" cm="1">
        <f t="array" ref="X355">IFERROR(IF(U355=W355, "N", IF(AND(U355&lt;W355, Table1[[#This Row],[YearRemodAdd]]&gt;1990), "Y", "N/A")), No value)</f>
        <v>Y</v>
      </c>
      <c r="Y355" t="s">
        <v>93</v>
      </c>
      <c r="Z355" t="s">
        <v>94</v>
      </c>
      <c r="AA355" t="s">
        <v>95</v>
      </c>
      <c r="AB355" t="s">
        <v>95</v>
      </c>
      <c r="AC355" t="s">
        <v>117</v>
      </c>
      <c r="AD355">
        <v>0</v>
      </c>
      <c r="AE355" t="s">
        <v>98</v>
      </c>
      <c r="AF355" t="s">
        <v>97</v>
      </c>
      <c r="AG355" t="s">
        <v>126</v>
      </c>
      <c r="AH355" t="s">
        <v>98</v>
      </c>
      <c r="AI355" t="s">
        <v>98</v>
      </c>
      <c r="AJ355" t="s">
        <v>100</v>
      </c>
      <c r="AK355" t="s">
        <v>102</v>
      </c>
      <c r="AL355">
        <v>0</v>
      </c>
      <c r="AM355" t="s">
        <v>102</v>
      </c>
      <c r="AN355">
        <v>0</v>
      </c>
      <c r="AO355">
        <v>624</v>
      </c>
      <c r="AP355">
        <v>624</v>
      </c>
      <c r="AQ355" t="s">
        <v>103</v>
      </c>
      <c r="AR355" t="s">
        <v>97</v>
      </c>
      <c r="AS355" t="s">
        <v>105</v>
      </c>
      <c r="AT355" t="s">
        <v>106</v>
      </c>
      <c r="AU355">
        <v>720</v>
      </c>
      <c r="AV355">
        <v>0</v>
      </c>
      <c r="AW355">
        <v>0</v>
      </c>
      <c r="AX355">
        <v>720</v>
      </c>
      <c r="AY355">
        <v>0</v>
      </c>
      <c r="AZ355">
        <v>0</v>
      </c>
      <c r="BA355">
        <v>1</v>
      </c>
      <c r="BB355">
        <v>0</v>
      </c>
      <c r="BC355">
        <v>2</v>
      </c>
      <c r="BD355">
        <v>1</v>
      </c>
      <c r="BE355" t="s">
        <v>98</v>
      </c>
      <c r="BF355">
        <v>5</v>
      </c>
      <c r="BG355" t="s">
        <v>107</v>
      </c>
      <c r="BH355">
        <v>0</v>
      </c>
      <c r="BI355" t="s">
        <v>83</v>
      </c>
      <c r="BJ355" t="s">
        <v>127</v>
      </c>
      <c r="BK355">
        <v>2005</v>
      </c>
      <c r="BL355" t="s">
        <v>102</v>
      </c>
      <c r="BM355">
        <v>2</v>
      </c>
      <c r="BN355">
        <v>484</v>
      </c>
      <c r="BO355" t="s">
        <v>98</v>
      </c>
      <c r="BP355" t="s">
        <v>98</v>
      </c>
      <c r="BQ355" t="s">
        <v>105</v>
      </c>
      <c r="BR355">
        <v>106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83</v>
      </c>
      <c r="BY355" t="s">
        <v>83</v>
      </c>
      <c r="BZ355" t="s">
        <v>83</v>
      </c>
      <c r="CA355" s="2">
        <v>0</v>
      </c>
      <c r="CB355">
        <v>5</v>
      </c>
      <c r="CC355">
        <v>2010</v>
      </c>
      <c r="CD355" t="s">
        <v>110</v>
      </c>
      <c r="CE355" t="s">
        <v>111</v>
      </c>
      <c r="CF355" s="2">
        <v>105900</v>
      </c>
      <c r="CG355" s="4">
        <f t="shared" si="11"/>
        <v>147.08333333333334</v>
      </c>
    </row>
    <row r="356" spans="1:85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 t="str">
        <f t="shared" si="10"/>
        <v>N/A</v>
      </c>
      <c r="S356">
        <v>6</v>
      </c>
      <c r="T356">
        <v>5</v>
      </c>
      <c r="U356">
        <v>1940</v>
      </c>
      <c r="V356" t="str">
        <f>IF(Table1[[#This Row],[YearBuilt]]&lt;1990, "N", IF(Table1[[#This Row],[Remodeled after 1990?]] = "Y", "N", "Y"))</f>
        <v>N</v>
      </c>
      <c r="W356">
        <v>2000</v>
      </c>
      <c r="X356" t="str" cm="1">
        <f t="array" ref="X356">IFERROR(IF(U356=W356, "N", IF(AND(U356&lt;W356, Table1[[#This Row],[YearRemodAdd]]&gt;1990), "Y", "N/A")), No value)</f>
        <v>Y</v>
      </c>
      <c r="Y356" t="s">
        <v>93</v>
      </c>
      <c r="Z356" t="s">
        <v>94</v>
      </c>
      <c r="AA356" t="s">
        <v>124</v>
      </c>
      <c r="AB356" t="s">
        <v>116</v>
      </c>
      <c r="AC356" t="s">
        <v>117</v>
      </c>
      <c r="AD356">
        <v>0</v>
      </c>
      <c r="AE356" t="s">
        <v>98</v>
      </c>
      <c r="AF356" t="s">
        <v>98</v>
      </c>
      <c r="AG356" t="s">
        <v>118</v>
      </c>
      <c r="AH356" t="s">
        <v>98</v>
      </c>
      <c r="AI356" t="s">
        <v>98</v>
      </c>
      <c r="AJ356" t="s">
        <v>100</v>
      </c>
      <c r="AK356" t="s">
        <v>172</v>
      </c>
      <c r="AL356">
        <v>388</v>
      </c>
      <c r="AM356" t="s">
        <v>102</v>
      </c>
      <c r="AN356">
        <v>0</v>
      </c>
      <c r="AO356">
        <v>552</v>
      </c>
      <c r="AP356">
        <v>940</v>
      </c>
      <c r="AQ356" t="s">
        <v>103</v>
      </c>
      <c r="AR356" t="s">
        <v>104</v>
      </c>
      <c r="AS356" t="s">
        <v>105</v>
      </c>
      <c r="AT356" t="s">
        <v>106</v>
      </c>
      <c r="AU356">
        <v>1192</v>
      </c>
      <c r="AV356">
        <v>403</v>
      </c>
      <c r="AW356">
        <v>0</v>
      </c>
      <c r="AX356">
        <v>1595</v>
      </c>
      <c r="AY356">
        <v>0</v>
      </c>
      <c r="AZ356">
        <v>0</v>
      </c>
      <c r="BA356">
        <v>1</v>
      </c>
      <c r="BB356">
        <v>0</v>
      </c>
      <c r="BC356">
        <v>2</v>
      </c>
      <c r="BD356">
        <v>1</v>
      </c>
      <c r="BE356" t="s">
        <v>98</v>
      </c>
      <c r="BF356">
        <v>6</v>
      </c>
      <c r="BG356" t="s">
        <v>107</v>
      </c>
      <c r="BH356">
        <v>2</v>
      </c>
      <c r="BI356" t="s">
        <v>97</v>
      </c>
      <c r="BJ356" t="s">
        <v>108</v>
      </c>
      <c r="BK356">
        <v>1940</v>
      </c>
      <c r="BL356" t="s">
        <v>102</v>
      </c>
      <c r="BM356">
        <v>1</v>
      </c>
      <c r="BN356">
        <v>240</v>
      </c>
      <c r="BO356" t="s">
        <v>98</v>
      </c>
      <c r="BP356" t="s">
        <v>98</v>
      </c>
      <c r="BQ356" t="s">
        <v>105</v>
      </c>
      <c r="BR356">
        <v>0</v>
      </c>
      <c r="BS356">
        <v>0</v>
      </c>
      <c r="BT356">
        <v>108</v>
      </c>
      <c r="BU356">
        <v>0</v>
      </c>
      <c r="BV356">
        <v>0</v>
      </c>
      <c r="BW356">
        <v>0</v>
      </c>
      <c r="BX356" t="s">
        <v>83</v>
      </c>
      <c r="BY356" t="s">
        <v>83</v>
      </c>
      <c r="BZ356" t="s">
        <v>83</v>
      </c>
      <c r="CA356" s="2">
        <v>0</v>
      </c>
      <c r="CB356">
        <v>6</v>
      </c>
      <c r="CC356">
        <v>2006</v>
      </c>
      <c r="CD356" t="s">
        <v>110</v>
      </c>
      <c r="CE356" t="s">
        <v>111</v>
      </c>
      <c r="CF356" s="2">
        <v>140000</v>
      </c>
      <c r="CG356" s="4">
        <f t="shared" si="11"/>
        <v>87.774294670846402</v>
      </c>
    </row>
    <row r="357" spans="1:85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 t="str">
        <f t="shared" si="10"/>
        <v>Y</v>
      </c>
      <c r="S357">
        <v>6</v>
      </c>
      <c r="T357">
        <v>5</v>
      </c>
      <c r="U357">
        <v>1995</v>
      </c>
      <c r="V357" t="str">
        <f>IF(Table1[[#This Row],[YearBuilt]]&lt;1990, "N", IF(Table1[[#This Row],[Remodeled after 1990?]] = "Y", "N", "Y"))</f>
        <v>Y</v>
      </c>
      <c r="W357">
        <v>1995</v>
      </c>
      <c r="X357" t="str" cm="1">
        <f t="array" ref="X357">IFERROR(IF(U357=W357, "N", IF(AND(U357&lt;W357, Table1[[#This Row],[YearRemodAdd]]&gt;1990), "Y", "N/A")), No value)</f>
        <v>N</v>
      </c>
      <c r="Y357" t="s">
        <v>93</v>
      </c>
      <c r="Z357" t="s">
        <v>94</v>
      </c>
      <c r="AA357" t="s">
        <v>95</v>
      </c>
      <c r="AB357" t="s">
        <v>95</v>
      </c>
      <c r="AC357" t="s">
        <v>117</v>
      </c>
      <c r="AD357">
        <v>0</v>
      </c>
      <c r="AE357" t="s">
        <v>97</v>
      </c>
      <c r="AF357" t="s">
        <v>97</v>
      </c>
      <c r="AG357" t="s">
        <v>99</v>
      </c>
      <c r="AH357" t="s">
        <v>97</v>
      </c>
      <c r="AI357" t="s">
        <v>97</v>
      </c>
      <c r="AJ357" t="s">
        <v>100</v>
      </c>
      <c r="AK357" t="s">
        <v>119</v>
      </c>
      <c r="AL357">
        <v>334</v>
      </c>
      <c r="AM357" t="s">
        <v>141</v>
      </c>
      <c r="AN357">
        <v>544</v>
      </c>
      <c r="AO357">
        <v>322</v>
      </c>
      <c r="AP357">
        <v>1200</v>
      </c>
      <c r="AQ357" t="s">
        <v>103</v>
      </c>
      <c r="AR357" t="s">
        <v>104</v>
      </c>
      <c r="AS357" t="s">
        <v>105</v>
      </c>
      <c r="AT357" t="s">
        <v>106</v>
      </c>
      <c r="AU357">
        <v>1200</v>
      </c>
      <c r="AV357">
        <v>0</v>
      </c>
      <c r="AW357">
        <v>0</v>
      </c>
      <c r="AX357">
        <v>1200</v>
      </c>
      <c r="AY357">
        <v>1</v>
      </c>
      <c r="AZ357">
        <v>0</v>
      </c>
      <c r="BA357">
        <v>2</v>
      </c>
      <c r="BB357">
        <v>0</v>
      </c>
      <c r="BC357">
        <v>3</v>
      </c>
      <c r="BD357">
        <v>1</v>
      </c>
      <c r="BE357" t="s">
        <v>97</v>
      </c>
      <c r="BF357">
        <v>6</v>
      </c>
      <c r="BG357" t="s">
        <v>107</v>
      </c>
      <c r="BH357">
        <v>0</v>
      </c>
      <c r="BI357" t="s">
        <v>83</v>
      </c>
      <c r="BJ357" t="s">
        <v>108</v>
      </c>
      <c r="BK357">
        <v>1995</v>
      </c>
      <c r="BL357" t="s">
        <v>109</v>
      </c>
      <c r="BM357">
        <v>2</v>
      </c>
      <c r="BN357">
        <v>521</v>
      </c>
      <c r="BO357" t="s">
        <v>98</v>
      </c>
      <c r="BP357" t="s">
        <v>98</v>
      </c>
      <c r="BQ357" t="s">
        <v>105</v>
      </c>
      <c r="BR357">
        <v>0</v>
      </c>
      <c r="BS357">
        <v>26</v>
      </c>
      <c r="BT357">
        <v>0</v>
      </c>
      <c r="BU357">
        <v>0</v>
      </c>
      <c r="BV357">
        <v>0</v>
      </c>
      <c r="BW357">
        <v>0</v>
      </c>
      <c r="BX357" t="s">
        <v>83</v>
      </c>
      <c r="BY357" t="s">
        <v>83</v>
      </c>
      <c r="BZ357" t="s">
        <v>83</v>
      </c>
      <c r="CA357" s="2">
        <v>0</v>
      </c>
      <c r="CB357">
        <v>8</v>
      </c>
      <c r="CC357">
        <v>2007</v>
      </c>
      <c r="CD357" t="s">
        <v>110</v>
      </c>
      <c r="CE357" t="s">
        <v>111</v>
      </c>
      <c r="CF357" s="2">
        <v>177500</v>
      </c>
      <c r="CG357" s="4">
        <f t="shared" si="11"/>
        <v>147.91666666666666</v>
      </c>
    </row>
    <row r="358" spans="1:85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 t="str">
        <f t="shared" si="10"/>
        <v>Y</v>
      </c>
      <c r="S358">
        <v>6</v>
      </c>
      <c r="T358">
        <v>6</v>
      </c>
      <c r="U358">
        <v>1992</v>
      </c>
      <c r="V358" t="str">
        <f>IF(Table1[[#This Row],[YearBuilt]]&lt;1990, "N", IF(Table1[[#This Row],[Remodeled after 1990?]] = "Y", "N", "Y"))</f>
        <v>Y</v>
      </c>
      <c r="W358">
        <v>1992</v>
      </c>
      <c r="X358" t="str" cm="1">
        <f t="array" ref="X358">IFERROR(IF(U358=W358, "N", IF(AND(U358&lt;W358, Table1[[#This Row],[YearRemodAdd]]&gt;1990), "Y", "N/A")), No value)</f>
        <v>N</v>
      </c>
      <c r="Y358" t="s">
        <v>93</v>
      </c>
      <c r="Z358" t="s">
        <v>94</v>
      </c>
      <c r="AA358" t="s">
        <v>140</v>
      </c>
      <c r="AB358" t="s">
        <v>140</v>
      </c>
      <c r="AC358" t="s">
        <v>96</v>
      </c>
      <c r="AD358">
        <v>106</v>
      </c>
      <c r="AE358" t="s">
        <v>98</v>
      </c>
      <c r="AF358" t="s">
        <v>98</v>
      </c>
      <c r="AG358" t="s">
        <v>99</v>
      </c>
      <c r="AH358" t="s">
        <v>97</v>
      </c>
      <c r="AI358" t="s">
        <v>98</v>
      </c>
      <c r="AJ358" t="s">
        <v>100</v>
      </c>
      <c r="AK358" t="s">
        <v>101</v>
      </c>
      <c r="AL358">
        <v>560</v>
      </c>
      <c r="AM358" t="s">
        <v>102</v>
      </c>
      <c r="AN358">
        <v>0</v>
      </c>
      <c r="AO358">
        <v>598</v>
      </c>
      <c r="AP358">
        <v>1158</v>
      </c>
      <c r="AQ358" t="s">
        <v>103</v>
      </c>
      <c r="AR358" t="s">
        <v>97</v>
      </c>
      <c r="AS358" t="s">
        <v>105</v>
      </c>
      <c r="AT358" t="s">
        <v>106</v>
      </c>
      <c r="AU358">
        <v>1167</v>
      </c>
      <c r="AV358">
        <v>0</v>
      </c>
      <c r="AW358">
        <v>0</v>
      </c>
      <c r="AX358">
        <v>1167</v>
      </c>
      <c r="AY358">
        <v>1</v>
      </c>
      <c r="AZ358">
        <v>0</v>
      </c>
      <c r="BA358">
        <v>2</v>
      </c>
      <c r="BB358">
        <v>0</v>
      </c>
      <c r="BC358">
        <v>3</v>
      </c>
      <c r="BD358">
        <v>1</v>
      </c>
      <c r="BE358" t="s">
        <v>97</v>
      </c>
      <c r="BF358">
        <v>6</v>
      </c>
      <c r="BG358" t="s">
        <v>107</v>
      </c>
      <c r="BH358">
        <v>0</v>
      </c>
      <c r="BI358" t="s">
        <v>83</v>
      </c>
      <c r="BJ358" t="s">
        <v>108</v>
      </c>
      <c r="BK358">
        <v>1992</v>
      </c>
      <c r="BL358" t="s">
        <v>109</v>
      </c>
      <c r="BM358">
        <v>2</v>
      </c>
      <c r="BN358">
        <v>400</v>
      </c>
      <c r="BO358" t="s">
        <v>98</v>
      </c>
      <c r="BP358" t="s">
        <v>98</v>
      </c>
      <c r="BQ358" t="s">
        <v>105</v>
      </c>
      <c r="BR358">
        <v>120</v>
      </c>
      <c r="BS358">
        <v>26</v>
      </c>
      <c r="BT358">
        <v>0</v>
      </c>
      <c r="BU358">
        <v>0</v>
      </c>
      <c r="BV358">
        <v>0</v>
      </c>
      <c r="BW358">
        <v>0</v>
      </c>
      <c r="BX358" t="s">
        <v>83</v>
      </c>
      <c r="BY358" t="s">
        <v>83</v>
      </c>
      <c r="BZ358" t="s">
        <v>83</v>
      </c>
      <c r="CA358" s="2">
        <v>0</v>
      </c>
      <c r="CB358">
        <v>7</v>
      </c>
      <c r="CC358">
        <v>2009</v>
      </c>
      <c r="CD358" t="s">
        <v>110</v>
      </c>
      <c r="CE358" t="s">
        <v>111</v>
      </c>
      <c r="CF358" s="2">
        <v>173000</v>
      </c>
      <c r="CG358" s="4">
        <f t="shared" si="11"/>
        <v>148.24335904027421</v>
      </c>
    </row>
    <row r="359" spans="1:85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 t="str">
        <f t="shared" si="10"/>
        <v>Y</v>
      </c>
      <c r="S359">
        <v>5</v>
      </c>
      <c r="T359">
        <v>5</v>
      </c>
      <c r="U359">
        <v>1976</v>
      </c>
      <c r="V359" t="str">
        <f>IF(Table1[[#This Row],[YearBuilt]]&lt;1990, "N", IF(Table1[[#This Row],[Remodeled after 1990?]] = "Y", "N", "Y"))</f>
        <v>N</v>
      </c>
      <c r="W359">
        <v>1976</v>
      </c>
      <c r="X359" t="str" cm="1">
        <f t="array" ref="X359">IFERROR(IF(U359=W359, "N", IF(AND(U359&lt;W359, Table1[[#This Row],[YearRemodAdd]]&gt;1990), "Y", "N/A")), No value)</f>
        <v>N</v>
      </c>
      <c r="Y359" t="s">
        <v>93</v>
      </c>
      <c r="Z359" t="s">
        <v>94</v>
      </c>
      <c r="AA359" t="s">
        <v>180</v>
      </c>
      <c r="AB359" t="s">
        <v>181</v>
      </c>
      <c r="AC359" t="s">
        <v>117</v>
      </c>
      <c r="AD359">
        <v>0</v>
      </c>
      <c r="AE359" t="s">
        <v>98</v>
      </c>
      <c r="AF359" t="s">
        <v>98</v>
      </c>
      <c r="AG359" t="s">
        <v>99</v>
      </c>
      <c r="AH359" t="s">
        <v>97</v>
      </c>
      <c r="AI359" t="s">
        <v>98</v>
      </c>
      <c r="AJ359" t="s">
        <v>100</v>
      </c>
      <c r="AK359" t="s">
        <v>119</v>
      </c>
      <c r="AL359">
        <v>874</v>
      </c>
      <c r="AM359" t="s">
        <v>102</v>
      </c>
      <c r="AN359">
        <v>0</v>
      </c>
      <c r="AO359">
        <v>268</v>
      </c>
      <c r="AP359">
        <v>1142</v>
      </c>
      <c r="AQ359" t="s">
        <v>103</v>
      </c>
      <c r="AR359" t="s">
        <v>98</v>
      </c>
      <c r="AS359" t="s">
        <v>105</v>
      </c>
      <c r="AT359" t="s">
        <v>106</v>
      </c>
      <c r="AU359">
        <v>1142</v>
      </c>
      <c r="AV359">
        <v>0</v>
      </c>
      <c r="AW359">
        <v>0</v>
      </c>
      <c r="AX359">
        <v>1142</v>
      </c>
      <c r="AY359">
        <v>1</v>
      </c>
      <c r="AZ359">
        <v>0</v>
      </c>
      <c r="BA359">
        <v>1</v>
      </c>
      <c r="BB359">
        <v>1</v>
      </c>
      <c r="BC359">
        <v>3</v>
      </c>
      <c r="BD359">
        <v>1</v>
      </c>
      <c r="BE359" t="s">
        <v>98</v>
      </c>
      <c r="BF359">
        <v>6</v>
      </c>
      <c r="BG359" t="s">
        <v>107</v>
      </c>
      <c r="BH359">
        <v>1</v>
      </c>
      <c r="BI359" t="s">
        <v>212</v>
      </c>
      <c r="BJ359" t="s">
        <v>108</v>
      </c>
      <c r="BK359">
        <v>1976</v>
      </c>
      <c r="BL359" t="s">
        <v>157</v>
      </c>
      <c r="BM359">
        <v>2</v>
      </c>
      <c r="BN359">
        <v>528</v>
      </c>
      <c r="BO359" t="s">
        <v>98</v>
      </c>
      <c r="BP359" t="s">
        <v>98</v>
      </c>
      <c r="BQ359" t="s">
        <v>105</v>
      </c>
      <c r="BR359">
        <v>536</v>
      </c>
      <c r="BS359">
        <v>90</v>
      </c>
      <c r="BT359">
        <v>0</v>
      </c>
      <c r="BU359">
        <v>0</v>
      </c>
      <c r="BV359">
        <v>0</v>
      </c>
      <c r="BW359">
        <v>0</v>
      </c>
      <c r="BX359" t="s">
        <v>83</v>
      </c>
      <c r="BY359" t="s">
        <v>134</v>
      </c>
      <c r="BZ359" t="s">
        <v>83</v>
      </c>
      <c r="CA359" s="2">
        <v>0</v>
      </c>
      <c r="CB359">
        <v>8</v>
      </c>
      <c r="CC359">
        <v>2007</v>
      </c>
      <c r="CD359" t="s">
        <v>110</v>
      </c>
      <c r="CE359" t="s">
        <v>111</v>
      </c>
      <c r="CF359" s="2">
        <v>134000</v>
      </c>
      <c r="CG359" s="4">
        <f t="shared" si="11"/>
        <v>117.33800350262698</v>
      </c>
    </row>
    <row r="360" spans="1:85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 t="str">
        <f t="shared" si="10"/>
        <v>N/A</v>
      </c>
      <c r="S360">
        <v>5</v>
      </c>
      <c r="T360">
        <v>4</v>
      </c>
      <c r="U360">
        <v>1958</v>
      </c>
      <c r="V360" t="str">
        <f>IF(Table1[[#This Row],[YearBuilt]]&lt;1990, "N", IF(Table1[[#This Row],[Remodeled after 1990?]] = "Y", "N", "Y"))</f>
        <v>N</v>
      </c>
      <c r="W360">
        <v>1958</v>
      </c>
      <c r="X360" t="str" cm="1">
        <f t="array" ref="X360">IFERROR(IF(U360=W360, "N", IF(AND(U360&lt;W360, Table1[[#This Row],[YearRemodAdd]]&gt;1990), "Y", "N/A")), No value)</f>
        <v>N</v>
      </c>
      <c r="Y360" t="s">
        <v>152</v>
      </c>
      <c r="Z360" t="s">
        <v>94</v>
      </c>
      <c r="AA360" t="s">
        <v>124</v>
      </c>
      <c r="AB360" t="s">
        <v>234</v>
      </c>
      <c r="AC360" t="s">
        <v>96</v>
      </c>
      <c r="AD360">
        <v>120</v>
      </c>
      <c r="AE360" t="s">
        <v>98</v>
      </c>
      <c r="AF360" t="s">
        <v>98</v>
      </c>
      <c r="AG360" t="s">
        <v>118</v>
      </c>
      <c r="AH360" t="s">
        <v>98</v>
      </c>
      <c r="AI360" t="s">
        <v>98</v>
      </c>
      <c r="AJ360" t="s">
        <v>130</v>
      </c>
      <c r="AK360" t="s">
        <v>141</v>
      </c>
      <c r="AL360">
        <v>300</v>
      </c>
      <c r="AM360" t="s">
        <v>153</v>
      </c>
      <c r="AN360">
        <v>294</v>
      </c>
      <c r="AO360">
        <v>468</v>
      </c>
      <c r="AP360">
        <v>1062</v>
      </c>
      <c r="AQ360" t="s">
        <v>103</v>
      </c>
      <c r="AR360" t="s">
        <v>104</v>
      </c>
      <c r="AS360" t="s">
        <v>105</v>
      </c>
      <c r="AT360" t="s">
        <v>145</v>
      </c>
      <c r="AU360">
        <v>1352</v>
      </c>
      <c r="AV360">
        <v>0</v>
      </c>
      <c r="AW360">
        <v>0</v>
      </c>
      <c r="AX360">
        <v>1352</v>
      </c>
      <c r="AY360">
        <v>0</v>
      </c>
      <c r="AZ360">
        <v>1</v>
      </c>
      <c r="BA360">
        <v>1</v>
      </c>
      <c r="BB360">
        <v>0</v>
      </c>
      <c r="BC360">
        <v>3</v>
      </c>
      <c r="BD360">
        <v>1</v>
      </c>
      <c r="BE360" t="s">
        <v>97</v>
      </c>
      <c r="BF360">
        <v>6</v>
      </c>
      <c r="BG360" t="s">
        <v>224</v>
      </c>
      <c r="BH360">
        <v>0</v>
      </c>
      <c r="BI360" t="s">
        <v>83</v>
      </c>
      <c r="BJ360" t="s">
        <v>156</v>
      </c>
      <c r="BK360">
        <v>1958</v>
      </c>
      <c r="BL360" t="s">
        <v>102</v>
      </c>
      <c r="BM360">
        <v>1</v>
      </c>
      <c r="BN360">
        <v>288</v>
      </c>
      <c r="BO360" t="s">
        <v>98</v>
      </c>
      <c r="BP360" t="s">
        <v>98</v>
      </c>
      <c r="BQ360" t="s">
        <v>105</v>
      </c>
      <c r="BR360">
        <v>168</v>
      </c>
      <c r="BS360">
        <v>0</v>
      </c>
      <c r="BT360">
        <v>294</v>
      </c>
      <c r="BU360">
        <v>0</v>
      </c>
      <c r="BV360">
        <v>0</v>
      </c>
      <c r="BW360">
        <v>0</v>
      </c>
      <c r="BX360" t="s">
        <v>83</v>
      </c>
      <c r="BY360" t="s">
        <v>83</v>
      </c>
      <c r="BZ360" t="s">
        <v>83</v>
      </c>
      <c r="CA360" s="2">
        <v>0</v>
      </c>
      <c r="CB360">
        <v>7</v>
      </c>
      <c r="CC360">
        <v>2006</v>
      </c>
      <c r="CD360" t="s">
        <v>110</v>
      </c>
      <c r="CE360" t="s">
        <v>128</v>
      </c>
      <c r="CF360" s="2">
        <v>130000</v>
      </c>
      <c r="CG360" s="4">
        <f t="shared" si="11"/>
        <v>96.15384615384616</v>
      </c>
    </row>
    <row r="361" spans="1:85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 t="str">
        <f t="shared" si="10"/>
        <v>N</v>
      </c>
      <c r="S361">
        <v>8</v>
      </c>
      <c r="T361">
        <v>5</v>
      </c>
      <c r="U361">
        <v>1998</v>
      </c>
      <c r="V361" t="str">
        <f>IF(Table1[[#This Row],[YearBuilt]]&lt;1990, "N", IF(Table1[[#This Row],[Remodeled after 1990?]] = "Y", "N", "Y"))</f>
        <v>Y</v>
      </c>
      <c r="W361">
        <v>1998</v>
      </c>
      <c r="X361" t="str" cm="1">
        <f t="array" ref="X361">IFERROR(IF(U361=W361, "N", IF(AND(U361&lt;W361, Table1[[#This Row],[YearRemodAdd]]&gt;1990), "Y", "N/A")), No value)</f>
        <v>N</v>
      </c>
      <c r="Y361" t="s">
        <v>93</v>
      </c>
      <c r="Z361" t="s">
        <v>94</v>
      </c>
      <c r="AA361" t="s">
        <v>95</v>
      </c>
      <c r="AB361" t="s">
        <v>95</v>
      </c>
      <c r="AC361" t="s">
        <v>96</v>
      </c>
      <c r="AD361">
        <v>530</v>
      </c>
      <c r="AE361" t="s">
        <v>97</v>
      </c>
      <c r="AF361" t="s">
        <v>98</v>
      </c>
      <c r="AG361" t="s">
        <v>99</v>
      </c>
      <c r="AH361" t="s">
        <v>97</v>
      </c>
      <c r="AI361" t="s">
        <v>98</v>
      </c>
      <c r="AJ361" t="s">
        <v>130</v>
      </c>
      <c r="AK361" t="s">
        <v>101</v>
      </c>
      <c r="AL361">
        <v>956</v>
      </c>
      <c r="AM361" t="s">
        <v>102</v>
      </c>
      <c r="AN361">
        <v>0</v>
      </c>
      <c r="AO361">
        <v>130</v>
      </c>
      <c r="AP361">
        <v>1086</v>
      </c>
      <c r="AQ361" t="s">
        <v>103</v>
      </c>
      <c r="AR361" t="s">
        <v>104</v>
      </c>
      <c r="AS361" t="s">
        <v>105</v>
      </c>
      <c r="AT361" t="s">
        <v>106</v>
      </c>
      <c r="AU361">
        <v>1086</v>
      </c>
      <c r="AV361">
        <v>838</v>
      </c>
      <c r="AW361">
        <v>0</v>
      </c>
      <c r="AX361">
        <v>1924</v>
      </c>
      <c r="AY361">
        <v>1</v>
      </c>
      <c r="AZ361">
        <v>0</v>
      </c>
      <c r="BA361">
        <v>2</v>
      </c>
      <c r="BB361">
        <v>1</v>
      </c>
      <c r="BC361">
        <v>3</v>
      </c>
      <c r="BD361">
        <v>1</v>
      </c>
      <c r="BE361" t="s">
        <v>97</v>
      </c>
      <c r="BF361">
        <v>7</v>
      </c>
      <c r="BG361" t="s">
        <v>107</v>
      </c>
      <c r="BH361">
        <v>1</v>
      </c>
      <c r="BI361" t="s">
        <v>98</v>
      </c>
      <c r="BJ361" t="s">
        <v>108</v>
      </c>
      <c r="BK361">
        <v>1998</v>
      </c>
      <c r="BL361" t="s">
        <v>109</v>
      </c>
      <c r="BM361">
        <v>2</v>
      </c>
      <c r="BN361">
        <v>592</v>
      </c>
      <c r="BO361" t="s">
        <v>98</v>
      </c>
      <c r="BP361" t="s">
        <v>98</v>
      </c>
      <c r="BQ361" t="s">
        <v>105</v>
      </c>
      <c r="BR361">
        <v>208</v>
      </c>
      <c r="BS361">
        <v>75</v>
      </c>
      <c r="BT361">
        <v>0</v>
      </c>
      <c r="BU361">
        <v>0</v>
      </c>
      <c r="BV361">
        <v>374</v>
      </c>
      <c r="BW361">
        <v>0</v>
      </c>
      <c r="BX361" t="s">
        <v>83</v>
      </c>
      <c r="BY361" t="s">
        <v>83</v>
      </c>
      <c r="BZ361" t="s">
        <v>83</v>
      </c>
      <c r="CA361" s="2">
        <v>0</v>
      </c>
      <c r="CB361">
        <v>6</v>
      </c>
      <c r="CC361">
        <v>2006</v>
      </c>
      <c r="CD361" t="s">
        <v>110</v>
      </c>
      <c r="CE361" t="s">
        <v>111</v>
      </c>
      <c r="CF361" s="2">
        <v>280000</v>
      </c>
      <c r="CG361" s="4">
        <f t="shared" si="11"/>
        <v>145.53014553014552</v>
      </c>
    </row>
    <row r="362" spans="1:85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 t="str">
        <f t="shared" si="10"/>
        <v>N/A</v>
      </c>
      <c r="S362">
        <v>6</v>
      </c>
      <c r="T362">
        <v>6</v>
      </c>
      <c r="U362">
        <v>1978</v>
      </c>
      <c r="V362" t="str">
        <f>IF(Table1[[#This Row],[YearBuilt]]&lt;1990, "N", IF(Table1[[#This Row],[Remodeled after 1990?]] = "Y", "N", "Y"))</f>
        <v>N</v>
      </c>
      <c r="W362">
        <v>1978</v>
      </c>
      <c r="X362" t="str" cm="1">
        <f t="array" ref="X362">IFERROR(IF(U362=W362, "N", IF(AND(U362&lt;W362, Table1[[#This Row],[YearRemodAdd]]&gt;1990), "Y", "N/A")), No value)</f>
        <v>N</v>
      </c>
      <c r="Y362" t="s">
        <v>93</v>
      </c>
      <c r="Z362" t="s">
        <v>94</v>
      </c>
      <c r="AA362" t="s">
        <v>95</v>
      </c>
      <c r="AB362" t="s">
        <v>95</v>
      </c>
      <c r="AC362" t="s">
        <v>117</v>
      </c>
      <c r="AD362">
        <v>0</v>
      </c>
      <c r="AE362" t="s">
        <v>98</v>
      </c>
      <c r="AF362" t="s">
        <v>98</v>
      </c>
      <c r="AG362" t="s">
        <v>118</v>
      </c>
      <c r="AH362" t="s">
        <v>97</v>
      </c>
      <c r="AI362" t="s">
        <v>98</v>
      </c>
      <c r="AJ362" t="s">
        <v>130</v>
      </c>
      <c r="AK362" t="s">
        <v>101</v>
      </c>
      <c r="AL362">
        <v>773</v>
      </c>
      <c r="AM362" t="s">
        <v>102</v>
      </c>
      <c r="AN362">
        <v>0</v>
      </c>
      <c r="AO362">
        <v>115</v>
      </c>
      <c r="AP362">
        <v>888</v>
      </c>
      <c r="AQ362" t="s">
        <v>103</v>
      </c>
      <c r="AR362" t="s">
        <v>104</v>
      </c>
      <c r="AS362" t="s">
        <v>105</v>
      </c>
      <c r="AT362" t="s">
        <v>106</v>
      </c>
      <c r="AU362">
        <v>912</v>
      </c>
      <c r="AV362">
        <v>0</v>
      </c>
      <c r="AW362">
        <v>0</v>
      </c>
      <c r="AX362">
        <v>912</v>
      </c>
      <c r="AY362">
        <v>1</v>
      </c>
      <c r="AZ362">
        <v>0</v>
      </c>
      <c r="BA362">
        <v>1</v>
      </c>
      <c r="BB362">
        <v>0</v>
      </c>
      <c r="BC362">
        <v>2</v>
      </c>
      <c r="BD362">
        <v>1</v>
      </c>
      <c r="BE362" t="s">
        <v>98</v>
      </c>
      <c r="BF362">
        <v>5</v>
      </c>
      <c r="BG362" t="s">
        <v>107</v>
      </c>
      <c r="BH362">
        <v>1</v>
      </c>
      <c r="BI362" t="s">
        <v>98</v>
      </c>
      <c r="BJ362" t="s">
        <v>108</v>
      </c>
      <c r="BK362">
        <v>1978</v>
      </c>
      <c r="BL362" t="s">
        <v>109</v>
      </c>
      <c r="BM362">
        <v>2</v>
      </c>
      <c r="BN362">
        <v>470</v>
      </c>
      <c r="BO362" t="s">
        <v>98</v>
      </c>
      <c r="BP362" t="s">
        <v>98</v>
      </c>
      <c r="BQ362" t="s">
        <v>105</v>
      </c>
      <c r="BR362">
        <v>0</v>
      </c>
      <c r="BS362">
        <v>0</v>
      </c>
      <c r="BT362">
        <v>0</v>
      </c>
      <c r="BU362">
        <v>0</v>
      </c>
      <c r="BV362">
        <v>192</v>
      </c>
      <c r="BW362">
        <v>0</v>
      </c>
      <c r="BX362" t="s">
        <v>83</v>
      </c>
      <c r="BY362" t="s">
        <v>134</v>
      </c>
      <c r="BZ362" t="s">
        <v>83</v>
      </c>
      <c r="CA362" s="2">
        <v>0</v>
      </c>
      <c r="CB362">
        <v>6</v>
      </c>
      <c r="CC362">
        <v>2007</v>
      </c>
      <c r="CD362" t="s">
        <v>110</v>
      </c>
      <c r="CE362" t="s">
        <v>111</v>
      </c>
      <c r="CF362" s="2">
        <v>156000</v>
      </c>
      <c r="CG362" s="4">
        <f t="shared" si="11"/>
        <v>171.05263157894737</v>
      </c>
    </row>
    <row r="363" spans="1:85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 t="str">
        <f t="shared" si="10"/>
        <v>N/A</v>
      </c>
      <c r="S363">
        <v>5</v>
      </c>
      <c r="T363">
        <v>5</v>
      </c>
      <c r="U363">
        <v>1940</v>
      </c>
      <c r="V363" t="str">
        <f>IF(Table1[[#This Row],[YearBuilt]]&lt;1990, "N", IF(Table1[[#This Row],[Remodeled after 1990?]] = "Y", "N", "Y"))</f>
        <v>N</v>
      </c>
      <c r="W363">
        <v>1982</v>
      </c>
      <c r="X363" t="str" cm="1">
        <f t="array" ref="X363">IFERROR(IF(U363=W363, "N", IF(AND(U363&lt;W363, Table1[[#This Row],[YearRemodAdd]]&gt;1990), "Y", "N/A")), No value)</f>
        <v>N/A</v>
      </c>
      <c r="Y363" t="s">
        <v>93</v>
      </c>
      <c r="Z363" t="s">
        <v>94</v>
      </c>
      <c r="AA363" t="s">
        <v>116</v>
      </c>
      <c r="AB363" t="s">
        <v>116</v>
      </c>
      <c r="AC363" t="s">
        <v>117</v>
      </c>
      <c r="AD363">
        <v>0</v>
      </c>
      <c r="AE363" t="s">
        <v>98</v>
      </c>
      <c r="AF363" t="s">
        <v>98</v>
      </c>
      <c r="AG363" t="s">
        <v>118</v>
      </c>
      <c r="AH363" t="s">
        <v>98</v>
      </c>
      <c r="AI363" t="s">
        <v>98</v>
      </c>
      <c r="AJ363" t="s">
        <v>100</v>
      </c>
      <c r="AK363" t="s">
        <v>153</v>
      </c>
      <c r="AL363">
        <v>399</v>
      </c>
      <c r="AM363" t="s">
        <v>102</v>
      </c>
      <c r="AN363">
        <v>0</v>
      </c>
      <c r="AO363">
        <v>484</v>
      </c>
      <c r="AP363">
        <v>883</v>
      </c>
      <c r="AQ363" t="s">
        <v>103</v>
      </c>
      <c r="AR363" t="s">
        <v>97</v>
      </c>
      <c r="AS363" t="s">
        <v>105</v>
      </c>
      <c r="AT363" t="s">
        <v>106</v>
      </c>
      <c r="AU363">
        <v>988</v>
      </c>
      <c r="AV363">
        <v>517</v>
      </c>
      <c r="AW363">
        <v>0</v>
      </c>
      <c r="AX363">
        <v>1505</v>
      </c>
      <c r="AY363">
        <v>1</v>
      </c>
      <c r="AZ363">
        <v>0</v>
      </c>
      <c r="BA363">
        <v>1</v>
      </c>
      <c r="BB363">
        <v>0</v>
      </c>
      <c r="BC363">
        <v>3</v>
      </c>
      <c r="BD363">
        <v>1</v>
      </c>
      <c r="BE363" t="s">
        <v>98</v>
      </c>
      <c r="BF363">
        <v>8</v>
      </c>
      <c r="BG363" t="s">
        <v>107</v>
      </c>
      <c r="BH363">
        <v>0</v>
      </c>
      <c r="BI363" t="s">
        <v>83</v>
      </c>
      <c r="BJ363" t="s">
        <v>127</v>
      </c>
      <c r="BK363">
        <v>1940</v>
      </c>
      <c r="BL363" t="s">
        <v>102</v>
      </c>
      <c r="BM363">
        <v>1</v>
      </c>
      <c r="BN363">
        <v>240</v>
      </c>
      <c r="BO363" t="s">
        <v>98</v>
      </c>
      <c r="BP363" t="s">
        <v>98</v>
      </c>
      <c r="BQ363" t="s">
        <v>177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 t="s">
        <v>83</v>
      </c>
      <c r="BY363" t="s">
        <v>83</v>
      </c>
      <c r="BZ363" t="s">
        <v>83</v>
      </c>
      <c r="CA363" s="2">
        <v>0</v>
      </c>
      <c r="CB363">
        <v>7</v>
      </c>
      <c r="CC363">
        <v>2008</v>
      </c>
      <c r="CD363" t="s">
        <v>110</v>
      </c>
      <c r="CE363" t="s">
        <v>111</v>
      </c>
      <c r="CF363" s="2">
        <v>145000</v>
      </c>
      <c r="CG363" s="4">
        <f t="shared" si="11"/>
        <v>96.34551495016612</v>
      </c>
    </row>
    <row r="364" spans="1:85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 t="str">
        <f t="shared" si="10"/>
        <v>N/A</v>
      </c>
      <c r="S364">
        <v>7</v>
      </c>
      <c r="T364">
        <v>5</v>
      </c>
      <c r="U364">
        <v>2003</v>
      </c>
      <c r="V364" t="str">
        <f>IF(Table1[[#This Row],[YearBuilt]]&lt;1990, "N", IF(Table1[[#This Row],[Remodeled after 1990?]] = "Y", "N", "Y"))</f>
        <v>Y</v>
      </c>
      <c r="W364">
        <v>2003</v>
      </c>
      <c r="X364" t="str" cm="1">
        <f t="array" ref="X364">IFERROR(IF(U364=W364, "N", IF(AND(U364&lt;W364, Table1[[#This Row],[YearRemodAdd]]&gt;1990), "Y", "N/A")), No value)</f>
        <v>N</v>
      </c>
      <c r="Y364" t="s">
        <v>93</v>
      </c>
      <c r="Z364" t="s">
        <v>94</v>
      </c>
      <c r="AA364" t="s">
        <v>140</v>
      </c>
      <c r="AB364" t="s">
        <v>140</v>
      </c>
      <c r="AC364" t="s">
        <v>96</v>
      </c>
      <c r="AD364">
        <v>500</v>
      </c>
      <c r="AE364" t="s">
        <v>97</v>
      </c>
      <c r="AF364" t="s">
        <v>98</v>
      </c>
      <c r="AG364" t="s">
        <v>168</v>
      </c>
      <c r="AH364" t="s">
        <v>83</v>
      </c>
      <c r="AI364" t="s">
        <v>83</v>
      </c>
      <c r="AJ364" t="s">
        <v>83</v>
      </c>
      <c r="AK364" t="s">
        <v>83</v>
      </c>
      <c r="AL364">
        <v>0</v>
      </c>
      <c r="AM364" t="s">
        <v>83</v>
      </c>
      <c r="AN364">
        <v>0</v>
      </c>
      <c r="AO364">
        <v>0</v>
      </c>
      <c r="AP364">
        <v>0</v>
      </c>
      <c r="AQ364" t="s">
        <v>103</v>
      </c>
      <c r="AR364" t="s">
        <v>104</v>
      </c>
      <c r="AS364" t="s">
        <v>105</v>
      </c>
      <c r="AT364" t="s">
        <v>106</v>
      </c>
      <c r="AU364">
        <v>495</v>
      </c>
      <c r="AV364">
        <v>1427</v>
      </c>
      <c r="AW364">
        <v>0</v>
      </c>
      <c r="AX364">
        <v>1922</v>
      </c>
      <c r="AY364">
        <v>0</v>
      </c>
      <c r="AZ364">
        <v>0</v>
      </c>
      <c r="BA364">
        <v>3</v>
      </c>
      <c r="BB364">
        <v>0</v>
      </c>
      <c r="BC364">
        <v>4</v>
      </c>
      <c r="BD364">
        <v>1</v>
      </c>
      <c r="BE364" t="s">
        <v>97</v>
      </c>
      <c r="BF364">
        <v>7</v>
      </c>
      <c r="BG364" t="s">
        <v>107</v>
      </c>
      <c r="BH364">
        <v>1</v>
      </c>
      <c r="BI364" t="s">
        <v>104</v>
      </c>
      <c r="BJ364" t="s">
        <v>156</v>
      </c>
      <c r="BK364">
        <v>2003</v>
      </c>
      <c r="BL364" t="s">
        <v>109</v>
      </c>
      <c r="BM364">
        <v>2</v>
      </c>
      <c r="BN364">
        <v>672</v>
      </c>
      <c r="BO364" t="s">
        <v>98</v>
      </c>
      <c r="BP364" t="s">
        <v>98</v>
      </c>
      <c r="BQ364" t="s">
        <v>105</v>
      </c>
      <c r="BR364">
        <v>0</v>
      </c>
      <c r="BS364">
        <v>0</v>
      </c>
      <c r="BT364">
        <v>177</v>
      </c>
      <c r="BU364">
        <v>0</v>
      </c>
      <c r="BV364">
        <v>0</v>
      </c>
      <c r="BW364">
        <v>0</v>
      </c>
      <c r="BX364" t="s">
        <v>83</v>
      </c>
      <c r="BY364" t="s">
        <v>83</v>
      </c>
      <c r="BZ364" t="s">
        <v>83</v>
      </c>
      <c r="CA364" s="2">
        <v>0</v>
      </c>
      <c r="CB364">
        <v>7</v>
      </c>
      <c r="CC364">
        <v>2009</v>
      </c>
      <c r="CD364" t="s">
        <v>208</v>
      </c>
      <c r="CE364" t="s">
        <v>111</v>
      </c>
      <c r="CF364" s="2">
        <v>198500</v>
      </c>
      <c r="CG364" s="4">
        <f t="shared" si="11"/>
        <v>103.27783558792925</v>
      </c>
    </row>
    <row r="365" spans="1:85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 t="str">
        <f t="shared" si="10"/>
        <v>N</v>
      </c>
      <c r="S365">
        <v>6</v>
      </c>
      <c r="T365">
        <v>8</v>
      </c>
      <c r="U365">
        <v>1972</v>
      </c>
      <c r="V365" t="str">
        <f>IF(Table1[[#This Row],[YearBuilt]]&lt;1990, "N", IF(Table1[[#This Row],[Remodeled after 1990?]] = "Y", "N", "Y"))</f>
        <v>N</v>
      </c>
      <c r="W365">
        <v>2007</v>
      </c>
      <c r="X365" t="str" cm="1">
        <f t="array" ref="X365">IFERROR(IF(U365=W365, "N", IF(AND(U365&lt;W365, Table1[[#This Row],[YearRemodAdd]]&gt;1990), "Y", "N/A")), No value)</f>
        <v>Y</v>
      </c>
      <c r="Y365" t="s">
        <v>93</v>
      </c>
      <c r="Z365" t="s">
        <v>94</v>
      </c>
      <c r="AA365" t="s">
        <v>140</v>
      </c>
      <c r="AB365" t="s">
        <v>140</v>
      </c>
      <c r="AC365" t="s">
        <v>96</v>
      </c>
      <c r="AD365">
        <v>510</v>
      </c>
      <c r="AE365" t="s">
        <v>98</v>
      </c>
      <c r="AF365" t="s">
        <v>98</v>
      </c>
      <c r="AG365" t="s">
        <v>118</v>
      </c>
      <c r="AH365" t="s">
        <v>98</v>
      </c>
      <c r="AI365" t="s">
        <v>98</v>
      </c>
      <c r="AJ365" t="s">
        <v>100</v>
      </c>
      <c r="AK365" t="s">
        <v>119</v>
      </c>
      <c r="AL365">
        <v>162</v>
      </c>
      <c r="AM365" t="s">
        <v>102</v>
      </c>
      <c r="AN365">
        <v>0</v>
      </c>
      <c r="AO365">
        <v>321</v>
      </c>
      <c r="AP365">
        <v>483</v>
      </c>
      <c r="AQ365" t="s">
        <v>103</v>
      </c>
      <c r="AR365" t="s">
        <v>97</v>
      </c>
      <c r="AS365" t="s">
        <v>105</v>
      </c>
      <c r="AT365" t="s">
        <v>106</v>
      </c>
      <c r="AU365">
        <v>483</v>
      </c>
      <c r="AV365">
        <v>504</v>
      </c>
      <c r="AW365">
        <v>0</v>
      </c>
      <c r="AX365">
        <v>987</v>
      </c>
      <c r="AY365">
        <v>0</v>
      </c>
      <c r="AZ365">
        <v>0</v>
      </c>
      <c r="BA365">
        <v>1</v>
      </c>
      <c r="BB365">
        <v>1</v>
      </c>
      <c r="BC365">
        <v>2</v>
      </c>
      <c r="BD365">
        <v>1</v>
      </c>
      <c r="BE365" t="s">
        <v>97</v>
      </c>
      <c r="BF365">
        <v>5</v>
      </c>
      <c r="BG365" t="s">
        <v>107</v>
      </c>
      <c r="BH365">
        <v>0</v>
      </c>
      <c r="BI365" t="s">
        <v>83</v>
      </c>
      <c r="BJ365" t="s">
        <v>127</v>
      </c>
      <c r="BK365">
        <v>1972</v>
      </c>
      <c r="BL365" t="s">
        <v>102</v>
      </c>
      <c r="BM365">
        <v>1</v>
      </c>
      <c r="BN365">
        <v>264</v>
      </c>
      <c r="BO365" t="s">
        <v>98</v>
      </c>
      <c r="BP365" t="s">
        <v>98</v>
      </c>
      <c r="BQ365" t="s">
        <v>105</v>
      </c>
      <c r="BR365">
        <v>250</v>
      </c>
      <c r="BS365">
        <v>0</v>
      </c>
      <c r="BT365">
        <v>0</v>
      </c>
      <c r="BU365">
        <v>0</v>
      </c>
      <c r="BV365">
        <v>0</v>
      </c>
      <c r="BW365">
        <v>0</v>
      </c>
      <c r="BX365" t="s">
        <v>83</v>
      </c>
      <c r="BY365" t="s">
        <v>83</v>
      </c>
      <c r="BZ365" t="s">
        <v>83</v>
      </c>
      <c r="CA365" s="2">
        <v>0</v>
      </c>
      <c r="CB365">
        <v>5</v>
      </c>
      <c r="CC365">
        <v>2009</v>
      </c>
      <c r="CD365" t="s">
        <v>110</v>
      </c>
      <c r="CE365" t="s">
        <v>111</v>
      </c>
      <c r="CF365" s="2">
        <v>118000</v>
      </c>
      <c r="CG365" s="4">
        <f t="shared" si="11"/>
        <v>119.55420466058764</v>
      </c>
    </row>
    <row r="366" spans="1:85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 t="str">
        <f t="shared" si="10"/>
        <v>N</v>
      </c>
      <c r="S366">
        <v>6</v>
      </c>
      <c r="T366">
        <v>5</v>
      </c>
      <c r="U366">
        <v>1976</v>
      </c>
      <c r="V366" t="str">
        <f>IF(Table1[[#This Row],[YearBuilt]]&lt;1990, "N", IF(Table1[[#This Row],[Remodeled after 1990?]] = "Y", "N", "Y"))</f>
        <v>N</v>
      </c>
      <c r="W366">
        <v>1976</v>
      </c>
      <c r="X366" t="str" cm="1">
        <f t="array" ref="X366">IFERROR(IF(U366=W366, "N", IF(AND(U366&lt;W366, Table1[[#This Row],[YearRemodAdd]]&gt;1990), "Y", "N/A")), No value)</f>
        <v>N</v>
      </c>
      <c r="Y366" t="s">
        <v>93</v>
      </c>
      <c r="Z366" t="s">
        <v>94</v>
      </c>
      <c r="AA366" t="s">
        <v>140</v>
      </c>
      <c r="AB366" t="s">
        <v>140</v>
      </c>
      <c r="AC366" t="s">
        <v>96</v>
      </c>
      <c r="AD366">
        <v>120</v>
      </c>
      <c r="AE366" t="s">
        <v>98</v>
      </c>
      <c r="AF366" t="s">
        <v>98</v>
      </c>
      <c r="AG366" t="s">
        <v>99</v>
      </c>
      <c r="AH366" t="s">
        <v>97</v>
      </c>
      <c r="AI366" t="s">
        <v>98</v>
      </c>
      <c r="AJ366" t="s">
        <v>121</v>
      </c>
      <c r="AK366" t="s">
        <v>101</v>
      </c>
      <c r="AL366">
        <v>712</v>
      </c>
      <c r="AM366" t="s">
        <v>102</v>
      </c>
      <c r="AN366">
        <v>0</v>
      </c>
      <c r="AO366">
        <v>84</v>
      </c>
      <c r="AP366">
        <v>796</v>
      </c>
      <c r="AQ366" t="s">
        <v>103</v>
      </c>
      <c r="AR366" t="s">
        <v>98</v>
      </c>
      <c r="AS366" t="s">
        <v>105</v>
      </c>
      <c r="AT366" t="s">
        <v>106</v>
      </c>
      <c r="AU366">
        <v>790</v>
      </c>
      <c r="AV366">
        <v>784</v>
      </c>
      <c r="AW366">
        <v>0</v>
      </c>
      <c r="AX366">
        <v>1574</v>
      </c>
      <c r="AY366">
        <v>1</v>
      </c>
      <c r="AZ366">
        <v>0</v>
      </c>
      <c r="BA366">
        <v>2</v>
      </c>
      <c r="BB366">
        <v>1</v>
      </c>
      <c r="BC366">
        <v>3</v>
      </c>
      <c r="BD366">
        <v>1</v>
      </c>
      <c r="BE366" t="s">
        <v>98</v>
      </c>
      <c r="BF366">
        <v>6</v>
      </c>
      <c r="BG366" t="s">
        <v>107</v>
      </c>
      <c r="BH366">
        <v>1</v>
      </c>
      <c r="BI366" t="s">
        <v>98</v>
      </c>
      <c r="BJ366" t="s">
        <v>108</v>
      </c>
      <c r="BK366">
        <v>1976</v>
      </c>
      <c r="BL366" t="s">
        <v>157</v>
      </c>
      <c r="BM366">
        <v>2</v>
      </c>
      <c r="BN366">
        <v>566</v>
      </c>
      <c r="BO366" t="s">
        <v>98</v>
      </c>
      <c r="BP366" t="s">
        <v>98</v>
      </c>
      <c r="BQ366" t="s">
        <v>105</v>
      </c>
      <c r="BR366">
        <v>306</v>
      </c>
      <c r="BS366">
        <v>111</v>
      </c>
      <c r="BT366">
        <v>0</v>
      </c>
      <c r="BU366">
        <v>0</v>
      </c>
      <c r="BV366">
        <v>0</v>
      </c>
      <c r="BW366">
        <v>0</v>
      </c>
      <c r="BX366" t="s">
        <v>83</v>
      </c>
      <c r="BY366" t="s">
        <v>83</v>
      </c>
      <c r="BZ366" t="s">
        <v>83</v>
      </c>
      <c r="CA366" s="2">
        <v>0</v>
      </c>
      <c r="CB366">
        <v>7</v>
      </c>
      <c r="CC366">
        <v>2006</v>
      </c>
      <c r="CD366" t="s">
        <v>110</v>
      </c>
      <c r="CE366" t="s">
        <v>111</v>
      </c>
      <c r="CF366" s="2">
        <v>190000</v>
      </c>
      <c r="CG366" s="4">
        <f t="shared" si="11"/>
        <v>120.71156289707751</v>
      </c>
    </row>
    <row r="367" spans="1:85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 t="str">
        <f t="shared" si="10"/>
        <v>N</v>
      </c>
      <c r="S367">
        <v>5</v>
      </c>
      <c r="T367">
        <v>7</v>
      </c>
      <c r="U367">
        <v>1920</v>
      </c>
      <c r="V367" t="str">
        <f>IF(Table1[[#This Row],[YearBuilt]]&lt;1990, "N", IF(Table1[[#This Row],[Remodeled after 1990?]] = "Y", "N", "Y"))</f>
        <v>N</v>
      </c>
      <c r="W367">
        <v>1997</v>
      </c>
      <c r="X367" t="str" cm="1">
        <f t="array" ref="X367">IFERROR(IF(U367=W367, "N", IF(AND(U367&lt;W367, Table1[[#This Row],[YearRemodAdd]]&gt;1990), "Y", "N/A")), No value)</f>
        <v>Y</v>
      </c>
      <c r="Y367" t="s">
        <v>152</v>
      </c>
      <c r="Z367" t="s">
        <v>94</v>
      </c>
      <c r="AA367" t="s">
        <v>95</v>
      </c>
      <c r="AB367" t="s">
        <v>95</v>
      </c>
      <c r="AC367" t="s">
        <v>117</v>
      </c>
      <c r="AD367">
        <v>0</v>
      </c>
      <c r="AE367" t="s">
        <v>98</v>
      </c>
      <c r="AF367" t="s">
        <v>97</v>
      </c>
      <c r="AG367" t="s">
        <v>118</v>
      </c>
      <c r="AH367" t="s">
        <v>98</v>
      </c>
      <c r="AI367" t="s">
        <v>147</v>
      </c>
      <c r="AJ367" t="s">
        <v>100</v>
      </c>
      <c r="AK367" t="s">
        <v>153</v>
      </c>
      <c r="AL367">
        <v>456</v>
      </c>
      <c r="AM367" t="s">
        <v>102</v>
      </c>
      <c r="AN367">
        <v>0</v>
      </c>
      <c r="AO367">
        <v>216</v>
      </c>
      <c r="AP367">
        <v>672</v>
      </c>
      <c r="AQ367" t="s">
        <v>103</v>
      </c>
      <c r="AR367" t="s">
        <v>97</v>
      </c>
      <c r="AS367" t="s">
        <v>105</v>
      </c>
      <c r="AT367" t="s">
        <v>164</v>
      </c>
      <c r="AU367">
        <v>672</v>
      </c>
      <c r="AV367">
        <v>672</v>
      </c>
      <c r="AW367">
        <v>0</v>
      </c>
      <c r="AX367">
        <v>1344</v>
      </c>
      <c r="AY367">
        <v>0</v>
      </c>
      <c r="AZ367">
        <v>0</v>
      </c>
      <c r="BA367">
        <v>1</v>
      </c>
      <c r="BB367">
        <v>0</v>
      </c>
      <c r="BC367">
        <v>3</v>
      </c>
      <c r="BD367">
        <v>1</v>
      </c>
      <c r="BE367" t="s">
        <v>98</v>
      </c>
      <c r="BF367">
        <v>6</v>
      </c>
      <c r="BG367" t="s">
        <v>107</v>
      </c>
      <c r="BH367">
        <v>0</v>
      </c>
      <c r="BI367" t="s">
        <v>83</v>
      </c>
      <c r="BJ367" t="s">
        <v>127</v>
      </c>
      <c r="BK367">
        <v>1964</v>
      </c>
      <c r="BL367" t="s">
        <v>102</v>
      </c>
      <c r="BM367">
        <v>1</v>
      </c>
      <c r="BN367">
        <v>468</v>
      </c>
      <c r="BO367" t="s">
        <v>98</v>
      </c>
      <c r="BP367" t="s">
        <v>147</v>
      </c>
      <c r="BQ367" t="s">
        <v>105</v>
      </c>
      <c r="BR367">
        <v>0</v>
      </c>
      <c r="BS367">
        <v>128</v>
      </c>
      <c r="BT367">
        <v>218</v>
      </c>
      <c r="BU367">
        <v>0</v>
      </c>
      <c r="BV367">
        <v>0</v>
      </c>
      <c r="BW367">
        <v>0</v>
      </c>
      <c r="BX367" t="s">
        <v>83</v>
      </c>
      <c r="BY367" t="s">
        <v>83</v>
      </c>
      <c r="BZ367" t="s">
        <v>83</v>
      </c>
      <c r="CA367" s="2">
        <v>0</v>
      </c>
      <c r="CB367">
        <v>7</v>
      </c>
      <c r="CC367">
        <v>2009</v>
      </c>
      <c r="CD367" t="s">
        <v>110</v>
      </c>
      <c r="CE367" t="s">
        <v>111</v>
      </c>
      <c r="CF367" s="2">
        <v>147000</v>
      </c>
      <c r="CG367" s="4">
        <f t="shared" si="11"/>
        <v>109.375</v>
      </c>
    </row>
    <row r="368" spans="1:85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 t="str">
        <f t="shared" si="10"/>
        <v>Y</v>
      </c>
      <c r="S368">
        <v>6</v>
      </c>
      <c r="T368">
        <v>5</v>
      </c>
      <c r="U368">
        <v>1963</v>
      </c>
      <c r="V368" t="str">
        <f>IF(Table1[[#This Row],[YearBuilt]]&lt;1990, "N", IF(Table1[[#This Row],[Remodeled after 1990?]] = "Y", "N", "Y"))</f>
        <v>N</v>
      </c>
      <c r="W368">
        <v>1963</v>
      </c>
      <c r="X368" t="str" cm="1">
        <f t="array" ref="X368">IFERROR(IF(U368=W368, "N", IF(AND(U368&lt;W368, Table1[[#This Row],[YearRemodAdd]]&gt;1990), "Y", "N/A")), No value)</f>
        <v>N</v>
      </c>
      <c r="Y368" t="s">
        <v>93</v>
      </c>
      <c r="Z368" t="s">
        <v>94</v>
      </c>
      <c r="AA368" t="s">
        <v>161</v>
      </c>
      <c r="AB368" t="s">
        <v>161</v>
      </c>
      <c r="AC368" t="s">
        <v>96</v>
      </c>
      <c r="AD368">
        <v>247</v>
      </c>
      <c r="AE368" t="s">
        <v>98</v>
      </c>
      <c r="AF368" t="s">
        <v>98</v>
      </c>
      <c r="AG368" t="s">
        <v>118</v>
      </c>
      <c r="AH368" t="s">
        <v>97</v>
      </c>
      <c r="AI368" t="s">
        <v>98</v>
      </c>
      <c r="AJ368" t="s">
        <v>100</v>
      </c>
      <c r="AK368" t="s">
        <v>141</v>
      </c>
      <c r="AL368">
        <v>609</v>
      </c>
      <c r="AM368" t="s">
        <v>102</v>
      </c>
      <c r="AN368">
        <v>0</v>
      </c>
      <c r="AO368">
        <v>785</v>
      </c>
      <c r="AP368">
        <v>1394</v>
      </c>
      <c r="AQ368" t="s">
        <v>103</v>
      </c>
      <c r="AR368" t="s">
        <v>97</v>
      </c>
      <c r="AS368" t="s">
        <v>105</v>
      </c>
      <c r="AT368" t="s">
        <v>106</v>
      </c>
      <c r="AU368">
        <v>1394</v>
      </c>
      <c r="AV368">
        <v>0</v>
      </c>
      <c r="AW368">
        <v>0</v>
      </c>
      <c r="AX368">
        <v>1394</v>
      </c>
      <c r="AY368">
        <v>1</v>
      </c>
      <c r="AZ368">
        <v>0</v>
      </c>
      <c r="BA368">
        <v>1</v>
      </c>
      <c r="BB368">
        <v>1</v>
      </c>
      <c r="BC368">
        <v>3</v>
      </c>
      <c r="BD368">
        <v>1</v>
      </c>
      <c r="BE368" t="s">
        <v>98</v>
      </c>
      <c r="BF368">
        <v>6</v>
      </c>
      <c r="BG368" t="s">
        <v>107</v>
      </c>
      <c r="BH368">
        <v>2</v>
      </c>
      <c r="BI368" t="s">
        <v>97</v>
      </c>
      <c r="BJ368" t="s">
        <v>108</v>
      </c>
      <c r="BK368">
        <v>1963</v>
      </c>
      <c r="BL368" t="s">
        <v>109</v>
      </c>
      <c r="BM368">
        <v>2</v>
      </c>
      <c r="BN368">
        <v>514</v>
      </c>
      <c r="BO368" t="s">
        <v>98</v>
      </c>
      <c r="BP368" t="s">
        <v>98</v>
      </c>
      <c r="BQ368" t="s">
        <v>105</v>
      </c>
      <c r="BR368">
        <v>0</v>
      </c>
      <c r="BS368">
        <v>76</v>
      </c>
      <c r="BT368">
        <v>0</v>
      </c>
      <c r="BU368">
        <v>0</v>
      </c>
      <c r="BV368">
        <v>185</v>
      </c>
      <c r="BW368">
        <v>0</v>
      </c>
      <c r="BX368" t="s">
        <v>83</v>
      </c>
      <c r="BY368" t="s">
        <v>83</v>
      </c>
      <c r="BZ368" t="s">
        <v>83</v>
      </c>
      <c r="CA368" s="2">
        <v>0</v>
      </c>
      <c r="CB368">
        <v>7</v>
      </c>
      <c r="CC368">
        <v>2009</v>
      </c>
      <c r="CD368" t="s">
        <v>110</v>
      </c>
      <c r="CE368" t="s">
        <v>111</v>
      </c>
      <c r="CF368" s="2">
        <v>159000</v>
      </c>
      <c r="CG368" s="4">
        <f t="shared" si="11"/>
        <v>114.06025824964132</v>
      </c>
    </row>
    <row r="369" spans="1:85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 t="str">
        <f t="shared" si="10"/>
        <v>N/A</v>
      </c>
      <c r="S369">
        <v>6</v>
      </c>
      <c r="T369">
        <v>5</v>
      </c>
      <c r="U369">
        <v>1962</v>
      </c>
      <c r="V369" t="str">
        <f>IF(Table1[[#This Row],[YearBuilt]]&lt;1990, "N", IF(Table1[[#This Row],[Remodeled after 1990?]] = "Y", "N", "Y"))</f>
        <v>N</v>
      </c>
      <c r="W369">
        <v>1962</v>
      </c>
      <c r="X369" t="str" cm="1">
        <f t="array" ref="X369">IFERROR(IF(U369=W369, "N", IF(AND(U369&lt;W369, Table1[[#This Row],[YearRemodAdd]]&gt;1990), "Y", "N/A")), No value)</f>
        <v>N</v>
      </c>
      <c r="Y369" t="s">
        <v>93</v>
      </c>
      <c r="Z369" t="s">
        <v>242</v>
      </c>
      <c r="AA369" t="s">
        <v>161</v>
      </c>
      <c r="AB369" t="s">
        <v>161</v>
      </c>
      <c r="AC369" t="s">
        <v>96</v>
      </c>
      <c r="AD369">
        <v>305</v>
      </c>
      <c r="AE369" t="s">
        <v>98</v>
      </c>
      <c r="AF369" t="s">
        <v>98</v>
      </c>
      <c r="AG369" t="s">
        <v>118</v>
      </c>
      <c r="AH369" t="s">
        <v>97</v>
      </c>
      <c r="AI369" t="s">
        <v>98</v>
      </c>
      <c r="AJ369" t="s">
        <v>97</v>
      </c>
      <c r="AK369" t="s">
        <v>101</v>
      </c>
      <c r="AL369">
        <v>371</v>
      </c>
      <c r="AM369" t="s">
        <v>102</v>
      </c>
      <c r="AN369">
        <v>0</v>
      </c>
      <c r="AO369">
        <v>728</v>
      </c>
      <c r="AP369">
        <v>1099</v>
      </c>
      <c r="AQ369" t="s">
        <v>103</v>
      </c>
      <c r="AR369" t="s">
        <v>97</v>
      </c>
      <c r="AS369" t="s">
        <v>105</v>
      </c>
      <c r="AT369" t="s">
        <v>106</v>
      </c>
      <c r="AU369">
        <v>1431</v>
      </c>
      <c r="AV369">
        <v>0</v>
      </c>
      <c r="AW369">
        <v>0</v>
      </c>
      <c r="AX369">
        <v>1431</v>
      </c>
      <c r="AY369">
        <v>0</v>
      </c>
      <c r="AZ369">
        <v>1</v>
      </c>
      <c r="BA369">
        <v>1</v>
      </c>
      <c r="BB369">
        <v>0</v>
      </c>
      <c r="BC369">
        <v>3</v>
      </c>
      <c r="BD369">
        <v>1</v>
      </c>
      <c r="BE369" t="s">
        <v>98</v>
      </c>
      <c r="BF369">
        <v>6</v>
      </c>
      <c r="BG369" t="s">
        <v>107</v>
      </c>
      <c r="BH369">
        <v>1</v>
      </c>
      <c r="BI369" t="s">
        <v>97</v>
      </c>
      <c r="BJ369" t="s">
        <v>209</v>
      </c>
      <c r="BK369">
        <v>1962</v>
      </c>
      <c r="BL369" t="s">
        <v>109</v>
      </c>
      <c r="BM369">
        <v>1</v>
      </c>
      <c r="BN369">
        <v>296</v>
      </c>
      <c r="BO369" t="s">
        <v>98</v>
      </c>
      <c r="BP369" t="s">
        <v>98</v>
      </c>
      <c r="BQ369" t="s">
        <v>105</v>
      </c>
      <c r="BR369">
        <v>64</v>
      </c>
      <c r="BS369">
        <v>110</v>
      </c>
      <c r="BT369">
        <v>0</v>
      </c>
      <c r="BU369">
        <v>0</v>
      </c>
      <c r="BV369">
        <v>0</v>
      </c>
      <c r="BW369">
        <v>0</v>
      </c>
      <c r="BX369" t="s">
        <v>83</v>
      </c>
      <c r="BY369" t="s">
        <v>83</v>
      </c>
      <c r="BZ369" t="s">
        <v>83</v>
      </c>
      <c r="CA369" s="2">
        <v>0</v>
      </c>
      <c r="CB369">
        <v>12</v>
      </c>
      <c r="CC369">
        <v>2008</v>
      </c>
      <c r="CD369" t="s">
        <v>110</v>
      </c>
      <c r="CE369" t="s">
        <v>111</v>
      </c>
      <c r="CF369" s="2">
        <v>165000</v>
      </c>
      <c r="CG369" s="4">
        <f t="shared" si="11"/>
        <v>115.30398322851153</v>
      </c>
    </row>
    <row r="370" spans="1:85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 t="str">
        <f t="shared" si="10"/>
        <v>Y</v>
      </c>
      <c r="S370">
        <v>5</v>
      </c>
      <c r="T370">
        <v>6</v>
      </c>
      <c r="U370">
        <v>1954</v>
      </c>
      <c r="V370" t="str">
        <f>IF(Table1[[#This Row],[YearBuilt]]&lt;1990, "N", IF(Table1[[#This Row],[Remodeled after 1990?]] = "Y", "N", "Y"))</f>
        <v>N</v>
      </c>
      <c r="W370">
        <v>1954</v>
      </c>
      <c r="X370" t="str" cm="1">
        <f t="array" ref="X370">IFERROR(IF(U370=W370, "N", IF(AND(U370&lt;W370, Table1[[#This Row],[YearRemodAdd]]&gt;1990), "Y", "N/A")), No value)</f>
        <v>N</v>
      </c>
      <c r="Y370" t="s">
        <v>93</v>
      </c>
      <c r="Z370" t="s">
        <v>94</v>
      </c>
      <c r="AA370" t="s">
        <v>140</v>
      </c>
      <c r="AB370" t="s">
        <v>140</v>
      </c>
      <c r="AC370" t="s">
        <v>96</v>
      </c>
      <c r="AD370">
        <v>200</v>
      </c>
      <c r="AE370" t="s">
        <v>98</v>
      </c>
      <c r="AF370" t="s">
        <v>98</v>
      </c>
      <c r="AG370" t="s">
        <v>99</v>
      </c>
      <c r="AH370" t="s">
        <v>98</v>
      </c>
      <c r="AI370" t="s">
        <v>98</v>
      </c>
      <c r="AJ370" t="s">
        <v>100</v>
      </c>
      <c r="AK370" t="s">
        <v>172</v>
      </c>
      <c r="AL370">
        <v>540</v>
      </c>
      <c r="AM370" t="s">
        <v>102</v>
      </c>
      <c r="AN370">
        <v>0</v>
      </c>
      <c r="AO370">
        <v>728</v>
      </c>
      <c r="AP370">
        <v>1268</v>
      </c>
      <c r="AQ370" t="s">
        <v>103</v>
      </c>
      <c r="AR370" t="s">
        <v>97</v>
      </c>
      <c r="AS370" t="s">
        <v>105</v>
      </c>
      <c r="AT370" t="s">
        <v>106</v>
      </c>
      <c r="AU370">
        <v>1268</v>
      </c>
      <c r="AV370">
        <v>0</v>
      </c>
      <c r="AW370">
        <v>0</v>
      </c>
      <c r="AX370">
        <v>1268</v>
      </c>
      <c r="AY370">
        <v>0</v>
      </c>
      <c r="AZ370">
        <v>0</v>
      </c>
      <c r="BA370">
        <v>1</v>
      </c>
      <c r="BB370">
        <v>0</v>
      </c>
      <c r="BC370">
        <v>2</v>
      </c>
      <c r="BD370">
        <v>1</v>
      </c>
      <c r="BE370" t="s">
        <v>98</v>
      </c>
      <c r="BF370">
        <v>7</v>
      </c>
      <c r="BG370" t="s">
        <v>107</v>
      </c>
      <c r="BH370">
        <v>1</v>
      </c>
      <c r="BI370" t="s">
        <v>97</v>
      </c>
      <c r="BJ370" t="s">
        <v>108</v>
      </c>
      <c r="BK370">
        <v>1954</v>
      </c>
      <c r="BL370" t="s">
        <v>157</v>
      </c>
      <c r="BM370">
        <v>1</v>
      </c>
      <c r="BN370">
        <v>244</v>
      </c>
      <c r="BO370" t="s">
        <v>98</v>
      </c>
      <c r="BP370" t="s">
        <v>98</v>
      </c>
      <c r="BQ370" t="s">
        <v>105</v>
      </c>
      <c r="BR370">
        <v>0</v>
      </c>
      <c r="BS370">
        <v>98</v>
      </c>
      <c r="BT370">
        <v>0</v>
      </c>
      <c r="BU370">
        <v>0</v>
      </c>
      <c r="BV370">
        <v>0</v>
      </c>
      <c r="BW370">
        <v>0</v>
      </c>
      <c r="BX370" t="s">
        <v>83</v>
      </c>
      <c r="BY370" t="s">
        <v>83</v>
      </c>
      <c r="BZ370" t="s">
        <v>83</v>
      </c>
      <c r="CA370" s="2">
        <v>0</v>
      </c>
      <c r="CB370">
        <v>3</v>
      </c>
      <c r="CC370">
        <v>2010</v>
      </c>
      <c r="CD370" t="s">
        <v>110</v>
      </c>
      <c r="CE370" t="s">
        <v>111</v>
      </c>
      <c r="CF370" s="2">
        <v>132000</v>
      </c>
      <c r="CG370" s="4">
        <f t="shared" si="11"/>
        <v>104.10094637223975</v>
      </c>
    </row>
    <row r="371" spans="1:85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 t="str">
        <f t="shared" si="10"/>
        <v>Y</v>
      </c>
      <c r="S371">
        <v>5</v>
      </c>
      <c r="T371">
        <v>7</v>
      </c>
      <c r="U371">
        <v>1959</v>
      </c>
      <c r="V371" t="str">
        <f>IF(Table1[[#This Row],[YearBuilt]]&lt;1990, "N", IF(Table1[[#This Row],[Remodeled after 1990?]] = "Y", "N", "Y"))</f>
        <v>N</v>
      </c>
      <c r="W371">
        <v>2006</v>
      </c>
      <c r="X371" t="str" cm="1">
        <f t="array" ref="X371">IFERROR(IF(U371=W371, "N", IF(AND(U371&lt;W371, Table1[[#This Row],[YearRemodAdd]]&gt;1990), "Y", "N/A")), No value)</f>
        <v>Y</v>
      </c>
      <c r="Y371" t="s">
        <v>93</v>
      </c>
      <c r="Z371" t="s">
        <v>94</v>
      </c>
      <c r="AA371" t="s">
        <v>124</v>
      </c>
      <c r="AB371" t="s">
        <v>124</v>
      </c>
      <c r="AC371" t="s">
        <v>117</v>
      </c>
      <c r="AD371">
        <v>0</v>
      </c>
      <c r="AE371" t="s">
        <v>98</v>
      </c>
      <c r="AF371" t="s">
        <v>97</v>
      </c>
      <c r="AG371" t="s">
        <v>118</v>
      </c>
      <c r="AH371" t="s">
        <v>98</v>
      </c>
      <c r="AI371" t="s">
        <v>98</v>
      </c>
      <c r="AJ371" t="s">
        <v>100</v>
      </c>
      <c r="AK371" t="s">
        <v>119</v>
      </c>
      <c r="AL371">
        <v>72</v>
      </c>
      <c r="AM371" t="s">
        <v>153</v>
      </c>
      <c r="AN371">
        <v>258</v>
      </c>
      <c r="AO371">
        <v>733</v>
      </c>
      <c r="AP371">
        <v>1063</v>
      </c>
      <c r="AQ371" t="s">
        <v>103</v>
      </c>
      <c r="AR371" t="s">
        <v>104</v>
      </c>
      <c r="AS371" t="s">
        <v>105</v>
      </c>
      <c r="AT371" t="s">
        <v>106</v>
      </c>
      <c r="AU371">
        <v>1287</v>
      </c>
      <c r="AV371">
        <v>0</v>
      </c>
      <c r="AW371">
        <v>0</v>
      </c>
      <c r="AX371">
        <v>1287</v>
      </c>
      <c r="AY371">
        <v>1</v>
      </c>
      <c r="AZ371">
        <v>0</v>
      </c>
      <c r="BA371">
        <v>1</v>
      </c>
      <c r="BB371">
        <v>0</v>
      </c>
      <c r="BC371">
        <v>3</v>
      </c>
      <c r="BD371">
        <v>1</v>
      </c>
      <c r="BE371" t="s">
        <v>97</v>
      </c>
      <c r="BF371">
        <v>7</v>
      </c>
      <c r="BG371" t="s">
        <v>107</v>
      </c>
      <c r="BH371">
        <v>1</v>
      </c>
      <c r="BI371" t="s">
        <v>97</v>
      </c>
      <c r="BJ371" t="s">
        <v>127</v>
      </c>
      <c r="BK371">
        <v>1997</v>
      </c>
      <c r="BL371" t="s">
        <v>157</v>
      </c>
      <c r="BM371">
        <v>2</v>
      </c>
      <c r="BN371">
        <v>576</v>
      </c>
      <c r="BO371" t="s">
        <v>98</v>
      </c>
      <c r="BP371" t="s">
        <v>98</v>
      </c>
      <c r="BQ371" t="s">
        <v>105</v>
      </c>
      <c r="BR371">
        <v>364</v>
      </c>
      <c r="BS371">
        <v>17</v>
      </c>
      <c r="BT371">
        <v>0</v>
      </c>
      <c r="BU371">
        <v>0</v>
      </c>
      <c r="BV371">
        <v>182</v>
      </c>
      <c r="BW371">
        <v>0</v>
      </c>
      <c r="BX371" t="s">
        <v>83</v>
      </c>
      <c r="BY371" t="s">
        <v>83</v>
      </c>
      <c r="BZ371" t="s">
        <v>83</v>
      </c>
      <c r="CA371" s="2">
        <v>0</v>
      </c>
      <c r="CB371">
        <v>3</v>
      </c>
      <c r="CC371">
        <v>2010</v>
      </c>
      <c r="CD371" t="s">
        <v>110</v>
      </c>
      <c r="CE371" t="s">
        <v>111</v>
      </c>
      <c r="CF371" s="2">
        <v>162000</v>
      </c>
      <c r="CG371" s="4">
        <f t="shared" si="11"/>
        <v>125.87412587412588</v>
      </c>
    </row>
    <row r="372" spans="1:85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 t="str">
        <f t="shared" si="10"/>
        <v>N</v>
      </c>
      <c r="S372">
        <v>6</v>
      </c>
      <c r="T372">
        <v>5</v>
      </c>
      <c r="U372">
        <v>2000</v>
      </c>
      <c r="V372" t="str">
        <f>IF(Table1[[#This Row],[YearBuilt]]&lt;1990, "N", IF(Table1[[#This Row],[Remodeled after 1990?]] = "Y", "N", "Y"))</f>
        <v>Y</v>
      </c>
      <c r="W372">
        <v>2000</v>
      </c>
      <c r="X372" t="str" cm="1">
        <f t="array" ref="X372">IFERROR(IF(U372=W372, "N", IF(AND(U372&lt;W372, Table1[[#This Row],[YearRemodAdd]]&gt;1990), "Y", "N/A")), No value)</f>
        <v>N</v>
      </c>
      <c r="Y372" t="s">
        <v>93</v>
      </c>
      <c r="Z372" t="s">
        <v>94</v>
      </c>
      <c r="AA372" t="s">
        <v>95</v>
      </c>
      <c r="AB372" t="s">
        <v>95</v>
      </c>
      <c r="AC372" t="s">
        <v>117</v>
      </c>
      <c r="AD372">
        <v>0</v>
      </c>
      <c r="AE372" t="s">
        <v>98</v>
      </c>
      <c r="AF372" t="s">
        <v>98</v>
      </c>
      <c r="AG372" t="s">
        <v>99</v>
      </c>
      <c r="AH372" t="s">
        <v>97</v>
      </c>
      <c r="AI372" t="s">
        <v>98</v>
      </c>
      <c r="AJ372" t="s">
        <v>100</v>
      </c>
      <c r="AK372" t="s">
        <v>102</v>
      </c>
      <c r="AL372">
        <v>0</v>
      </c>
      <c r="AM372" t="s">
        <v>102</v>
      </c>
      <c r="AN372">
        <v>0</v>
      </c>
      <c r="AO372">
        <v>953</v>
      </c>
      <c r="AP372">
        <v>953</v>
      </c>
      <c r="AQ372" t="s">
        <v>103</v>
      </c>
      <c r="AR372" t="s">
        <v>104</v>
      </c>
      <c r="AS372" t="s">
        <v>105</v>
      </c>
      <c r="AT372" t="s">
        <v>106</v>
      </c>
      <c r="AU372">
        <v>953</v>
      </c>
      <c r="AV372">
        <v>711</v>
      </c>
      <c r="AW372">
        <v>0</v>
      </c>
      <c r="AX372">
        <v>1664</v>
      </c>
      <c r="AY372">
        <v>0</v>
      </c>
      <c r="AZ372">
        <v>0</v>
      </c>
      <c r="BA372">
        <v>2</v>
      </c>
      <c r="BB372">
        <v>1</v>
      </c>
      <c r="BC372">
        <v>3</v>
      </c>
      <c r="BD372">
        <v>1</v>
      </c>
      <c r="BE372" t="s">
        <v>98</v>
      </c>
      <c r="BF372">
        <v>7</v>
      </c>
      <c r="BG372" t="s">
        <v>107</v>
      </c>
      <c r="BH372">
        <v>1</v>
      </c>
      <c r="BI372" t="s">
        <v>98</v>
      </c>
      <c r="BJ372" t="s">
        <v>108</v>
      </c>
      <c r="BK372">
        <v>2000</v>
      </c>
      <c r="BL372" t="s">
        <v>109</v>
      </c>
      <c r="BM372">
        <v>2</v>
      </c>
      <c r="BN372">
        <v>460</v>
      </c>
      <c r="BO372" t="s">
        <v>98</v>
      </c>
      <c r="BP372" t="s">
        <v>98</v>
      </c>
      <c r="BQ372" t="s">
        <v>105</v>
      </c>
      <c r="BR372">
        <v>100</v>
      </c>
      <c r="BS372">
        <v>40</v>
      </c>
      <c r="BT372">
        <v>0</v>
      </c>
      <c r="BU372">
        <v>0</v>
      </c>
      <c r="BV372">
        <v>0</v>
      </c>
      <c r="BW372">
        <v>0</v>
      </c>
      <c r="BX372" t="s">
        <v>83</v>
      </c>
      <c r="BY372" t="s">
        <v>83</v>
      </c>
      <c r="BZ372" t="s">
        <v>83</v>
      </c>
      <c r="CA372" s="2">
        <v>0</v>
      </c>
      <c r="CB372">
        <v>1</v>
      </c>
      <c r="CC372">
        <v>2006</v>
      </c>
      <c r="CD372" t="s">
        <v>110</v>
      </c>
      <c r="CE372" t="s">
        <v>111</v>
      </c>
      <c r="CF372" s="2">
        <v>172400</v>
      </c>
      <c r="CG372" s="4">
        <f t="shared" si="11"/>
        <v>103.60576923076923</v>
      </c>
    </row>
    <row r="373" spans="1:85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 t="str">
        <f t="shared" si="10"/>
        <v>N/A</v>
      </c>
      <c r="S373">
        <v>4</v>
      </c>
      <c r="T373">
        <v>4</v>
      </c>
      <c r="U373">
        <v>1959</v>
      </c>
      <c r="V373" t="str">
        <f>IF(Table1[[#This Row],[YearBuilt]]&lt;1990, "N", IF(Table1[[#This Row],[Remodeled after 1990?]] = "Y", "N", "Y"))</f>
        <v>N</v>
      </c>
      <c r="W373">
        <v>1959</v>
      </c>
      <c r="X373" t="str" cm="1">
        <f t="array" ref="X373">IFERROR(IF(U373=W373, "N", IF(AND(U373&lt;W373, Table1[[#This Row],[YearRemodAdd]]&gt;1990), "Y", "N/A")), No value)</f>
        <v>N</v>
      </c>
      <c r="Y373" t="s">
        <v>93</v>
      </c>
      <c r="Z373" t="s">
        <v>94</v>
      </c>
      <c r="AA373" t="s">
        <v>155</v>
      </c>
      <c r="AB373" t="s">
        <v>161</v>
      </c>
      <c r="AC373" t="s">
        <v>117</v>
      </c>
      <c r="AD373">
        <v>0</v>
      </c>
      <c r="AE373" t="s">
        <v>98</v>
      </c>
      <c r="AF373" t="s">
        <v>98</v>
      </c>
      <c r="AG373" t="s">
        <v>118</v>
      </c>
      <c r="AH373" t="s">
        <v>83</v>
      </c>
      <c r="AI373" t="s">
        <v>83</v>
      </c>
      <c r="AJ373" t="s">
        <v>83</v>
      </c>
      <c r="AK373" t="s">
        <v>83</v>
      </c>
      <c r="AL373">
        <v>0</v>
      </c>
      <c r="AM373" t="s">
        <v>83</v>
      </c>
      <c r="AN373">
        <v>0</v>
      </c>
      <c r="AO373">
        <v>0</v>
      </c>
      <c r="AP373">
        <v>0</v>
      </c>
      <c r="AQ373" t="s">
        <v>103</v>
      </c>
      <c r="AR373" t="s">
        <v>98</v>
      </c>
      <c r="AS373" t="s">
        <v>105</v>
      </c>
      <c r="AT373" t="s">
        <v>106</v>
      </c>
      <c r="AU373">
        <v>1120</v>
      </c>
      <c r="AV373">
        <v>468</v>
      </c>
      <c r="AW373">
        <v>0</v>
      </c>
      <c r="AX373">
        <v>1588</v>
      </c>
      <c r="AY373">
        <v>0</v>
      </c>
      <c r="AZ373">
        <v>0</v>
      </c>
      <c r="BA373">
        <v>2</v>
      </c>
      <c r="BB373">
        <v>0</v>
      </c>
      <c r="BC373">
        <v>4</v>
      </c>
      <c r="BD373">
        <v>1</v>
      </c>
      <c r="BE373" t="s">
        <v>98</v>
      </c>
      <c r="BF373">
        <v>7</v>
      </c>
      <c r="BG373" t="s">
        <v>224</v>
      </c>
      <c r="BH373">
        <v>1</v>
      </c>
      <c r="BI373" t="s">
        <v>97</v>
      </c>
      <c r="BJ373" t="s">
        <v>127</v>
      </c>
      <c r="BK373">
        <v>1991</v>
      </c>
      <c r="BL373" t="s">
        <v>157</v>
      </c>
      <c r="BM373">
        <v>2</v>
      </c>
      <c r="BN373">
        <v>680</v>
      </c>
      <c r="BO373" t="s">
        <v>98</v>
      </c>
      <c r="BP373" t="s">
        <v>98</v>
      </c>
      <c r="BQ373" t="s">
        <v>177</v>
      </c>
      <c r="BR373">
        <v>0</v>
      </c>
      <c r="BS373">
        <v>59</v>
      </c>
      <c r="BT373">
        <v>0</v>
      </c>
      <c r="BU373">
        <v>0</v>
      </c>
      <c r="BV373">
        <v>0</v>
      </c>
      <c r="BW373">
        <v>0</v>
      </c>
      <c r="BX373" t="s">
        <v>83</v>
      </c>
      <c r="BY373" t="s">
        <v>83</v>
      </c>
      <c r="BZ373" t="s">
        <v>83</v>
      </c>
      <c r="CA373" s="2">
        <v>0</v>
      </c>
      <c r="CB373">
        <v>7</v>
      </c>
      <c r="CC373">
        <v>2008</v>
      </c>
      <c r="CD373" t="s">
        <v>110</v>
      </c>
      <c r="CE373" t="s">
        <v>111</v>
      </c>
      <c r="CF373" s="2">
        <v>134432</v>
      </c>
      <c r="CG373" s="4">
        <f t="shared" si="11"/>
        <v>84.654911838790937</v>
      </c>
    </row>
    <row r="374" spans="1:85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 t="str">
        <f t="shared" si="10"/>
        <v>Y</v>
      </c>
      <c r="S374">
        <v>6</v>
      </c>
      <c r="T374">
        <v>5</v>
      </c>
      <c r="U374">
        <v>1984</v>
      </c>
      <c r="V374" t="str">
        <f>IF(Table1[[#This Row],[YearBuilt]]&lt;1990, "N", IF(Table1[[#This Row],[Remodeled after 1990?]] = "Y", "N", "Y"))</f>
        <v>N</v>
      </c>
      <c r="W374">
        <v>1984</v>
      </c>
      <c r="X374" t="str" cm="1">
        <f t="array" ref="X374">IFERROR(IF(U374=W374, "N", IF(AND(U374&lt;W374, Table1[[#This Row],[YearRemodAdd]]&gt;1990), "Y", "N/A")), No value)</f>
        <v>N</v>
      </c>
      <c r="Y374" t="s">
        <v>93</v>
      </c>
      <c r="Z374" t="s">
        <v>94</v>
      </c>
      <c r="AA374" t="s">
        <v>161</v>
      </c>
      <c r="AB374" t="s">
        <v>161</v>
      </c>
      <c r="AC374" t="s">
        <v>117</v>
      </c>
      <c r="AD374">
        <v>0</v>
      </c>
      <c r="AE374" t="s">
        <v>98</v>
      </c>
      <c r="AF374" t="s">
        <v>98</v>
      </c>
      <c r="AG374" t="s">
        <v>118</v>
      </c>
      <c r="AH374" t="s">
        <v>97</v>
      </c>
      <c r="AI374" t="s">
        <v>98</v>
      </c>
      <c r="AJ374" t="s">
        <v>100</v>
      </c>
      <c r="AK374" t="s">
        <v>119</v>
      </c>
      <c r="AL374">
        <v>623</v>
      </c>
      <c r="AM374" t="s">
        <v>172</v>
      </c>
      <c r="AN374">
        <v>121</v>
      </c>
      <c r="AO374">
        <v>0</v>
      </c>
      <c r="AP374">
        <v>744</v>
      </c>
      <c r="AQ374" t="s">
        <v>103</v>
      </c>
      <c r="AR374" t="s">
        <v>98</v>
      </c>
      <c r="AS374" t="s">
        <v>105</v>
      </c>
      <c r="AT374" t="s">
        <v>106</v>
      </c>
      <c r="AU374">
        <v>752</v>
      </c>
      <c r="AV374">
        <v>0</v>
      </c>
      <c r="AW374">
        <v>0</v>
      </c>
      <c r="AX374">
        <v>752</v>
      </c>
      <c r="AY374">
        <v>1</v>
      </c>
      <c r="AZ374">
        <v>0</v>
      </c>
      <c r="BA374">
        <v>1</v>
      </c>
      <c r="BB374">
        <v>0</v>
      </c>
      <c r="BC374">
        <v>2</v>
      </c>
      <c r="BD374">
        <v>1</v>
      </c>
      <c r="BE374" t="s">
        <v>98</v>
      </c>
      <c r="BF374">
        <v>4</v>
      </c>
      <c r="BG374" t="s">
        <v>107</v>
      </c>
      <c r="BH374">
        <v>0</v>
      </c>
      <c r="BI374" t="s">
        <v>83</v>
      </c>
      <c r="BJ374" t="s">
        <v>108</v>
      </c>
      <c r="BK374">
        <v>1984</v>
      </c>
      <c r="BL374" t="s">
        <v>102</v>
      </c>
      <c r="BM374">
        <v>1</v>
      </c>
      <c r="BN374">
        <v>264</v>
      </c>
      <c r="BO374" t="s">
        <v>98</v>
      </c>
      <c r="BP374" t="s">
        <v>98</v>
      </c>
      <c r="BQ374" t="s">
        <v>105</v>
      </c>
      <c r="BR374">
        <v>353</v>
      </c>
      <c r="BS374">
        <v>0</v>
      </c>
      <c r="BT374">
        <v>0</v>
      </c>
      <c r="BU374">
        <v>0</v>
      </c>
      <c r="BV374">
        <v>90</v>
      </c>
      <c r="BW374">
        <v>0</v>
      </c>
      <c r="BX374" t="s">
        <v>83</v>
      </c>
      <c r="BY374" t="s">
        <v>134</v>
      </c>
      <c r="BZ374" t="s">
        <v>83</v>
      </c>
      <c r="CA374" s="2">
        <v>0</v>
      </c>
      <c r="CB374">
        <v>2</v>
      </c>
      <c r="CC374">
        <v>2010</v>
      </c>
      <c r="CD374" t="s">
        <v>110</v>
      </c>
      <c r="CE374" t="s">
        <v>111</v>
      </c>
      <c r="CF374" s="2">
        <v>125000</v>
      </c>
      <c r="CG374" s="4">
        <f t="shared" si="11"/>
        <v>166.22340425531914</v>
      </c>
    </row>
    <row r="375" spans="1:85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 t="str">
        <f t="shared" si="10"/>
        <v>Y</v>
      </c>
      <c r="S375">
        <v>5</v>
      </c>
      <c r="T375">
        <v>6</v>
      </c>
      <c r="U375">
        <v>1953</v>
      </c>
      <c r="V375" t="str">
        <f>IF(Table1[[#This Row],[YearBuilt]]&lt;1990, "N", IF(Table1[[#This Row],[Remodeled after 1990?]] = "Y", "N", "Y"))</f>
        <v>N</v>
      </c>
      <c r="W375">
        <v>1953</v>
      </c>
      <c r="X375" t="str" cm="1">
        <f t="array" ref="X375">IFERROR(IF(U375=W375, "N", IF(AND(U375&lt;W375, Table1[[#This Row],[YearRemodAdd]]&gt;1990), "Y", "N/A")), No value)</f>
        <v>N</v>
      </c>
      <c r="Y375" t="s">
        <v>93</v>
      </c>
      <c r="Z375" t="s">
        <v>94</v>
      </c>
      <c r="AA375" t="s">
        <v>116</v>
      </c>
      <c r="AB375" t="s">
        <v>116</v>
      </c>
      <c r="AC375" t="s">
        <v>117</v>
      </c>
      <c r="AD375">
        <v>0</v>
      </c>
      <c r="AE375" t="s">
        <v>98</v>
      </c>
      <c r="AF375" t="s">
        <v>98</v>
      </c>
      <c r="AG375" t="s">
        <v>99</v>
      </c>
      <c r="AH375" t="s">
        <v>98</v>
      </c>
      <c r="AI375" t="s">
        <v>98</v>
      </c>
      <c r="AJ375" t="s">
        <v>100</v>
      </c>
      <c r="AK375" t="s">
        <v>141</v>
      </c>
      <c r="AL375">
        <v>428</v>
      </c>
      <c r="AM375" t="s">
        <v>172</v>
      </c>
      <c r="AN375">
        <v>180</v>
      </c>
      <c r="AO375">
        <v>0</v>
      </c>
      <c r="AP375">
        <v>608</v>
      </c>
      <c r="AQ375" t="s">
        <v>103</v>
      </c>
      <c r="AR375" t="s">
        <v>98</v>
      </c>
      <c r="AS375" t="s">
        <v>105</v>
      </c>
      <c r="AT375" t="s">
        <v>106</v>
      </c>
      <c r="AU375">
        <v>1319</v>
      </c>
      <c r="AV375">
        <v>0</v>
      </c>
      <c r="AW375">
        <v>0</v>
      </c>
      <c r="AX375">
        <v>1319</v>
      </c>
      <c r="AY375">
        <v>1</v>
      </c>
      <c r="AZ375">
        <v>0</v>
      </c>
      <c r="BA375">
        <v>1</v>
      </c>
      <c r="BB375">
        <v>0</v>
      </c>
      <c r="BC375">
        <v>3</v>
      </c>
      <c r="BD375">
        <v>1</v>
      </c>
      <c r="BE375" t="s">
        <v>98</v>
      </c>
      <c r="BF375">
        <v>5</v>
      </c>
      <c r="BG375" t="s">
        <v>224</v>
      </c>
      <c r="BH375">
        <v>0</v>
      </c>
      <c r="BI375" t="s">
        <v>83</v>
      </c>
      <c r="BJ375" t="s">
        <v>108</v>
      </c>
      <c r="BK375">
        <v>1953</v>
      </c>
      <c r="BL375" t="s">
        <v>102</v>
      </c>
      <c r="BM375">
        <v>1</v>
      </c>
      <c r="BN375">
        <v>270</v>
      </c>
      <c r="BO375" t="s">
        <v>98</v>
      </c>
      <c r="BP375" t="s">
        <v>98</v>
      </c>
      <c r="BQ375" t="s">
        <v>105</v>
      </c>
      <c r="BR375">
        <v>66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83</v>
      </c>
      <c r="BY375" t="s">
        <v>163</v>
      </c>
      <c r="BZ375" t="s">
        <v>83</v>
      </c>
      <c r="CA375" s="2">
        <v>0</v>
      </c>
      <c r="CB375">
        <v>11</v>
      </c>
      <c r="CC375">
        <v>2009</v>
      </c>
      <c r="CD375" t="s">
        <v>110</v>
      </c>
      <c r="CE375" t="s">
        <v>111</v>
      </c>
      <c r="CF375" s="2">
        <v>123000</v>
      </c>
      <c r="CG375" s="4">
        <f t="shared" si="11"/>
        <v>93.252463987869604</v>
      </c>
    </row>
    <row r="376" spans="1:85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 t="str">
        <f t="shared" si="10"/>
        <v>N</v>
      </c>
      <c r="S376">
        <v>7</v>
      </c>
      <c r="T376">
        <v>5</v>
      </c>
      <c r="U376">
        <v>2003</v>
      </c>
      <c r="V376" t="str">
        <f>IF(Table1[[#This Row],[YearBuilt]]&lt;1990, "N", IF(Table1[[#This Row],[Remodeled after 1990?]] = "Y", "N", "Y"))</f>
        <v>N</v>
      </c>
      <c r="W376">
        <v>2004</v>
      </c>
      <c r="X376" t="str" cm="1">
        <f t="array" ref="X376">IFERROR(IF(U376=W376, "N", IF(AND(U376&lt;W376, Table1[[#This Row],[YearRemodAdd]]&gt;1990), "Y", "N/A")), No value)</f>
        <v>Y</v>
      </c>
      <c r="Y376" t="s">
        <v>93</v>
      </c>
      <c r="Z376" t="s">
        <v>94</v>
      </c>
      <c r="AA376" t="s">
        <v>95</v>
      </c>
      <c r="AB376" t="s">
        <v>95</v>
      </c>
      <c r="AC376" t="s">
        <v>117</v>
      </c>
      <c r="AD376">
        <v>0</v>
      </c>
      <c r="AE376" t="s">
        <v>97</v>
      </c>
      <c r="AF376" t="s">
        <v>98</v>
      </c>
      <c r="AG376" t="s">
        <v>99</v>
      </c>
      <c r="AH376" t="s">
        <v>97</v>
      </c>
      <c r="AI376" t="s">
        <v>98</v>
      </c>
      <c r="AJ376" t="s">
        <v>100</v>
      </c>
      <c r="AK376" t="s">
        <v>102</v>
      </c>
      <c r="AL376">
        <v>0</v>
      </c>
      <c r="AM376" t="s">
        <v>102</v>
      </c>
      <c r="AN376">
        <v>0</v>
      </c>
      <c r="AO376">
        <v>847</v>
      </c>
      <c r="AP376">
        <v>847</v>
      </c>
      <c r="AQ376" t="s">
        <v>103</v>
      </c>
      <c r="AR376" t="s">
        <v>104</v>
      </c>
      <c r="AS376" t="s">
        <v>105</v>
      </c>
      <c r="AT376" t="s">
        <v>106</v>
      </c>
      <c r="AU376">
        <v>847</v>
      </c>
      <c r="AV376">
        <v>1081</v>
      </c>
      <c r="AW376">
        <v>0</v>
      </c>
      <c r="AX376">
        <v>1928</v>
      </c>
      <c r="AY376">
        <v>0</v>
      </c>
      <c r="AZ376">
        <v>0</v>
      </c>
      <c r="BA376">
        <v>2</v>
      </c>
      <c r="BB376">
        <v>1</v>
      </c>
      <c r="BC376">
        <v>4</v>
      </c>
      <c r="BD376">
        <v>1</v>
      </c>
      <c r="BE376" t="s">
        <v>97</v>
      </c>
      <c r="BF376">
        <v>8</v>
      </c>
      <c r="BG376" t="s">
        <v>107</v>
      </c>
      <c r="BH376">
        <v>1</v>
      </c>
      <c r="BI376" t="s">
        <v>97</v>
      </c>
      <c r="BJ376" t="s">
        <v>156</v>
      </c>
      <c r="BK376">
        <v>2003</v>
      </c>
      <c r="BL376" t="s">
        <v>157</v>
      </c>
      <c r="BM376">
        <v>2</v>
      </c>
      <c r="BN376">
        <v>434</v>
      </c>
      <c r="BO376" t="s">
        <v>98</v>
      </c>
      <c r="BP376" t="s">
        <v>98</v>
      </c>
      <c r="BQ376" t="s">
        <v>105</v>
      </c>
      <c r="BR376">
        <v>100</v>
      </c>
      <c r="BS376">
        <v>48</v>
      </c>
      <c r="BT376">
        <v>0</v>
      </c>
      <c r="BU376">
        <v>0</v>
      </c>
      <c r="BV376">
        <v>0</v>
      </c>
      <c r="BW376">
        <v>0</v>
      </c>
      <c r="BX376" t="s">
        <v>83</v>
      </c>
      <c r="BY376" t="s">
        <v>83</v>
      </c>
      <c r="BZ376" t="s">
        <v>83</v>
      </c>
      <c r="CA376" s="2">
        <v>0</v>
      </c>
      <c r="CB376">
        <v>7</v>
      </c>
      <c r="CC376">
        <v>2007</v>
      </c>
      <c r="CD376" t="s">
        <v>110</v>
      </c>
      <c r="CE376" t="s">
        <v>111</v>
      </c>
      <c r="CF376" s="2">
        <v>219500</v>
      </c>
      <c r="CG376" s="4">
        <f t="shared" si="11"/>
        <v>113.84854771784232</v>
      </c>
    </row>
    <row r="377" spans="1:85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 t="str">
        <f t="shared" si="10"/>
        <v>Y</v>
      </c>
      <c r="S377">
        <v>1</v>
      </c>
      <c r="T377">
        <v>1</v>
      </c>
      <c r="U377">
        <v>1922</v>
      </c>
      <c r="V377" t="str">
        <f>IF(Table1[[#This Row],[YearBuilt]]&lt;1990, "N", IF(Table1[[#This Row],[Remodeled after 1990?]] = "Y", "N", "Y"))</f>
        <v>N</v>
      </c>
      <c r="W377">
        <v>1950</v>
      </c>
      <c r="X377" t="str" cm="1">
        <f t="array" ref="X377">IFERROR(IF(U377=W377, "N", IF(AND(U377&lt;W377, Table1[[#This Row],[YearRemodAdd]]&gt;1990), "Y", "N/A")), No value)</f>
        <v>N/A</v>
      </c>
      <c r="Y377" t="s">
        <v>93</v>
      </c>
      <c r="Z377" t="s">
        <v>94</v>
      </c>
      <c r="AA377" t="s">
        <v>124</v>
      </c>
      <c r="AB377" t="s">
        <v>124</v>
      </c>
      <c r="AC377" t="s">
        <v>117</v>
      </c>
      <c r="AD377">
        <v>0</v>
      </c>
      <c r="AE377" t="s">
        <v>147</v>
      </c>
      <c r="AF377" t="s">
        <v>147</v>
      </c>
      <c r="AG377" t="s">
        <v>126</v>
      </c>
      <c r="AH377" t="s">
        <v>147</v>
      </c>
      <c r="AI377" t="s">
        <v>212</v>
      </c>
      <c r="AJ377" t="s">
        <v>97</v>
      </c>
      <c r="AK377" t="s">
        <v>141</v>
      </c>
      <c r="AL377">
        <v>350</v>
      </c>
      <c r="AM377" t="s">
        <v>102</v>
      </c>
      <c r="AN377">
        <v>0</v>
      </c>
      <c r="AO377">
        <v>333</v>
      </c>
      <c r="AP377">
        <v>683</v>
      </c>
      <c r="AQ377" t="s">
        <v>103</v>
      </c>
      <c r="AR377" t="s">
        <v>97</v>
      </c>
      <c r="AS377" t="s">
        <v>177</v>
      </c>
      <c r="AT377" t="s">
        <v>164</v>
      </c>
      <c r="AU377">
        <v>904</v>
      </c>
      <c r="AV377">
        <v>0</v>
      </c>
      <c r="AW377">
        <v>0</v>
      </c>
      <c r="AX377">
        <v>904</v>
      </c>
      <c r="AY377">
        <v>1</v>
      </c>
      <c r="AZ377">
        <v>0</v>
      </c>
      <c r="BA377">
        <v>0</v>
      </c>
      <c r="BB377">
        <v>1</v>
      </c>
      <c r="BC377">
        <v>1</v>
      </c>
      <c r="BD377">
        <v>1</v>
      </c>
      <c r="BE377" t="s">
        <v>147</v>
      </c>
      <c r="BF377">
        <v>4</v>
      </c>
      <c r="BG377" t="s">
        <v>221</v>
      </c>
      <c r="BH377">
        <v>0</v>
      </c>
      <c r="BI377" t="s">
        <v>83</v>
      </c>
      <c r="BJ377" t="s">
        <v>83</v>
      </c>
      <c r="BK377" t="s">
        <v>83</v>
      </c>
      <c r="BL377" t="s">
        <v>83</v>
      </c>
      <c r="BM377">
        <v>0</v>
      </c>
      <c r="BN377">
        <v>0</v>
      </c>
      <c r="BO377" t="s">
        <v>83</v>
      </c>
      <c r="BP377" t="s">
        <v>83</v>
      </c>
      <c r="BQ377" t="s">
        <v>105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 t="s">
        <v>83</v>
      </c>
      <c r="BY377" t="s">
        <v>83</v>
      </c>
      <c r="BZ377" t="s">
        <v>83</v>
      </c>
      <c r="CA377" s="2">
        <v>0</v>
      </c>
      <c r="CB377">
        <v>3</v>
      </c>
      <c r="CC377">
        <v>2009</v>
      </c>
      <c r="CD377" t="s">
        <v>110</v>
      </c>
      <c r="CE377" t="s">
        <v>111</v>
      </c>
      <c r="CF377" s="2">
        <v>61000</v>
      </c>
      <c r="CG377" s="4">
        <f t="shared" si="11"/>
        <v>67.477876106194685</v>
      </c>
    </row>
    <row r="378" spans="1:85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 t="str">
        <f t="shared" si="10"/>
        <v>N/A</v>
      </c>
      <c r="S378">
        <v>5</v>
      </c>
      <c r="T378">
        <v>5</v>
      </c>
      <c r="U378">
        <v>1996</v>
      </c>
      <c r="V378" t="str">
        <f>IF(Table1[[#This Row],[YearBuilt]]&lt;1990, "N", IF(Table1[[#This Row],[Remodeled after 1990?]] = "Y", "N", "Y"))</f>
        <v>Y</v>
      </c>
      <c r="W378">
        <v>1996</v>
      </c>
      <c r="X378" t="str" cm="1">
        <f t="array" ref="X378">IFERROR(IF(U378=W378, "N", IF(AND(U378&lt;W378, Table1[[#This Row],[YearRemodAdd]]&gt;1990), "Y", "N/A")), No value)</f>
        <v>N</v>
      </c>
      <c r="Y378" t="s">
        <v>93</v>
      </c>
      <c r="Z378" t="s">
        <v>94</v>
      </c>
      <c r="AA378" t="s">
        <v>95</v>
      </c>
      <c r="AB378" t="s">
        <v>95</v>
      </c>
      <c r="AC378" t="s">
        <v>117</v>
      </c>
      <c r="AD378">
        <v>0</v>
      </c>
      <c r="AE378" t="s">
        <v>97</v>
      </c>
      <c r="AF378" t="s">
        <v>98</v>
      </c>
      <c r="AG378" t="s">
        <v>99</v>
      </c>
      <c r="AH378" t="s">
        <v>97</v>
      </c>
      <c r="AI378" t="s">
        <v>98</v>
      </c>
      <c r="AJ378" t="s">
        <v>130</v>
      </c>
      <c r="AK378" t="s">
        <v>101</v>
      </c>
      <c r="AL378">
        <v>298</v>
      </c>
      <c r="AM378" t="s">
        <v>102</v>
      </c>
      <c r="AN378">
        <v>0</v>
      </c>
      <c r="AO378">
        <v>572</v>
      </c>
      <c r="AP378">
        <v>870</v>
      </c>
      <c r="AQ378" t="s">
        <v>103</v>
      </c>
      <c r="AR378" t="s">
        <v>104</v>
      </c>
      <c r="AS378" t="s">
        <v>105</v>
      </c>
      <c r="AT378" t="s">
        <v>106</v>
      </c>
      <c r="AU378">
        <v>914</v>
      </c>
      <c r="AV378">
        <v>0</v>
      </c>
      <c r="AW378">
        <v>0</v>
      </c>
      <c r="AX378">
        <v>914</v>
      </c>
      <c r="AY378">
        <v>0</v>
      </c>
      <c r="AZ378">
        <v>0</v>
      </c>
      <c r="BA378">
        <v>1</v>
      </c>
      <c r="BB378">
        <v>0</v>
      </c>
      <c r="BC378">
        <v>2</v>
      </c>
      <c r="BD378">
        <v>1</v>
      </c>
      <c r="BE378" t="s">
        <v>98</v>
      </c>
      <c r="BF378">
        <v>5</v>
      </c>
      <c r="BG378" t="s">
        <v>107</v>
      </c>
      <c r="BH378">
        <v>0</v>
      </c>
      <c r="BI378" t="s">
        <v>83</v>
      </c>
      <c r="BJ378" t="s">
        <v>127</v>
      </c>
      <c r="BK378">
        <v>1998</v>
      </c>
      <c r="BL378" t="s">
        <v>102</v>
      </c>
      <c r="BM378">
        <v>2</v>
      </c>
      <c r="BN378">
        <v>576</v>
      </c>
      <c r="BO378" t="s">
        <v>98</v>
      </c>
      <c r="BP378" t="s">
        <v>98</v>
      </c>
      <c r="BQ378" t="s">
        <v>105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 t="s">
        <v>83</v>
      </c>
      <c r="BY378" t="s">
        <v>83</v>
      </c>
      <c r="BZ378" t="s">
        <v>83</v>
      </c>
      <c r="CA378" s="2">
        <v>0</v>
      </c>
      <c r="CB378">
        <v>7</v>
      </c>
      <c r="CC378">
        <v>2006</v>
      </c>
      <c r="CD378" t="s">
        <v>110</v>
      </c>
      <c r="CE378" t="s">
        <v>111</v>
      </c>
      <c r="CF378" s="2">
        <v>148000</v>
      </c>
      <c r="CG378" s="4">
        <f t="shared" si="11"/>
        <v>161.92560175054706</v>
      </c>
    </row>
    <row r="379" spans="1:85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 t="str">
        <f t="shared" si="10"/>
        <v>N</v>
      </c>
      <c r="S379">
        <v>8</v>
      </c>
      <c r="T379">
        <v>5</v>
      </c>
      <c r="U379">
        <v>2004</v>
      </c>
      <c r="V379" t="str">
        <f>IF(Table1[[#This Row],[YearBuilt]]&lt;1990, "N", IF(Table1[[#This Row],[Remodeled after 1990?]] = "Y", "N", "Y"))</f>
        <v>N</v>
      </c>
      <c r="W379">
        <v>2005</v>
      </c>
      <c r="X379" t="str" cm="1">
        <f t="array" ref="X379">IFERROR(IF(U379=W379, "N", IF(AND(U379&lt;W379, Table1[[#This Row],[YearRemodAdd]]&gt;1990), "Y", "N/A")), No value)</f>
        <v>Y</v>
      </c>
      <c r="Y379" t="s">
        <v>93</v>
      </c>
      <c r="Z379" t="s">
        <v>94</v>
      </c>
      <c r="AA379" t="s">
        <v>180</v>
      </c>
      <c r="AB379" t="s">
        <v>181</v>
      </c>
      <c r="AC379" t="s">
        <v>117</v>
      </c>
      <c r="AD379">
        <v>0</v>
      </c>
      <c r="AE379" t="s">
        <v>97</v>
      </c>
      <c r="AF379" t="s">
        <v>98</v>
      </c>
      <c r="AG379" t="s">
        <v>99</v>
      </c>
      <c r="AH379" t="s">
        <v>97</v>
      </c>
      <c r="AI379" t="s">
        <v>98</v>
      </c>
      <c r="AJ379" t="s">
        <v>100</v>
      </c>
      <c r="AK379" t="s">
        <v>102</v>
      </c>
      <c r="AL379">
        <v>0</v>
      </c>
      <c r="AM379" t="s">
        <v>102</v>
      </c>
      <c r="AN379">
        <v>0</v>
      </c>
      <c r="AO379">
        <v>1580</v>
      </c>
      <c r="AP379">
        <v>1580</v>
      </c>
      <c r="AQ379" t="s">
        <v>103</v>
      </c>
      <c r="AR379" t="s">
        <v>104</v>
      </c>
      <c r="AS379" t="s">
        <v>105</v>
      </c>
      <c r="AT379" t="s">
        <v>106</v>
      </c>
      <c r="AU379">
        <v>1580</v>
      </c>
      <c r="AV379">
        <v>886</v>
      </c>
      <c r="AW379">
        <v>0</v>
      </c>
      <c r="AX379">
        <v>2466</v>
      </c>
      <c r="AY379">
        <v>0</v>
      </c>
      <c r="AZ379">
        <v>0</v>
      </c>
      <c r="BA379">
        <v>3</v>
      </c>
      <c r="BB379">
        <v>0</v>
      </c>
      <c r="BC379">
        <v>4</v>
      </c>
      <c r="BD379">
        <v>1</v>
      </c>
      <c r="BE379" t="s">
        <v>97</v>
      </c>
      <c r="BF379">
        <v>8</v>
      </c>
      <c r="BG379" t="s">
        <v>107</v>
      </c>
      <c r="BH379">
        <v>1</v>
      </c>
      <c r="BI379" t="s">
        <v>97</v>
      </c>
      <c r="BJ379" t="s">
        <v>108</v>
      </c>
      <c r="BK379">
        <v>2004</v>
      </c>
      <c r="BL379" t="s">
        <v>109</v>
      </c>
      <c r="BM379">
        <v>2</v>
      </c>
      <c r="BN379">
        <v>610</v>
      </c>
      <c r="BO379" t="s">
        <v>98</v>
      </c>
      <c r="BP379" t="s">
        <v>98</v>
      </c>
      <c r="BQ379" t="s">
        <v>105</v>
      </c>
      <c r="BR379">
        <v>159</v>
      </c>
      <c r="BS379">
        <v>214</v>
      </c>
      <c r="BT379">
        <v>0</v>
      </c>
      <c r="BU379">
        <v>0</v>
      </c>
      <c r="BV379">
        <v>0</v>
      </c>
      <c r="BW379">
        <v>0</v>
      </c>
      <c r="BX379" t="s">
        <v>83</v>
      </c>
      <c r="BY379" t="s">
        <v>83</v>
      </c>
      <c r="BZ379" t="s">
        <v>83</v>
      </c>
      <c r="CA379" s="2">
        <v>0</v>
      </c>
      <c r="CB379">
        <v>12</v>
      </c>
      <c r="CC379">
        <v>2007</v>
      </c>
      <c r="CD379" t="s">
        <v>110</v>
      </c>
      <c r="CE379" t="s">
        <v>111</v>
      </c>
      <c r="CF379" s="2">
        <v>340000</v>
      </c>
      <c r="CG379" s="4">
        <f t="shared" si="11"/>
        <v>137.87510137875103</v>
      </c>
    </row>
    <row r="380" spans="1:85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 t="str">
        <f t="shared" si="10"/>
        <v>Y</v>
      </c>
      <c r="S380">
        <v>9</v>
      </c>
      <c r="T380">
        <v>2</v>
      </c>
      <c r="U380">
        <v>2010</v>
      </c>
      <c r="V380" t="str">
        <f>IF(Table1[[#This Row],[YearBuilt]]&lt;1990, "N", IF(Table1[[#This Row],[Remodeled after 1990?]] = "Y", "N", "Y"))</f>
        <v>Y</v>
      </c>
      <c r="W380">
        <v>2010</v>
      </c>
      <c r="X380" t="str" cm="1">
        <f t="array" ref="X380">IFERROR(IF(U380=W380, "N", IF(AND(U380&lt;W380, Table1[[#This Row],[YearRemodAdd]]&gt;1990), "Y", "N/A")), No value)</f>
        <v>N</v>
      </c>
      <c r="Y380" t="s">
        <v>152</v>
      </c>
      <c r="Z380" t="s">
        <v>94</v>
      </c>
      <c r="AA380" t="s">
        <v>95</v>
      </c>
      <c r="AB380" t="s">
        <v>95</v>
      </c>
      <c r="AC380" t="s">
        <v>137</v>
      </c>
      <c r="AD380">
        <v>350</v>
      </c>
      <c r="AE380" t="s">
        <v>97</v>
      </c>
      <c r="AF380" t="s">
        <v>98</v>
      </c>
      <c r="AG380" t="s">
        <v>99</v>
      </c>
      <c r="AH380" t="s">
        <v>104</v>
      </c>
      <c r="AI380" t="s">
        <v>98</v>
      </c>
      <c r="AJ380" t="s">
        <v>130</v>
      </c>
      <c r="AK380" t="s">
        <v>101</v>
      </c>
      <c r="AL380">
        <v>1445</v>
      </c>
      <c r="AM380" t="s">
        <v>102</v>
      </c>
      <c r="AN380">
        <v>0</v>
      </c>
      <c r="AO380">
        <v>411</v>
      </c>
      <c r="AP380">
        <v>1856</v>
      </c>
      <c r="AQ380" t="s">
        <v>103</v>
      </c>
      <c r="AR380" t="s">
        <v>104</v>
      </c>
      <c r="AS380" t="s">
        <v>105</v>
      </c>
      <c r="AT380" t="s">
        <v>106</v>
      </c>
      <c r="AU380">
        <v>1856</v>
      </c>
      <c r="AV380">
        <v>0</v>
      </c>
      <c r="AW380">
        <v>0</v>
      </c>
      <c r="AX380">
        <v>1856</v>
      </c>
      <c r="AY380">
        <v>1</v>
      </c>
      <c r="AZ380">
        <v>0</v>
      </c>
      <c r="BA380">
        <v>1</v>
      </c>
      <c r="BB380">
        <v>1</v>
      </c>
      <c r="BC380">
        <v>1</v>
      </c>
      <c r="BD380">
        <v>1</v>
      </c>
      <c r="BE380" t="s">
        <v>104</v>
      </c>
      <c r="BF380">
        <v>8</v>
      </c>
      <c r="BG380" t="s">
        <v>107</v>
      </c>
      <c r="BH380">
        <v>1</v>
      </c>
      <c r="BI380" t="s">
        <v>104</v>
      </c>
      <c r="BJ380" t="s">
        <v>108</v>
      </c>
      <c r="BK380">
        <v>2010</v>
      </c>
      <c r="BL380" t="s">
        <v>157</v>
      </c>
      <c r="BM380">
        <v>3</v>
      </c>
      <c r="BN380">
        <v>834</v>
      </c>
      <c r="BO380" t="s">
        <v>98</v>
      </c>
      <c r="BP380" t="s">
        <v>98</v>
      </c>
      <c r="BQ380" t="s">
        <v>105</v>
      </c>
      <c r="BR380">
        <v>113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83</v>
      </c>
      <c r="BY380" t="s">
        <v>83</v>
      </c>
      <c r="BZ380" t="s">
        <v>83</v>
      </c>
      <c r="CA380" s="2">
        <v>0</v>
      </c>
      <c r="CB380">
        <v>6</v>
      </c>
      <c r="CC380">
        <v>2010</v>
      </c>
      <c r="CD380" t="s">
        <v>158</v>
      </c>
      <c r="CE380" t="s">
        <v>159</v>
      </c>
      <c r="CF380" s="2">
        <v>394432</v>
      </c>
      <c r="CG380" s="4">
        <f t="shared" si="11"/>
        <v>212.51724137931035</v>
      </c>
    </row>
    <row r="381" spans="1:85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 t="str">
        <f t="shared" si="10"/>
        <v>N</v>
      </c>
      <c r="S381">
        <v>6</v>
      </c>
      <c r="T381">
        <v>5</v>
      </c>
      <c r="U381">
        <v>2000</v>
      </c>
      <c r="V381" t="str">
        <f>IF(Table1[[#This Row],[YearBuilt]]&lt;1990, "N", IF(Table1[[#This Row],[Remodeled after 1990?]] = "Y", "N", "Y"))</f>
        <v>Y</v>
      </c>
      <c r="W381">
        <v>2000</v>
      </c>
      <c r="X381" t="str" cm="1">
        <f t="array" ref="X381">IFERROR(IF(U381=W381, "N", IF(AND(U381&lt;W381, Table1[[#This Row],[YearRemodAdd]]&gt;1990), "Y", "N/A")), No value)</f>
        <v>N</v>
      </c>
      <c r="Y381" t="s">
        <v>93</v>
      </c>
      <c r="Z381" t="s">
        <v>94</v>
      </c>
      <c r="AA381" t="s">
        <v>95</v>
      </c>
      <c r="AB381" t="s">
        <v>95</v>
      </c>
      <c r="AC381" t="s">
        <v>96</v>
      </c>
      <c r="AD381">
        <v>16</v>
      </c>
      <c r="AE381" t="s">
        <v>98</v>
      </c>
      <c r="AF381" t="s">
        <v>98</v>
      </c>
      <c r="AG381" t="s">
        <v>99</v>
      </c>
      <c r="AH381" t="s">
        <v>97</v>
      </c>
      <c r="AI381" t="s">
        <v>98</v>
      </c>
      <c r="AJ381" t="s">
        <v>100</v>
      </c>
      <c r="AK381" t="s">
        <v>102</v>
      </c>
      <c r="AL381">
        <v>0</v>
      </c>
      <c r="AM381" t="s">
        <v>102</v>
      </c>
      <c r="AN381">
        <v>0</v>
      </c>
      <c r="AO381">
        <v>982</v>
      </c>
      <c r="AP381">
        <v>982</v>
      </c>
      <c r="AQ381" t="s">
        <v>103</v>
      </c>
      <c r="AR381" t="s">
        <v>104</v>
      </c>
      <c r="AS381" t="s">
        <v>105</v>
      </c>
      <c r="AT381" t="s">
        <v>106</v>
      </c>
      <c r="AU381">
        <v>1007</v>
      </c>
      <c r="AV381">
        <v>793</v>
      </c>
      <c r="AW381">
        <v>0</v>
      </c>
      <c r="AX381">
        <v>1800</v>
      </c>
      <c r="AY381">
        <v>0</v>
      </c>
      <c r="AZ381">
        <v>0</v>
      </c>
      <c r="BA381">
        <v>2</v>
      </c>
      <c r="BB381">
        <v>1</v>
      </c>
      <c r="BC381">
        <v>3</v>
      </c>
      <c r="BD381">
        <v>1</v>
      </c>
      <c r="BE381" t="s">
        <v>98</v>
      </c>
      <c r="BF381">
        <v>7</v>
      </c>
      <c r="BG381" t="s">
        <v>107</v>
      </c>
      <c r="BH381">
        <v>1</v>
      </c>
      <c r="BI381" t="s">
        <v>98</v>
      </c>
      <c r="BJ381" t="s">
        <v>108</v>
      </c>
      <c r="BK381">
        <v>2000</v>
      </c>
      <c r="BL381" t="s">
        <v>157</v>
      </c>
      <c r="BM381">
        <v>2</v>
      </c>
      <c r="BN381">
        <v>463</v>
      </c>
      <c r="BO381" t="s">
        <v>98</v>
      </c>
      <c r="BP381" t="s">
        <v>98</v>
      </c>
      <c r="BQ381" t="s">
        <v>105</v>
      </c>
      <c r="BR381">
        <v>100</v>
      </c>
      <c r="BS381">
        <v>63</v>
      </c>
      <c r="BT381">
        <v>0</v>
      </c>
      <c r="BU381">
        <v>0</v>
      </c>
      <c r="BV381">
        <v>0</v>
      </c>
      <c r="BW381">
        <v>0</v>
      </c>
      <c r="BX381" t="s">
        <v>83</v>
      </c>
      <c r="BY381" t="s">
        <v>83</v>
      </c>
      <c r="BZ381" t="s">
        <v>83</v>
      </c>
      <c r="CA381" s="2">
        <v>0</v>
      </c>
      <c r="CB381">
        <v>6</v>
      </c>
      <c r="CC381">
        <v>2009</v>
      </c>
      <c r="CD381" t="s">
        <v>110</v>
      </c>
      <c r="CE381" t="s">
        <v>111</v>
      </c>
      <c r="CF381" s="2">
        <v>179000</v>
      </c>
      <c r="CG381" s="4">
        <f t="shared" si="11"/>
        <v>99.444444444444443</v>
      </c>
    </row>
    <row r="382" spans="1:85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 t="str">
        <f t="shared" si="10"/>
        <v>N/A</v>
      </c>
      <c r="S382">
        <v>5</v>
      </c>
      <c r="T382">
        <v>6</v>
      </c>
      <c r="U382">
        <v>1924</v>
      </c>
      <c r="V382" t="str">
        <f>IF(Table1[[#This Row],[YearBuilt]]&lt;1990, "N", IF(Table1[[#This Row],[Remodeled after 1990?]] = "Y", "N", "Y"))</f>
        <v>N</v>
      </c>
      <c r="W382">
        <v>1950</v>
      </c>
      <c r="X382" t="str" cm="1">
        <f t="array" ref="X382">IFERROR(IF(U382=W382, "N", IF(AND(U382&lt;W382, Table1[[#This Row],[YearRemodAdd]]&gt;1990), "Y", "N/A")), No value)</f>
        <v>N/A</v>
      </c>
      <c r="Y382" t="s">
        <v>93</v>
      </c>
      <c r="Z382" t="s">
        <v>94</v>
      </c>
      <c r="AA382" t="s">
        <v>96</v>
      </c>
      <c r="AB382" t="s">
        <v>124</v>
      </c>
      <c r="AC382" t="s">
        <v>117</v>
      </c>
      <c r="AD382">
        <v>0</v>
      </c>
      <c r="AE382" t="s">
        <v>98</v>
      </c>
      <c r="AF382" t="s">
        <v>98</v>
      </c>
      <c r="AG382" t="s">
        <v>126</v>
      </c>
      <c r="AH382" t="s">
        <v>98</v>
      </c>
      <c r="AI382" t="s">
        <v>98</v>
      </c>
      <c r="AJ382" t="s">
        <v>100</v>
      </c>
      <c r="AK382" t="s">
        <v>172</v>
      </c>
      <c r="AL382">
        <v>218</v>
      </c>
      <c r="AM382" t="s">
        <v>102</v>
      </c>
      <c r="AN382">
        <v>0</v>
      </c>
      <c r="AO382">
        <v>808</v>
      </c>
      <c r="AP382">
        <v>1026</v>
      </c>
      <c r="AQ382" t="s">
        <v>103</v>
      </c>
      <c r="AR382" t="s">
        <v>98</v>
      </c>
      <c r="AS382" t="s">
        <v>105</v>
      </c>
      <c r="AT382" t="s">
        <v>106</v>
      </c>
      <c r="AU382">
        <v>1026</v>
      </c>
      <c r="AV382">
        <v>665</v>
      </c>
      <c r="AW382">
        <v>0</v>
      </c>
      <c r="AX382">
        <v>1691</v>
      </c>
      <c r="AY382">
        <v>0</v>
      </c>
      <c r="AZ382">
        <v>0</v>
      </c>
      <c r="BA382">
        <v>2</v>
      </c>
      <c r="BB382">
        <v>0</v>
      </c>
      <c r="BC382">
        <v>3</v>
      </c>
      <c r="BD382">
        <v>1</v>
      </c>
      <c r="BE382" t="s">
        <v>97</v>
      </c>
      <c r="BF382">
        <v>6</v>
      </c>
      <c r="BG382" t="s">
        <v>107</v>
      </c>
      <c r="BH382">
        <v>1</v>
      </c>
      <c r="BI382" t="s">
        <v>97</v>
      </c>
      <c r="BJ382" t="s">
        <v>127</v>
      </c>
      <c r="BK382">
        <v>1924</v>
      </c>
      <c r="BL382" t="s">
        <v>102</v>
      </c>
      <c r="BM382">
        <v>1</v>
      </c>
      <c r="BN382">
        <v>308</v>
      </c>
      <c r="BO382" t="s">
        <v>98</v>
      </c>
      <c r="BP382" t="s">
        <v>98</v>
      </c>
      <c r="BQ382" t="s">
        <v>105</v>
      </c>
      <c r="BR382">
        <v>0</v>
      </c>
      <c r="BS382">
        <v>0</v>
      </c>
      <c r="BT382">
        <v>242</v>
      </c>
      <c r="BU382">
        <v>0</v>
      </c>
      <c r="BV382">
        <v>0</v>
      </c>
      <c r="BW382">
        <v>0</v>
      </c>
      <c r="BX382" t="s">
        <v>83</v>
      </c>
      <c r="BY382" t="s">
        <v>83</v>
      </c>
      <c r="BZ382" t="s">
        <v>83</v>
      </c>
      <c r="CA382" s="2">
        <v>0</v>
      </c>
      <c r="CB382">
        <v>5</v>
      </c>
      <c r="CC382">
        <v>2010</v>
      </c>
      <c r="CD382" t="s">
        <v>110</v>
      </c>
      <c r="CE382" t="s">
        <v>111</v>
      </c>
      <c r="CF382" s="2">
        <v>127000</v>
      </c>
      <c r="CG382" s="4">
        <f t="shared" si="11"/>
        <v>75.103489059727977</v>
      </c>
    </row>
    <row r="383" spans="1:85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 t="str">
        <f t="shared" si="10"/>
        <v>Y</v>
      </c>
      <c r="S383">
        <v>7</v>
      </c>
      <c r="T383">
        <v>5</v>
      </c>
      <c r="U383">
        <v>2006</v>
      </c>
      <c r="V383" t="str">
        <f>IF(Table1[[#This Row],[YearBuilt]]&lt;1990, "N", IF(Table1[[#This Row],[Remodeled after 1990?]] = "Y", "N", "Y"))</f>
        <v>Y</v>
      </c>
      <c r="W383">
        <v>2006</v>
      </c>
      <c r="X383" t="str" cm="1">
        <f t="array" ref="X383">IFERROR(IF(U383=W383, "N", IF(AND(U383&lt;W383, Table1[[#This Row],[YearRemodAdd]]&gt;1990), "Y", "N/A")), No value)</f>
        <v>N</v>
      </c>
      <c r="Y383" t="s">
        <v>93</v>
      </c>
      <c r="Z383" t="s">
        <v>94</v>
      </c>
      <c r="AA383" t="s">
        <v>95</v>
      </c>
      <c r="AB383" t="s">
        <v>95</v>
      </c>
      <c r="AC383" t="s">
        <v>117</v>
      </c>
      <c r="AD383">
        <v>0</v>
      </c>
      <c r="AE383" t="s">
        <v>97</v>
      </c>
      <c r="AF383" t="s">
        <v>98</v>
      </c>
      <c r="AG383" t="s">
        <v>99</v>
      </c>
      <c r="AH383" t="s">
        <v>97</v>
      </c>
      <c r="AI383" t="s">
        <v>97</v>
      </c>
      <c r="AJ383" t="s">
        <v>100</v>
      </c>
      <c r="AK383" t="s">
        <v>102</v>
      </c>
      <c r="AL383">
        <v>0</v>
      </c>
      <c r="AM383" t="s">
        <v>102</v>
      </c>
      <c r="AN383">
        <v>0</v>
      </c>
      <c r="AO383">
        <v>1293</v>
      </c>
      <c r="AP383">
        <v>1293</v>
      </c>
      <c r="AQ383" t="s">
        <v>103</v>
      </c>
      <c r="AR383" t="s">
        <v>104</v>
      </c>
      <c r="AS383" t="s">
        <v>105</v>
      </c>
      <c r="AT383" t="s">
        <v>106</v>
      </c>
      <c r="AU383">
        <v>1301</v>
      </c>
      <c r="AV383">
        <v>0</v>
      </c>
      <c r="AW383">
        <v>0</v>
      </c>
      <c r="AX383">
        <v>1301</v>
      </c>
      <c r="AY383">
        <v>1</v>
      </c>
      <c r="AZ383">
        <v>0</v>
      </c>
      <c r="BA383">
        <v>2</v>
      </c>
      <c r="BB383">
        <v>0</v>
      </c>
      <c r="BC383">
        <v>2</v>
      </c>
      <c r="BD383">
        <v>1</v>
      </c>
      <c r="BE383" t="s">
        <v>97</v>
      </c>
      <c r="BF383">
        <v>5</v>
      </c>
      <c r="BG383" t="s">
        <v>107</v>
      </c>
      <c r="BH383">
        <v>1</v>
      </c>
      <c r="BI383" t="s">
        <v>97</v>
      </c>
      <c r="BJ383" t="s">
        <v>108</v>
      </c>
      <c r="BK383">
        <v>2006</v>
      </c>
      <c r="BL383" t="s">
        <v>109</v>
      </c>
      <c r="BM383">
        <v>2</v>
      </c>
      <c r="BN383">
        <v>572</v>
      </c>
      <c r="BO383" t="s">
        <v>98</v>
      </c>
      <c r="BP383" t="s">
        <v>98</v>
      </c>
      <c r="BQ383" t="s">
        <v>105</v>
      </c>
      <c r="BR383">
        <v>216</v>
      </c>
      <c r="BS383">
        <v>121</v>
      </c>
      <c r="BT383">
        <v>0</v>
      </c>
      <c r="BU383">
        <v>0</v>
      </c>
      <c r="BV383">
        <v>0</v>
      </c>
      <c r="BW383">
        <v>0</v>
      </c>
      <c r="BX383" t="s">
        <v>83</v>
      </c>
      <c r="BY383" t="s">
        <v>83</v>
      </c>
      <c r="BZ383" t="s">
        <v>83</v>
      </c>
      <c r="CA383" s="2">
        <v>0</v>
      </c>
      <c r="CB383">
        <v>8</v>
      </c>
      <c r="CC383">
        <v>2006</v>
      </c>
      <c r="CD383" t="s">
        <v>158</v>
      </c>
      <c r="CE383" t="s">
        <v>159</v>
      </c>
      <c r="CF383" s="2">
        <v>187750</v>
      </c>
      <c r="CG383" s="4">
        <f t="shared" si="11"/>
        <v>144.31206764027672</v>
      </c>
    </row>
    <row r="384" spans="1:85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 t="str">
        <f t="shared" si="10"/>
        <v>N</v>
      </c>
      <c r="S384">
        <v>7</v>
      </c>
      <c r="T384">
        <v>5</v>
      </c>
      <c r="U384">
        <v>2006</v>
      </c>
      <c r="V384" t="str">
        <f>IF(Table1[[#This Row],[YearBuilt]]&lt;1990, "N", IF(Table1[[#This Row],[Remodeled after 1990?]] = "Y", "N", "Y"))</f>
        <v>Y</v>
      </c>
      <c r="W384">
        <v>2006</v>
      </c>
      <c r="X384" t="str" cm="1">
        <f t="array" ref="X384">IFERROR(IF(U384=W384, "N", IF(AND(U384&lt;W384, Table1[[#This Row],[YearRemodAdd]]&gt;1990), "Y", "N/A")), No value)</f>
        <v>N</v>
      </c>
      <c r="Y384" t="s">
        <v>93</v>
      </c>
      <c r="Z384" t="s">
        <v>94</v>
      </c>
      <c r="AA384" t="s">
        <v>95</v>
      </c>
      <c r="AB384" t="s">
        <v>95</v>
      </c>
      <c r="AC384" t="s">
        <v>117</v>
      </c>
      <c r="AD384">
        <v>0</v>
      </c>
      <c r="AE384" t="s">
        <v>97</v>
      </c>
      <c r="AF384" t="s">
        <v>98</v>
      </c>
      <c r="AG384" t="s">
        <v>99</v>
      </c>
      <c r="AH384" t="s">
        <v>97</v>
      </c>
      <c r="AI384" t="s">
        <v>98</v>
      </c>
      <c r="AJ384" t="s">
        <v>130</v>
      </c>
      <c r="AK384" t="s">
        <v>102</v>
      </c>
      <c r="AL384">
        <v>0</v>
      </c>
      <c r="AM384" t="s">
        <v>102</v>
      </c>
      <c r="AN384">
        <v>0</v>
      </c>
      <c r="AO384">
        <v>939</v>
      </c>
      <c r="AP384">
        <v>939</v>
      </c>
      <c r="AQ384" t="s">
        <v>103</v>
      </c>
      <c r="AR384" t="s">
        <v>104</v>
      </c>
      <c r="AS384" t="s">
        <v>105</v>
      </c>
      <c r="AT384" t="s">
        <v>106</v>
      </c>
      <c r="AU384">
        <v>939</v>
      </c>
      <c r="AV384">
        <v>858</v>
      </c>
      <c r="AW384">
        <v>0</v>
      </c>
      <c r="AX384">
        <v>1797</v>
      </c>
      <c r="AY384">
        <v>0</v>
      </c>
      <c r="AZ384">
        <v>0</v>
      </c>
      <c r="BA384">
        <v>2</v>
      </c>
      <c r="BB384">
        <v>1</v>
      </c>
      <c r="BC384">
        <v>3</v>
      </c>
      <c r="BD384">
        <v>1</v>
      </c>
      <c r="BE384" t="s">
        <v>97</v>
      </c>
      <c r="BF384">
        <v>8</v>
      </c>
      <c r="BG384" t="s">
        <v>107</v>
      </c>
      <c r="BH384">
        <v>0</v>
      </c>
      <c r="BI384" t="s">
        <v>83</v>
      </c>
      <c r="BJ384" t="s">
        <v>108</v>
      </c>
      <c r="BK384">
        <v>2006</v>
      </c>
      <c r="BL384" t="s">
        <v>109</v>
      </c>
      <c r="BM384">
        <v>2</v>
      </c>
      <c r="BN384">
        <v>639</v>
      </c>
      <c r="BO384" t="s">
        <v>98</v>
      </c>
      <c r="BP384" t="s">
        <v>98</v>
      </c>
      <c r="BQ384" t="s">
        <v>105</v>
      </c>
      <c r="BR384">
        <v>144</v>
      </c>
      <c r="BS384">
        <v>53</v>
      </c>
      <c r="BT384">
        <v>0</v>
      </c>
      <c r="BU384">
        <v>0</v>
      </c>
      <c r="BV384">
        <v>0</v>
      </c>
      <c r="BW384">
        <v>0</v>
      </c>
      <c r="BX384" t="s">
        <v>83</v>
      </c>
      <c r="BY384" t="s">
        <v>83</v>
      </c>
      <c r="BZ384" t="s">
        <v>83</v>
      </c>
      <c r="CA384" s="2">
        <v>0</v>
      </c>
      <c r="CB384">
        <v>4</v>
      </c>
      <c r="CC384">
        <v>2007</v>
      </c>
      <c r="CD384" t="s">
        <v>110</v>
      </c>
      <c r="CE384" t="s">
        <v>111</v>
      </c>
      <c r="CF384" s="2">
        <v>213500</v>
      </c>
      <c r="CG384" s="4">
        <f t="shared" si="11"/>
        <v>118.80912632164718</v>
      </c>
    </row>
    <row r="385" spans="1:85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 t="str">
        <f t="shared" si="10"/>
        <v>N/A</v>
      </c>
      <c r="S385">
        <v>6</v>
      </c>
      <c r="T385">
        <v>3</v>
      </c>
      <c r="U385">
        <v>1928</v>
      </c>
      <c r="V385" t="str">
        <f>IF(Table1[[#This Row],[YearBuilt]]&lt;1990, "N", IF(Table1[[#This Row],[Remodeled after 1990?]] = "Y", "N", "Y"))</f>
        <v>N</v>
      </c>
      <c r="W385">
        <v>1950</v>
      </c>
      <c r="X385" t="str" cm="1">
        <f t="array" ref="X385">IFERROR(IF(U385=W385, "N", IF(AND(U385&lt;W385, Table1[[#This Row],[YearRemodAdd]]&gt;1990), "Y", "N/A")), No value)</f>
        <v>N/A</v>
      </c>
      <c r="Y385" t="s">
        <v>93</v>
      </c>
      <c r="Z385" t="s">
        <v>94</v>
      </c>
      <c r="AA385" t="s">
        <v>124</v>
      </c>
      <c r="AB385" t="s">
        <v>124</v>
      </c>
      <c r="AC385" t="s">
        <v>117</v>
      </c>
      <c r="AD385">
        <v>0</v>
      </c>
      <c r="AE385" t="s">
        <v>98</v>
      </c>
      <c r="AF385" t="s">
        <v>98</v>
      </c>
      <c r="AG385" t="s">
        <v>126</v>
      </c>
      <c r="AH385" t="s">
        <v>147</v>
      </c>
      <c r="AI385" t="s">
        <v>147</v>
      </c>
      <c r="AJ385" t="s">
        <v>100</v>
      </c>
      <c r="AK385" t="s">
        <v>102</v>
      </c>
      <c r="AL385">
        <v>0</v>
      </c>
      <c r="AM385" t="s">
        <v>102</v>
      </c>
      <c r="AN385">
        <v>0</v>
      </c>
      <c r="AO385">
        <v>784</v>
      </c>
      <c r="AP385">
        <v>784</v>
      </c>
      <c r="AQ385" t="s">
        <v>103</v>
      </c>
      <c r="AR385" t="s">
        <v>98</v>
      </c>
      <c r="AS385" t="s">
        <v>177</v>
      </c>
      <c r="AT385" t="s">
        <v>164</v>
      </c>
      <c r="AU385">
        <v>784</v>
      </c>
      <c r="AV385">
        <v>0</v>
      </c>
      <c r="AW385">
        <v>0</v>
      </c>
      <c r="AX385">
        <v>784</v>
      </c>
      <c r="AY385">
        <v>0</v>
      </c>
      <c r="AZ385">
        <v>0</v>
      </c>
      <c r="BA385">
        <v>1</v>
      </c>
      <c r="BB385">
        <v>0</v>
      </c>
      <c r="BC385">
        <v>2</v>
      </c>
      <c r="BD385">
        <v>1</v>
      </c>
      <c r="BE385" t="s">
        <v>98</v>
      </c>
      <c r="BF385">
        <v>5</v>
      </c>
      <c r="BG385" t="s">
        <v>107</v>
      </c>
      <c r="BH385">
        <v>0</v>
      </c>
      <c r="BI385" t="s">
        <v>83</v>
      </c>
      <c r="BJ385" t="s">
        <v>127</v>
      </c>
      <c r="BK385">
        <v>1950</v>
      </c>
      <c r="BL385" t="s">
        <v>102</v>
      </c>
      <c r="BM385">
        <v>2</v>
      </c>
      <c r="BN385">
        <v>360</v>
      </c>
      <c r="BO385" t="s">
        <v>147</v>
      </c>
      <c r="BP385" t="s">
        <v>147</v>
      </c>
      <c r="BQ385" t="s">
        <v>177</v>
      </c>
      <c r="BR385">
        <v>0</v>
      </c>
      <c r="BS385">
        <v>0</v>
      </c>
      <c r="BT385">
        <v>91</v>
      </c>
      <c r="BU385">
        <v>0</v>
      </c>
      <c r="BV385">
        <v>0</v>
      </c>
      <c r="BW385">
        <v>0</v>
      </c>
      <c r="BX385" t="s">
        <v>83</v>
      </c>
      <c r="BY385" t="s">
        <v>83</v>
      </c>
      <c r="BZ385" t="s">
        <v>83</v>
      </c>
      <c r="CA385" s="2">
        <v>0</v>
      </c>
      <c r="CB385">
        <v>10</v>
      </c>
      <c r="CC385">
        <v>2009</v>
      </c>
      <c r="CD385" t="s">
        <v>110</v>
      </c>
      <c r="CE385" t="s">
        <v>111</v>
      </c>
      <c r="CF385" s="2">
        <v>76000</v>
      </c>
      <c r="CG385" s="4">
        <f t="shared" si="11"/>
        <v>96.938775510204081</v>
      </c>
    </row>
    <row r="386" spans="1:85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 t="str">
        <f t="shared" si="10"/>
        <v>N</v>
      </c>
      <c r="S386">
        <v>6</v>
      </c>
      <c r="T386">
        <v>5</v>
      </c>
      <c r="U386">
        <v>1992</v>
      </c>
      <c r="V386" t="str">
        <f>IF(Table1[[#This Row],[YearBuilt]]&lt;1990, "N", IF(Table1[[#This Row],[Remodeled after 1990?]] = "Y", "N", "Y"))</f>
        <v>Y</v>
      </c>
      <c r="W386">
        <v>1992</v>
      </c>
      <c r="X386" t="str" cm="1">
        <f t="array" ref="X386">IFERROR(IF(U386=W386, "N", IF(AND(U386&lt;W386, Table1[[#This Row],[YearRemodAdd]]&gt;1990), "Y", "N/A")), No value)</f>
        <v>N</v>
      </c>
      <c r="Y386" t="s">
        <v>93</v>
      </c>
      <c r="Z386" t="s">
        <v>94</v>
      </c>
      <c r="AA386" t="s">
        <v>140</v>
      </c>
      <c r="AB386" t="s">
        <v>140</v>
      </c>
      <c r="AC386" t="s">
        <v>117</v>
      </c>
      <c r="AD386">
        <v>0</v>
      </c>
      <c r="AE386" t="s">
        <v>97</v>
      </c>
      <c r="AF386" t="s">
        <v>98</v>
      </c>
      <c r="AG386" t="s">
        <v>99</v>
      </c>
      <c r="AH386" t="s">
        <v>97</v>
      </c>
      <c r="AI386" t="s">
        <v>98</v>
      </c>
      <c r="AJ386" t="s">
        <v>130</v>
      </c>
      <c r="AK386" t="s">
        <v>101</v>
      </c>
      <c r="AL386">
        <v>985</v>
      </c>
      <c r="AM386" t="s">
        <v>102</v>
      </c>
      <c r="AN386">
        <v>0</v>
      </c>
      <c r="AO386">
        <v>595</v>
      </c>
      <c r="AP386">
        <v>1580</v>
      </c>
      <c r="AQ386" t="s">
        <v>103</v>
      </c>
      <c r="AR386" t="s">
        <v>104</v>
      </c>
      <c r="AS386" t="s">
        <v>105</v>
      </c>
      <c r="AT386" t="s">
        <v>106</v>
      </c>
      <c r="AU386">
        <v>1079</v>
      </c>
      <c r="AV386">
        <v>874</v>
      </c>
      <c r="AW386">
        <v>0</v>
      </c>
      <c r="AX386">
        <v>1953</v>
      </c>
      <c r="AY386">
        <v>1</v>
      </c>
      <c r="AZ386">
        <v>0</v>
      </c>
      <c r="BA386">
        <v>2</v>
      </c>
      <c r="BB386">
        <v>1</v>
      </c>
      <c r="BC386">
        <v>3</v>
      </c>
      <c r="BD386">
        <v>1</v>
      </c>
      <c r="BE386" t="s">
        <v>97</v>
      </c>
      <c r="BF386">
        <v>9</v>
      </c>
      <c r="BG386" t="s">
        <v>107</v>
      </c>
      <c r="BH386">
        <v>2</v>
      </c>
      <c r="BI386" t="s">
        <v>147</v>
      </c>
      <c r="BJ386" t="s">
        <v>108</v>
      </c>
      <c r="BK386">
        <v>1992</v>
      </c>
      <c r="BL386" t="s">
        <v>157</v>
      </c>
      <c r="BM386">
        <v>2</v>
      </c>
      <c r="BN386">
        <v>501</v>
      </c>
      <c r="BO386" t="s">
        <v>98</v>
      </c>
      <c r="BP386" t="s">
        <v>98</v>
      </c>
      <c r="BQ386" t="s">
        <v>105</v>
      </c>
      <c r="BR386">
        <v>216</v>
      </c>
      <c r="BS386">
        <v>231</v>
      </c>
      <c r="BT386">
        <v>0</v>
      </c>
      <c r="BU386">
        <v>0</v>
      </c>
      <c r="BV386">
        <v>0</v>
      </c>
      <c r="BW386">
        <v>0</v>
      </c>
      <c r="BX386" t="s">
        <v>83</v>
      </c>
      <c r="BY386" t="s">
        <v>83</v>
      </c>
      <c r="BZ386" t="s">
        <v>83</v>
      </c>
      <c r="CA386" s="2">
        <v>0</v>
      </c>
      <c r="CB386">
        <v>6</v>
      </c>
      <c r="CC386">
        <v>2007</v>
      </c>
      <c r="CD386" t="s">
        <v>110</v>
      </c>
      <c r="CE386" t="s">
        <v>111</v>
      </c>
      <c r="CF386" s="2">
        <v>240000</v>
      </c>
      <c r="CG386" s="4">
        <f t="shared" si="11"/>
        <v>122.88786482334869</v>
      </c>
    </row>
    <row r="387" spans="1:85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 t="str">
        <f t="shared" ref="R387:R450" si="12">IFERROR(IF(Q387 = "1Story", "Y",IF(Q387 = "2Story", "N", "N/A")), "No value")</f>
        <v>Y</v>
      </c>
      <c r="S387">
        <v>8</v>
      </c>
      <c r="T387">
        <v>5</v>
      </c>
      <c r="U387">
        <v>2004</v>
      </c>
      <c r="V387" t="str">
        <f>IF(Table1[[#This Row],[YearBuilt]]&lt;1990, "N", IF(Table1[[#This Row],[Remodeled after 1990?]] = "Y", "N", "Y"))</f>
        <v>N</v>
      </c>
      <c r="W387">
        <v>2005</v>
      </c>
      <c r="X387" t="str" cm="1">
        <f t="array" ref="X387">IFERROR(IF(U387=W387, "N", IF(AND(U387&lt;W387, Table1[[#This Row],[YearRemodAdd]]&gt;1990), "Y", "N/A")), No value)</f>
        <v>Y</v>
      </c>
      <c r="Y387" t="s">
        <v>93</v>
      </c>
      <c r="Z387" t="s">
        <v>94</v>
      </c>
      <c r="AA387" t="s">
        <v>95</v>
      </c>
      <c r="AB387" t="s">
        <v>95</v>
      </c>
      <c r="AC387" t="s">
        <v>96</v>
      </c>
      <c r="AD387">
        <v>16</v>
      </c>
      <c r="AE387" t="s">
        <v>97</v>
      </c>
      <c r="AF387" t="s">
        <v>98</v>
      </c>
      <c r="AG387" t="s">
        <v>99</v>
      </c>
      <c r="AH387" t="s">
        <v>97</v>
      </c>
      <c r="AI387" t="s">
        <v>98</v>
      </c>
      <c r="AJ387" t="s">
        <v>100</v>
      </c>
      <c r="AK387" t="s">
        <v>101</v>
      </c>
      <c r="AL387">
        <v>24</v>
      </c>
      <c r="AM387" t="s">
        <v>102</v>
      </c>
      <c r="AN387">
        <v>0</v>
      </c>
      <c r="AO387">
        <v>1232</v>
      </c>
      <c r="AP387">
        <v>1256</v>
      </c>
      <c r="AQ387" t="s">
        <v>103</v>
      </c>
      <c r="AR387" t="s">
        <v>104</v>
      </c>
      <c r="AS387" t="s">
        <v>105</v>
      </c>
      <c r="AT387" t="s">
        <v>106</v>
      </c>
      <c r="AU387">
        <v>1269</v>
      </c>
      <c r="AV387">
        <v>0</v>
      </c>
      <c r="AW387">
        <v>0</v>
      </c>
      <c r="AX387">
        <v>1269</v>
      </c>
      <c r="AY387">
        <v>0</v>
      </c>
      <c r="AZ387">
        <v>0</v>
      </c>
      <c r="BA387">
        <v>2</v>
      </c>
      <c r="BB387">
        <v>0</v>
      </c>
      <c r="BC387">
        <v>2</v>
      </c>
      <c r="BD387">
        <v>1</v>
      </c>
      <c r="BE387" t="s">
        <v>97</v>
      </c>
      <c r="BF387">
        <v>6</v>
      </c>
      <c r="BG387" t="s">
        <v>107</v>
      </c>
      <c r="BH387">
        <v>1</v>
      </c>
      <c r="BI387" t="s">
        <v>98</v>
      </c>
      <c r="BJ387" t="s">
        <v>108</v>
      </c>
      <c r="BK387">
        <v>2004</v>
      </c>
      <c r="BL387" t="s">
        <v>157</v>
      </c>
      <c r="BM387">
        <v>2</v>
      </c>
      <c r="BN387">
        <v>430</v>
      </c>
      <c r="BO387" t="s">
        <v>98</v>
      </c>
      <c r="BP387" t="s">
        <v>98</v>
      </c>
      <c r="BQ387" t="s">
        <v>105</v>
      </c>
      <c r="BR387">
        <v>146</v>
      </c>
      <c r="BS387">
        <v>20</v>
      </c>
      <c r="BT387">
        <v>0</v>
      </c>
      <c r="BU387">
        <v>0</v>
      </c>
      <c r="BV387">
        <v>144</v>
      </c>
      <c r="BW387">
        <v>0</v>
      </c>
      <c r="BX387" t="s">
        <v>83</v>
      </c>
      <c r="BY387" t="s">
        <v>83</v>
      </c>
      <c r="BZ387" t="s">
        <v>83</v>
      </c>
      <c r="CA387" s="2">
        <v>0</v>
      </c>
      <c r="CB387">
        <v>4</v>
      </c>
      <c r="CC387">
        <v>2010</v>
      </c>
      <c r="CD387" t="s">
        <v>110</v>
      </c>
      <c r="CE387" t="s">
        <v>111</v>
      </c>
      <c r="CF387" s="2">
        <v>192000</v>
      </c>
      <c r="CG387" s="4">
        <f t="shared" ref="CG387:CG450" si="13">CF387/AX387</f>
        <v>151.30023640661938</v>
      </c>
    </row>
    <row r="388" spans="1:85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 t="str">
        <f t="shared" si="12"/>
        <v>N/A</v>
      </c>
      <c r="S388">
        <v>5</v>
      </c>
      <c r="T388">
        <v>3</v>
      </c>
      <c r="U388">
        <v>1910</v>
      </c>
      <c r="V388" t="str">
        <f>IF(Table1[[#This Row],[YearBuilt]]&lt;1990, "N", IF(Table1[[#This Row],[Remodeled after 1990?]] = "Y", "N", "Y"))</f>
        <v>N</v>
      </c>
      <c r="W388">
        <v>1996</v>
      </c>
      <c r="X388" t="str" cm="1">
        <f t="array" ref="X388">IFERROR(IF(U388=W388, "N", IF(AND(U388&lt;W388, Table1[[#This Row],[YearRemodAdd]]&gt;1990), "Y", "N/A")), No value)</f>
        <v>Y</v>
      </c>
      <c r="Y388" t="s">
        <v>184</v>
      </c>
      <c r="Z388" t="s">
        <v>94</v>
      </c>
      <c r="AA388" t="s">
        <v>124</v>
      </c>
      <c r="AB388" t="s">
        <v>95</v>
      </c>
      <c r="AC388" t="s">
        <v>117</v>
      </c>
      <c r="AD388">
        <v>0</v>
      </c>
      <c r="AE388" t="s">
        <v>98</v>
      </c>
      <c r="AF388" t="s">
        <v>147</v>
      </c>
      <c r="AG388" t="s">
        <v>99</v>
      </c>
      <c r="AH388" t="s">
        <v>98</v>
      </c>
      <c r="AI388" t="s">
        <v>98</v>
      </c>
      <c r="AJ388" t="s">
        <v>100</v>
      </c>
      <c r="AK388" t="s">
        <v>102</v>
      </c>
      <c r="AL388">
        <v>0</v>
      </c>
      <c r="AM388" t="s">
        <v>102</v>
      </c>
      <c r="AN388">
        <v>0</v>
      </c>
      <c r="AO388">
        <v>658</v>
      </c>
      <c r="AP388">
        <v>658</v>
      </c>
      <c r="AQ388" t="s">
        <v>103</v>
      </c>
      <c r="AR388" t="s">
        <v>98</v>
      </c>
      <c r="AS388" t="s">
        <v>105</v>
      </c>
      <c r="AT388" t="s">
        <v>106</v>
      </c>
      <c r="AU388">
        <v>658</v>
      </c>
      <c r="AV388">
        <v>526</v>
      </c>
      <c r="AW388">
        <v>0</v>
      </c>
      <c r="AX388">
        <v>1184</v>
      </c>
      <c r="AY388">
        <v>0</v>
      </c>
      <c r="AZ388">
        <v>0</v>
      </c>
      <c r="BA388">
        <v>1</v>
      </c>
      <c r="BB388">
        <v>0</v>
      </c>
      <c r="BC388">
        <v>5</v>
      </c>
      <c r="BD388">
        <v>1</v>
      </c>
      <c r="BE388" t="s">
        <v>98</v>
      </c>
      <c r="BF388">
        <v>8</v>
      </c>
      <c r="BG388" t="s">
        <v>107</v>
      </c>
      <c r="BH388">
        <v>0</v>
      </c>
      <c r="BI388" t="s">
        <v>83</v>
      </c>
      <c r="BJ388" t="s">
        <v>83</v>
      </c>
      <c r="BK388" t="s">
        <v>83</v>
      </c>
      <c r="BL388" t="s">
        <v>83</v>
      </c>
      <c r="BM388">
        <v>0</v>
      </c>
      <c r="BN388">
        <v>0</v>
      </c>
      <c r="BO388" t="s">
        <v>83</v>
      </c>
      <c r="BP388" t="s">
        <v>83</v>
      </c>
      <c r="BQ388" t="s">
        <v>177</v>
      </c>
      <c r="BR388">
        <v>0</v>
      </c>
      <c r="BS388">
        <v>151</v>
      </c>
      <c r="BT388">
        <v>0</v>
      </c>
      <c r="BU388">
        <v>0</v>
      </c>
      <c r="BV388">
        <v>0</v>
      </c>
      <c r="BW388">
        <v>0</v>
      </c>
      <c r="BX388" t="s">
        <v>83</v>
      </c>
      <c r="BY388" t="s">
        <v>83</v>
      </c>
      <c r="BZ388" t="s">
        <v>83</v>
      </c>
      <c r="CA388" s="2">
        <v>0</v>
      </c>
      <c r="CB388">
        <v>5</v>
      </c>
      <c r="CC388">
        <v>2006</v>
      </c>
      <c r="CD388" t="s">
        <v>110</v>
      </c>
      <c r="CE388" t="s">
        <v>188</v>
      </c>
      <c r="CF388" s="2">
        <v>81000</v>
      </c>
      <c r="CG388" s="4">
        <f t="shared" si="13"/>
        <v>68.412162162162161</v>
      </c>
    </row>
    <row r="389" spans="1:85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 t="str">
        <f t="shared" si="12"/>
        <v>N/A</v>
      </c>
      <c r="S389">
        <v>6</v>
      </c>
      <c r="T389">
        <v>6</v>
      </c>
      <c r="U389">
        <v>1976</v>
      </c>
      <c r="V389" t="str">
        <f>IF(Table1[[#This Row],[YearBuilt]]&lt;1990, "N", IF(Table1[[#This Row],[Remodeled after 1990?]] = "Y", "N", "Y"))</f>
        <v>N</v>
      </c>
      <c r="W389">
        <v>1976</v>
      </c>
      <c r="X389" t="str" cm="1">
        <f t="array" ref="X389">IFERROR(IF(U389=W389, "N", IF(AND(U389&lt;W389, Table1[[#This Row],[YearRemodAdd]]&gt;1990), "Y", "N/A")), No value)</f>
        <v>N</v>
      </c>
      <c r="Y389" t="s">
        <v>152</v>
      </c>
      <c r="Z389" t="s">
        <v>94</v>
      </c>
      <c r="AA389" t="s">
        <v>116</v>
      </c>
      <c r="AB389" t="s">
        <v>116</v>
      </c>
      <c r="AC389" t="s">
        <v>96</v>
      </c>
      <c r="AD389">
        <v>255</v>
      </c>
      <c r="AE389" t="s">
        <v>98</v>
      </c>
      <c r="AF389" t="s">
        <v>98</v>
      </c>
      <c r="AG389" t="s">
        <v>118</v>
      </c>
      <c r="AH389" t="s">
        <v>98</v>
      </c>
      <c r="AI389" t="s">
        <v>98</v>
      </c>
      <c r="AJ389" t="s">
        <v>130</v>
      </c>
      <c r="AK389" t="s">
        <v>119</v>
      </c>
      <c r="AL389">
        <v>631</v>
      </c>
      <c r="AM389" t="s">
        <v>102</v>
      </c>
      <c r="AN389">
        <v>0</v>
      </c>
      <c r="AO389">
        <v>410</v>
      </c>
      <c r="AP389">
        <v>1041</v>
      </c>
      <c r="AQ389" t="s">
        <v>103</v>
      </c>
      <c r="AR389" t="s">
        <v>104</v>
      </c>
      <c r="AS389" t="s">
        <v>105</v>
      </c>
      <c r="AT389" t="s">
        <v>106</v>
      </c>
      <c r="AU389">
        <v>1125</v>
      </c>
      <c r="AV389">
        <v>0</v>
      </c>
      <c r="AW389">
        <v>0</v>
      </c>
      <c r="AX389">
        <v>1125</v>
      </c>
      <c r="AY389">
        <v>1</v>
      </c>
      <c r="AZ389">
        <v>0</v>
      </c>
      <c r="BA389">
        <v>1</v>
      </c>
      <c r="BB389">
        <v>0</v>
      </c>
      <c r="BC389">
        <v>3</v>
      </c>
      <c r="BD389">
        <v>1</v>
      </c>
      <c r="BE389" t="s">
        <v>98</v>
      </c>
      <c r="BF389">
        <v>6</v>
      </c>
      <c r="BG389" t="s">
        <v>107</v>
      </c>
      <c r="BH389">
        <v>1</v>
      </c>
      <c r="BI389" t="s">
        <v>147</v>
      </c>
      <c r="BJ389" t="s">
        <v>127</v>
      </c>
      <c r="BK389">
        <v>1977</v>
      </c>
      <c r="BL389" t="s">
        <v>102</v>
      </c>
      <c r="BM389">
        <v>1</v>
      </c>
      <c r="BN389">
        <v>352</v>
      </c>
      <c r="BO389" t="s">
        <v>98</v>
      </c>
      <c r="BP389" t="s">
        <v>98</v>
      </c>
      <c r="BQ389" t="s">
        <v>105</v>
      </c>
      <c r="BR389">
        <v>296</v>
      </c>
      <c r="BS389">
        <v>0</v>
      </c>
      <c r="BT389">
        <v>0</v>
      </c>
      <c r="BU389">
        <v>0</v>
      </c>
      <c r="BV389">
        <v>0</v>
      </c>
      <c r="BW389">
        <v>0</v>
      </c>
      <c r="BX389" t="s">
        <v>83</v>
      </c>
      <c r="BY389" t="s">
        <v>163</v>
      </c>
      <c r="BZ389" t="s">
        <v>83</v>
      </c>
      <c r="CA389" s="2">
        <v>0</v>
      </c>
      <c r="CB389">
        <v>10</v>
      </c>
      <c r="CC389">
        <v>2009</v>
      </c>
      <c r="CD389" t="s">
        <v>110</v>
      </c>
      <c r="CE389" t="s">
        <v>128</v>
      </c>
      <c r="CF389" s="2">
        <v>125000</v>
      </c>
      <c r="CG389" s="4">
        <f t="shared" si="13"/>
        <v>111.11111111111111</v>
      </c>
    </row>
    <row r="390" spans="1:85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 t="str">
        <f t="shared" si="12"/>
        <v>Y</v>
      </c>
      <c r="S390">
        <v>7</v>
      </c>
      <c r="T390">
        <v>5</v>
      </c>
      <c r="U390">
        <v>1999</v>
      </c>
      <c r="V390" t="str">
        <f>IF(Table1[[#This Row],[YearBuilt]]&lt;1990, "N", IF(Table1[[#This Row],[Remodeled after 1990?]] = "Y", "N", "Y"))</f>
        <v>N</v>
      </c>
      <c r="W390">
        <v>2000</v>
      </c>
      <c r="X390" t="str" cm="1">
        <f t="array" ref="X390">IFERROR(IF(U390=W390, "N", IF(AND(U390&lt;W390, Table1[[#This Row],[YearRemodAdd]]&gt;1990), "Y", "N/A")), No value)</f>
        <v>Y</v>
      </c>
      <c r="Y390" t="s">
        <v>93</v>
      </c>
      <c r="Z390" t="s">
        <v>94</v>
      </c>
      <c r="AA390" t="s">
        <v>95</v>
      </c>
      <c r="AB390" t="s">
        <v>95</v>
      </c>
      <c r="AC390" t="s">
        <v>96</v>
      </c>
      <c r="AD390">
        <v>125</v>
      </c>
      <c r="AE390" t="s">
        <v>97</v>
      </c>
      <c r="AF390" t="s">
        <v>98</v>
      </c>
      <c r="AG390" t="s">
        <v>99</v>
      </c>
      <c r="AH390" t="s">
        <v>97</v>
      </c>
      <c r="AI390" t="s">
        <v>98</v>
      </c>
      <c r="AJ390" t="s">
        <v>100</v>
      </c>
      <c r="AK390" t="s">
        <v>102</v>
      </c>
      <c r="AL390">
        <v>0</v>
      </c>
      <c r="AM390" t="s">
        <v>102</v>
      </c>
      <c r="AN390">
        <v>0</v>
      </c>
      <c r="AO390">
        <v>1468</v>
      </c>
      <c r="AP390">
        <v>1468</v>
      </c>
      <c r="AQ390" t="s">
        <v>103</v>
      </c>
      <c r="AR390" t="s">
        <v>104</v>
      </c>
      <c r="AS390" t="s">
        <v>105</v>
      </c>
      <c r="AT390" t="s">
        <v>106</v>
      </c>
      <c r="AU390">
        <v>1479</v>
      </c>
      <c r="AV390">
        <v>0</v>
      </c>
      <c r="AW390">
        <v>0</v>
      </c>
      <c r="AX390">
        <v>1479</v>
      </c>
      <c r="AY390">
        <v>0</v>
      </c>
      <c r="AZ390">
        <v>0</v>
      </c>
      <c r="BA390">
        <v>2</v>
      </c>
      <c r="BB390">
        <v>0</v>
      </c>
      <c r="BC390">
        <v>3</v>
      </c>
      <c r="BD390">
        <v>1</v>
      </c>
      <c r="BE390" t="s">
        <v>97</v>
      </c>
      <c r="BF390">
        <v>6</v>
      </c>
      <c r="BG390" t="s">
        <v>107</v>
      </c>
      <c r="BH390">
        <v>0</v>
      </c>
      <c r="BI390" t="s">
        <v>83</v>
      </c>
      <c r="BJ390" t="s">
        <v>108</v>
      </c>
      <c r="BK390">
        <v>1999</v>
      </c>
      <c r="BL390" t="s">
        <v>109</v>
      </c>
      <c r="BM390">
        <v>2</v>
      </c>
      <c r="BN390">
        <v>577</v>
      </c>
      <c r="BO390" t="s">
        <v>98</v>
      </c>
      <c r="BP390" t="s">
        <v>98</v>
      </c>
      <c r="BQ390" t="s">
        <v>105</v>
      </c>
      <c r="BR390">
        <v>120</v>
      </c>
      <c r="BS390">
        <v>25</v>
      </c>
      <c r="BT390">
        <v>0</v>
      </c>
      <c r="BU390">
        <v>0</v>
      </c>
      <c r="BV390">
        <v>0</v>
      </c>
      <c r="BW390">
        <v>0</v>
      </c>
      <c r="BX390" t="s">
        <v>83</v>
      </c>
      <c r="BY390" t="s">
        <v>83</v>
      </c>
      <c r="BZ390" t="s">
        <v>83</v>
      </c>
      <c r="CA390" s="2">
        <v>0</v>
      </c>
      <c r="CB390">
        <v>7</v>
      </c>
      <c r="CC390">
        <v>2008</v>
      </c>
      <c r="CD390" t="s">
        <v>110</v>
      </c>
      <c r="CE390" t="s">
        <v>111</v>
      </c>
      <c r="CF390" s="2">
        <v>191000</v>
      </c>
      <c r="CG390" s="4">
        <f t="shared" si="13"/>
        <v>129.14131169709262</v>
      </c>
    </row>
    <row r="391" spans="1:85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 t="str">
        <f t="shared" si="12"/>
        <v>N</v>
      </c>
      <c r="S391">
        <v>10</v>
      </c>
      <c r="T391">
        <v>5</v>
      </c>
      <c r="U391">
        <v>2007</v>
      </c>
      <c r="V391" t="str">
        <f>IF(Table1[[#This Row],[YearBuilt]]&lt;1990, "N", IF(Table1[[#This Row],[Remodeled after 1990?]] = "Y", "N", "Y"))</f>
        <v>N</v>
      </c>
      <c r="W391">
        <v>2008</v>
      </c>
      <c r="X391" t="str" cm="1">
        <f t="array" ref="X391">IFERROR(IF(U391=W391, "N", IF(AND(U391&lt;W391, Table1[[#This Row],[YearRemodAdd]]&gt;1990), "Y", "N/A")), No value)</f>
        <v>Y</v>
      </c>
      <c r="Y391" t="s">
        <v>93</v>
      </c>
      <c r="Z391" t="s">
        <v>94</v>
      </c>
      <c r="AA391" t="s">
        <v>95</v>
      </c>
      <c r="AB391" t="s">
        <v>95</v>
      </c>
      <c r="AC391" t="s">
        <v>137</v>
      </c>
      <c r="AD391">
        <v>272</v>
      </c>
      <c r="AE391" t="s">
        <v>104</v>
      </c>
      <c r="AF391" t="s">
        <v>98</v>
      </c>
      <c r="AG391" t="s">
        <v>99</v>
      </c>
      <c r="AH391" t="s">
        <v>104</v>
      </c>
      <c r="AI391" t="s">
        <v>98</v>
      </c>
      <c r="AJ391" t="s">
        <v>130</v>
      </c>
      <c r="AK391" t="s">
        <v>101</v>
      </c>
      <c r="AL391">
        <v>1280</v>
      </c>
      <c r="AM391" t="s">
        <v>102</v>
      </c>
      <c r="AN391">
        <v>0</v>
      </c>
      <c r="AO391">
        <v>402</v>
      </c>
      <c r="AP391">
        <v>1682</v>
      </c>
      <c r="AQ391" t="s">
        <v>103</v>
      </c>
      <c r="AR391" t="s">
        <v>104</v>
      </c>
      <c r="AS391" t="s">
        <v>105</v>
      </c>
      <c r="AT391" t="s">
        <v>106</v>
      </c>
      <c r="AU391">
        <v>1742</v>
      </c>
      <c r="AV391">
        <v>590</v>
      </c>
      <c r="AW391">
        <v>0</v>
      </c>
      <c r="AX391">
        <v>2332</v>
      </c>
      <c r="AY391">
        <v>1</v>
      </c>
      <c r="AZ391">
        <v>0</v>
      </c>
      <c r="BA391">
        <v>2</v>
      </c>
      <c r="BB391">
        <v>1</v>
      </c>
      <c r="BC391">
        <v>3</v>
      </c>
      <c r="BD391">
        <v>1</v>
      </c>
      <c r="BE391" t="s">
        <v>104</v>
      </c>
      <c r="BF391">
        <v>9</v>
      </c>
      <c r="BG391" t="s">
        <v>107</v>
      </c>
      <c r="BH391">
        <v>1</v>
      </c>
      <c r="BI391" t="s">
        <v>104</v>
      </c>
      <c r="BJ391" t="s">
        <v>156</v>
      </c>
      <c r="BK391">
        <v>2008</v>
      </c>
      <c r="BL391" t="s">
        <v>157</v>
      </c>
      <c r="BM391">
        <v>3</v>
      </c>
      <c r="BN391">
        <v>846</v>
      </c>
      <c r="BO391" t="s">
        <v>98</v>
      </c>
      <c r="BP391" t="s">
        <v>98</v>
      </c>
      <c r="BQ391" t="s">
        <v>105</v>
      </c>
      <c r="BR391">
        <v>196</v>
      </c>
      <c r="BS391">
        <v>134</v>
      </c>
      <c r="BT391">
        <v>0</v>
      </c>
      <c r="BU391">
        <v>0</v>
      </c>
      <c r="BV391">
        <v>0</v>
      </c>
      <c r="BW391">
        <v>0</v>
      </c>
      <c r="BX391" t="s">
        <v>83</v>
      </c>
      <c r="BY391" t="s">
        <v>83</v>
      </c>
      <c r="BZ391" t="s">
        <v>83</v>
      </c>
      <c r="CA391" s="2">
        <v>0</v>
      </c>
      <c r="CB391">
        <v>8</v>
      </c>
      <c r="CC391">
        <v>2008</v>
      </c>
      <c r="CD391" t="s">
        <v>158</v>
      </c>
      <c r="CE391" t="s">
        <v>159</v>
      </c>
      <c r="CF391" s="2">
        <v>426000</v>
      </c>
      <c r="CG391" s="4">
        <f t="shared" si="13"/>
        <v>182.67581475128645</v>
      </c>
    </row>
    <row r="392" spans="1:85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 t="str">
        <f t="shared" si="12"/>
        <v>N/A</v>
      </c>
      <c r="S392">
        <v>5</v>
      </c>
      <c r="T392">
        <v>8</v>
      </c>
      <c r="U392">
        <v>1900</v>
      </c>
      <c r="V392" t="str">
        <f>IF(Table1[[#This Row],[YearBuilt]]&lt;1990, "N", IF(Table1[[#This Row],[Remodeled after 1990?]] = "Y", "N", "Y"))</f>
        <v>N</v>
      </c>
      <c r="W392">
        <v>1950</v>
      </c>
      <c r="X392" t="str" cm="1">
        <f t="array" ref="X392">IFERROR(IF(U392=W392, "N", IF(AND(U392&lt;W392, Table1[[#This Row],[YearRemodAdd]]&gt;1990), "Y", "N/A")), No value)</f>
        <v>N/A</v>
      </c>
      <c r="Y392" t="s">
        <v>93</v>
      </c>
      <c r="Z392" t="s">
        <v>94</v>
      </c>
      <c r="AA392" t="s">
        <v>116</v>
      </c>
      <c r="AB392" t="s">
        <v>116</v>
      </c>
      <c r="AC392" t="s">
        <v>117</v>
      </c>
      <c r="AD392">
        <v>0</v>
      </c>
      <c r="AE392" t="s">
        <v>98</v>
      </c>
      <c r="AF392" t="s">
        <v>98</v>
      </c>
      <c r="AG392" t="s">
        <v>126</v>
      </c>
      <c r="AH392" t="s">
        <v>98</v>
      </c>
      <c r="AI392" t="s">
        <v>97</v>
      </c>
      <c r="AJ392" t="s">
        <v>100</v>
      </c>
      <c r="AK392" t="s">
        <v>153</v>
      </c>
      <c r="AL392">
        <v>241</v>
      </c>
      <c r="AM392" t="s">
        <v>141</v>
      </c>
      <c r="AN392">
        <v>391</v>
      </c>
      <c r="AO392">
        <v>229</v>
      </c>
      <c r="AP392">
        <v>861</v>
      </c>
      <c r="AQ392" t="s">
        <v>103</v>
      </c>
      <c r="AR392" t="s">
        <v>104</v>
      </c>
      <c r="AS392" t="s">
        <v>105</v>
      </c>
      <c r="AT392" t="s">
        <v>106</v>
      </c>
      <c r="AU392">
        <v>961</v>
      </c>
      <c r="AV392">
        <v>406</v>
      </c>
      <c r="AW392">
        <v>0</v>
      </c>
      <c r="AX392">
        <v>1367</v>
      </c>
      <c r="AY392">
        <v>1</v>
      </c>
      <c r="AZ392">
        <v>0</v>
      </c>
      <c r="BA392">
        <v>1</v>
      </c>
      <c r="BB392">
        <v>0</v>
      </c>
      <c r="BC392">
        <v>4</v>
      </c>
      <c r="BD392">
        <v>1</v>
      </c>
      <c r="BE392" t="s">
        <v>98</v>
      </c>
      <c r="BF392">
        <v>7</v>
      </c>
      <c r="BG392" t="s">
        <v>107</v>
      </c>
      <c r="BH392">
        <v>0</v>
      </c>
      <c r="BI392" t="s">
        <v>83</v>
      </c>
      <c r="BJ392" t="s">
        <v>127</v>
      </c>
      <c r="BK392">
        <v>1978</v>
      </c>
      <c r="BL392" t="s">
        <v>102</v>
      </c>
      <c r="BM392">
        <v>1</v>
      </c>
      <c r="BN392">
        <v>384</v>
      </c>
      <c r="BO392" t="s">
        <v>98</v>
      </c>
      <c r="BP392" t="s">
        <v>98</v>
      </c>
      <c r="BQ392" t="s">
        <v>105</v>
      </c>
      <c r="BR392">
        <v>0</v>
      </c>
      <c r="BS392">
        <v>130</v>
      </c>
      <c r="BT392">
        <v>112</v>
      </c>
      <c r="BU392">
        <v>0</v>
      </c>
      <c r="BV392">
        <v>0</v>
      </c>
      <c r="BW392">
        <v>0</v>
      </c>
      <c r="BX392" t="s">
        <v>83</v>
      </c>
      <c r="BY392" t="s">
        <v>134</v>
      </c>
      <c r="BZ392" t="s">
        <v>83</v>
      </c>
      <c r="CA392" s="2">
        <v>0</v>
      </c>
      <c r="CB392">
        <v>4</v>
      </c>
      <c r="CC392">
        <v>2008</v>
      </c>
      <c r="CD392" t="s">
        <v>110</v>
      </c>
      <c r="CE392" t="s">
        <v>111</v>
      </c>
      <c r="CF392" s="2">
        <v>119000</v>
      </c>
      <c r="CG392" s="4">
        <f t="shared" si="13"/>
        <v>87.051938551572789</v>
      </c>
    </row>
    <row r="393" spans="1:85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 t="str">
        <f t="shared" si="12"/>
        <v>N</v>
      </c>
      <c r="S393">
        <v>6</v>
      </c>
      <c r="T393">
        <v>5</v>
      </c>
      <c r="U393">
        <v>2001</v>
      </c>
      <c r="V393" t="str">
        <f>IF(Table1[[#This Row],[YearBuilt]]&lt;1990, "N", IF(Table1[[#This Row],[Remodeled after 1990?]] = "Y", "N", "Y"))</f>
        <v>N</v>
      </c>
      <c r="W393">
        <v>2002</v>
      </c>
      <c r="X393" t="str" cm="1">
        <f t="array" ref="X393">IFERROR(IF(U393=W393, "N", IF(AND(U393&lt;W393, Table1[[#This Row],[YearRemodAdd]]&gt;1990), "Y", "N/A")), No value)</f>
        <v>Y</v>
      </c>
      <c r="Y393" t="s">
        <v>93</v>
      </c>
      <c r="Z393" t="s">
        <v>94</v>
      </c>
      <c r="AA393" t="s">
        <v>95</v>
      </c>
      <c r="AB393" t="s">
        <v>95</v>
      </c>
      <c r="AC393" t="s">
        <v>117</v>
      </c>
      <c r="AD393">
        <v>0</v>
      </c>
      <c r="AE393" t="s">
        <v>98</v>
      </c>
      <c r="AF393" t="s">
        <v>98</v>
      </c>
      <c r="AG393" t="s">
        <v>99</v>
      </c>
      <c r="AH393" t="s">
        <v>104</v>
      </c>
      <c r="AI393" t="s">
        <v>98</v>
      </c>
      <c r="AJ393" t="s">
        <v>100</v>
      </c>
      <c r="AK393" t="s">
        <v>119</v>
      </c>
      <c r="AL393">
        <v>690</v>
      </c>
      <c r="AM393" t="s">
        <v>102</v>
      </c>
      <c r="AN393">
        <v>0</v>
      </c>
      <c r="AO393">
        <v>114</v>
      </c>
      <c r="AP393">
        <v>804</v>
      </c>
      <c r="AQ393" t="s">
        <v>103</v>
      </c>
      <c r="AR393" t="s">
        <v>104</v>
      </c>
      <c r="AS393" t="s">
        <v>105</v>
      </c>
      <c r="AT393" t="s">
        <v>106</v>
      </c>
      <c r="AU393">
        <v>804</v>
      </c>
      <c r="AV393">
        <v>1157</v>
      </c>
      <c r="AW393">
        <v>0</v>
      </c>
      <c r="AX393">
        <v>1961</v>
      </c>
      <c r="AY393">
        <v>1</v>
      </c>
      <c r="AZ393">
        <v>0</v>
      </c>
      <c r="BA393">
        <v>2</v>
      </c>
      <c r="BB393">
        <v>1</v>
      </c>
      <c r="BC393">
        <v>3</v>
      </c>
      <c r="BD393">
        <v>1</v>
      </c>
      <c r="BE393" t="s">
        <v>97</v>
      </c>
      <c r="BF393">
        <v>7</v>
      </c>
      <c r="BG393" t="s">
        <v>107</v>
      </c>
      <c r="BH393">
        <v>1</v>
      </c>
      <c r="BI393" t="s">
        <v>98</v>
      </c>
      <c r="BJ393" t="s">
        <v>156</v>
      </c>
      <c r="BK393">
        <v>2001</v>
      </c>
      <c r="BL393" t="s">
        <v>157</v>
      </c>
      <c r="BM393">
        <v>2</v>
      </c>
      <c r="BN393">
        <v>560</v>
      </c>
      <c r="BO393" t="s">
        <v>98</v>
      </c>
      <c r="BP393" t="s">
        <v>98</v>
      </c>
      <c r="BQ393" t="s">
        <v>105</v>
      </c>
      <c r="BR393">
        <v>125</v>
      </c>
      <c r="BS393">
        <v>192</v>
      </c>
      <c r="BT393">
        <v>0</v>
      </c>
      <c r="BU393">
        <v>0</v>
      </c>
      <c r="BV393">
        <v>0</v>
      </c>
      <c r="BW393">
        <v>0</v>
      </c>
      <c r="BX393" t="s">
        <v>83</v>
      </c>
      <c r="BY393" t="s">
        <v>83</v>
      </c>
      <c r="BZ393" t="s">
        <v>83</v>
      </c>
      <c r="CA393" s="2">
        <v>0</v>
      </c>
      <c r="CB393">
        <v>6</v>
      </c>
      <c r="CC393">
        <v>2009</v>
      </c>
      <c r="CD393" t="s">
        <v>110</v>
      </c>
      <c r="CE393" t="s">
        <v>111</v>
      </c>
      <c r="CF393" s="2">
        <v>215000</v>
      </c>
      <c r="CG393" s="4">
        <f t="shared" si="13"/>
        <v>109.63793982661907</v>
      </c>
    </row>
    <row r="394" spans="1:85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 t="str">
        <f t="shared" si="12"/>
        <v>Y</v>
      </c>
      <c r="S394">
        <v>5</v>
      </c>
      <c r="T394">
        <v>7</v>
      </c>
      <c r="U394">
        <v>1959</v>
      </c>
      <c r="V394" t="str">
        <f>IF(Table1[[#This Row],[YearBuilt]]&lt;1990, "N", IF(Table1[[#This Row],[Remodeled after 1990?]] = "Y", "N", "Y"))</f>
        <v>N</v>
      </c>
      <c r="W394">
        <v>1959</v>
      </c>
      <c r="X394" t="str" cm="1">
        <f t="array" ref="X394">IFERROR(IF(U394=W394, "N", IF(AND(U394&lt;W394, Table1[[#This Row],[YearRemodAdd]]&gt;1990), "Y", "N/A")), No value)</f>
        <v>N</v>
      </c>
      <c r="Y394" t="s">
        <v>93</v>
      </c>
      <c r="Z394" t="s">
        <v>94</v>
      </c>
      <c r="AA394" t="s">
        <v>116</v>
      </c>
      <c r="AB394" t="s">
        <v>116</v>
      </c>
      <c r="AC394" t="s">
        <v>117</v>
      </c>
      <c r="AD394">
        <v>0</v>
      </c>
      <c r="AE394" t="s">
        <v>98</v>
      </c>
      <c r="AF394" t="s">
        <v>98</v>
      </c>
      <c r="AG394" t="s">
        <v>168</v>
      </c>
      <c r="AH394" t="s">
        <v>83</v>
      </c>
      <c r="AI394" t="s">
        <v>83</v>
      </c>
      <c r="AJ394" t="s">
        <v>83</v>
      </c>
      <c r="AK394" t="s">
        <v>83</v>
      </c>
      <c r="AL394">
        <v>0</v>
      </c>
      <c r="AM394" t="s">
        <v>83</v>
      </c>
      <c r="AN394">
        <v>0</v>
      </c>
      <c r="AO394">
        <v>0</v>
      </c>
      <c r="AP394">
        <v>0</v>
      </c>
      <c r="AQ394" t="s">
        <v>103</v>
      </c>
      <c r="AR394" t="s">
        <v>98</v>
      </c>
      <c r="AS394" t="s">
        <v>105</v>
      </c>
      <c r="AT394" t="s">
        <v>106</v>
      </c>
      <c r="AU394">
        <v>882</v>
      </c>
      <c r="AV394">
        <v>0</v>
      </c>
      <c r="AW394">
        <v>0</v>
      </c>
      <c r="AX394">
        <v>882</v>
      </c>
      <c r="AY394">
        <v>0</v>
      </c>
      <c r="AZ394">
        <v>0</v>
      </c>
      <c r="BA394">
        <v>1</v>
      </c>
      <c r="BB394">
        <v>0</v>
      </c>
      <c r="BC394">
        <v>3</v>
      </c>
      <c r="BD394">
        <v>1</v>
      </c>
      <c r="BE394" t="s">
        <v>98</v>
      </c>
      <c r="BF394">
        <v>5</v>
      </c>
      <c r="BG394" t="s">
        <v>107</v>
      </c>
      <c r="BH394">
        <v>0</v>
      </c>
      <c r="BI394" t="s">
        <v>83</v>
      </c>
      <c r="BJ394" t="s">
        <v>108</v>
      </c>
      <c r="BK394">
        <v>1959</v>
      </c>
      <c r="BL394" t="s">
        <v>109</v>
      </c>
      <c r="BM394">
        <v>1</v>
      </c>
      <c r="BN394">
        <v>294</v>
      </c>
      <c r="BO394" t="s">
        <v>98</v>
      </c>
      <c r="BP394" t="s">
        <v>98</v>
      </c>
      <c r="BQ394" t="s">
        <v>105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 t="s">
        <v>83</v>
      </c>
      <c r="BY394" t="s">
        <v>134</v>
      </c>
      <c r="BZ394" t="s">
        <v>135</v>
      </c>
      <c r="CA394" s="2">
        <v>1200</v>
      </c>
      <c r="CB394">
        <v>7</v>
      </c>
      <c r="CC394">
        <v>2007</v>
      </c>
      <c r="CD394" t="s">
        <v>110</v>
      </c>
      <c r="CE394" t="s">
        <v>111</v>
      </c>
      <c r="CF394" s="2">
        <v>106500</v>
      </c>
      <c r="CG394" s="4">
        <f t="shared" si="13"/>
        <v>120.74829931972789</v>
      </c>
    </row>
    <row r="395" spans="1:85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 t="str">
        <f t="shared" si="12"/>
        <v>Y</v>
      </c>
      <c r="S395">
        <v>4</v>
      </c>
      <c r="T395">
        <v>5</v>
      </c>
      <c r="U395">
        <v>1941</v>
      </c>
      <c r="V395" t="str">
        <f>IF(Table1[[#This Row],[YearBuilt]]&lt;1990, "N", IF(Table1[[#This Row],[Remodeled after 1990?]] = "Y", "N", "Y"))</f>
        <v>N</v>
      </c>
      <c r="W395">
        <v>1950</v>
      </c>
      <c r="X395" t="str" cm="1">
        <f t="array" ref="X395">IFERROR(IF(U395=W395, "N", IF(AND(U395&lt;W395, Table1[[#This Row],[YearRemodAdd]]&gt;1990), "Y", "N/A")), No value)</f>
        <v>N/A</v>
      </c>
      <c r="Y395" t="s">
        <v>93</v>
      </c>
      <c r="Z395" t="s">
        <v>94</v>
      </c>
      <c r="AA395" t="s">
        <v>155</v>
      </c>
      <c r="AB395" t="s">
        <v>125</v>
      </c>
      <c r="AC395" t="s">
        <v>117</v>
      </c>
      <c r="AD395">
        <v>0</v>
      </c>
      <c r="AE395" t="s">
        <v>98</v>
      </c>
      <c r="AF395" t="s">
        <v>98</v>
      </c>
      <c r="AG395" t="s">
        <v>118</v>
      </c>
      <c r="AH395" t="s">
        <v>98</v>
      </c>
      <c r="AI395" t="s">
        <v>98</v>
      </c>
      <c r="AJ395" t="s">
        <v>100</v>
      </c>
      <c r="AK395" t="s">
        <v>153</v>
      </c>
      <c r="AL395">
        <v>266</v>
      </c>
      <c r="AM395" t="s">
        <v>102</v>
      </c>
      <c r="AN395">
        <v>0</v>
      </c>
      <c r="AO395">
        <v>522</v>
      </c>
      <c r="AP395">
        <v>788</v>
      </c>
      <c r="AQ395" t="s">
        <v>103</v>
      </c>
      <c r="AR395" t="s">
        <v>98</v>
      </c>
      <c r="AS395" t="s">
        <v>105</v>
      </c>
      <c r="AT395" t="s">
        <v>164</v>
      </c>
      <c r="AU395">
        <v>788</v>
      </c>
      <c r="AV395">
        <v>0</v>
      </c>
      <c r="AW395">
        <v>0</v>
      </c>
      <c r="AX395">
        <v>788</v>
      </c>
      <c r="AY395">
        <v>0</v>
      </c>
      <c r="AZ395">
        <v>0</v>
      </c>
      <c r="BA395">
        <v>1</v>
      </c>
      <c r="BB395">
        <v>0</v>
      </c>
      <c r="BC395">
        <v>2</v>
      </c>
      <c r="BD395">
        <v>1</v>
      </c>
      <c r="BE395" t="s">
        <v>98</v>
      </c>
      <c r="BF395">
        <v>4</v>
      </c>
      <c r="BG395" t="s">
        <v>107</v>
      </c>
      <c r="BH395">
        <v>2</v>
      </c>
      <c r="BI395" t="s">
        <v>98</v>
      </c>
      <c r="BJ395" t="s">
        <v>83</v>
      </c>
      <c r="BK395" t="s">
        <v>83</v>
      </c>
      <c r="BL395" t="s">
        <v>83</v>
      </c>
      <c r="BM395">
        <v>0</v>
      </c>
      <c r="BN395">
        <v>0</v>
      </c>
      <c r="BO395" t="s">
        <v>83</v>
      </c>
      <c r="BP395" t="s">
        <v>83</v>
      </c>
      <c r="BQ395" t="s">
        <v>105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83</v>
      </c>
      <c r="BY395" t="s">
        <v>163</v>
      </c>
      <c r="BZ395" t="s">
        <v>83</v>
      </c>
      <c r="CA395" s="2">
        <v>0</v>
      </c>
      <c r="CB395">
        <v>4</v>
      </c>
      <c r="CC395">
        <v>2006</v>
      </c>
      <c r="CD395" t="s">
        <v>110</v>
      </c>
      <c r="CE395" t="s">
        <v>128</v>
      </c>
      <c r="CF395" s="2">
        <v>100000</v>
      </c>
      <c r="CG395" s="4">
        <f t="shared" si="13"/>
        <v>126.90355329949239</v>
      </c>
    </row>
    <row r="396" spans="1:85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 t="str">
        <f t="shared" si="12"/>
        <v>N/A</v>
      </c>
      <c r="S396">
        <v>5</v>
      </c>
      <c r="T396">
        <v>6</v>
      </c>
      <c r="U396">
        <v>1940</v>
      </c>
      <c r="V396" t="str">
        <f>IF(Table1[[#This Row],[YearBuilt]]&lt;1990, "N", IF(Table1[[#This Row],[Remodeled after 1990?]] = "Y", "N", "Y"))</f>
        <v>N</v>
      </c>
      <c r="W396">
        <v>1950</v>
      </c>
      <c r="X396" t="str" cm="1">
        <f t="array" ref="X396">IFERROR(IF(U396=W396, "N", IF(AND(U396&lt;W396, Table1[[#This Row],[YearRemodAdd]]&gt;1990), "Y", "N/A")), No value)</f>
        <v>N/A</v>
      </c>
      <c r="Y396" t="s">
        <v>93</v>
      </c>
      <c r="Z396" t="s">
        <v>94</v>
      </c>
      <c r="AA396" t="s">
        <v>116</v>
      </c>
      <c r="AB396" t="s">
        <v>116</v>
      </c>
      <c r="AC396" t="s">
        <v>117</v>
      </c>
      <c r="AD396">
        <v>0</v>
      </c>
      <c r="AE396" t="s">
        <v>98</v>
      </c>
      <c r="AF396" t="s">
        <v>98</v>
      </c>
      <c r="AG396" t="s">
        <v>118</v>
      </c>
      <c r="AH396" t="s">
        <v>98</v>
      </c>
      <c r="AI396" t="s">
        <v>98</v>
      </c>
      <c r="AJ396" t="s">
        <v>100</v>
      </c>
      <c r="AK396" t="s">
        <v>102</v>
      </c>
      <c r="AL396">
        <v>0</v>
      </c>
      <c r="AM396" t="s">
        <v>102</v>
      </c>
      <c r="AN396">
        <v>0</v>
      </c>
      <c r="AO396">
        <v>735</v>
      </c>
      <c r="AP396">
        <v>735</v>
      </c>
      <c r="AQ396" t="s">
        <v>103</v>
      </c>
      <c r="AR396" t="s">
        <v>97</v>
      </c>
      <c r="AS396" t="s">
        <v>105</v>
      </c>
      <c r="AT396" t="s">
        <v>164</v>
      </c>
      <c r="AU396">
        <v>735</v>
      </c>
      <c r="AV396">
        <v>299</v>
      </c>
      <c r="AW396">
        <v>0</v>
      </c>
      <c r="AX396">
        <v>1034</v>
      </c>
      <c r="AY396">
        <v>0</v>
      </c>
      <c r="AZ396">
        <v>0</v>
      </c>
      <c r="BA396">
        <v>1</v>
      </c>
      <c r="BB396">
        <v>0</v>
      </c>
      <c r="BC396">
        <v>2</v>
      </c>
      <c r="BD396">
        <v>1</v>
      </c>
      <c r="BE396" t="s">
        <v>98</v>
      </c>
      <c r="BF396">
        <v>5</v>
      </c>
      <c r="BG396" t="s">
        <v>107</v>
      </c>
      <c r="BH396">
        <v>0</v>
      </c>
      <c r="BI396" t="s">
        <v>83</v>
      </c>
      <c r="BJ396" t="s">
        <v>127</v>
      </c>
      <c r="BK396">
        <v>1940</v>
      </c>
      <c r="BL396" t="s">
        <v>102</v>
      </c>
      <c r="BM396">
        <v>1</v>
      </c>
      <c r="BN396">
        <v>240</v>
      </c>
      <c r="BO396" t="s">
        <v>98</v>
      </c>
      <c r="BP396" t="s">
        <v>98</v>
      </c>
      <c r="BQ396" t="s">
        <v>105</v>
      </c>
      <c r="BR396">
        <v>0</v>
      </c>
      <c r="BS396">
        <v>39</v>
      </c>
      <c r="BT396">
        <v>0</v>
      </c>
      <c r="BU396">
        <v>0</v>
      </c>
      <c r="BV396">
        <v>0</v>
      </c>
      <c r="BW396">
        <v>0</v>
      </c>
      <c r="BX396" t="s">
        <v>83</v>
      </c>
      <c r="BY396" t="s">
        <v>83</v>
      </c>
      <c r="BZ396" t="s">
        <v>83</v>
      </c>
      <c r="CA396" s="2">
        <v>0</v>
      </c>
      <c r="CB396">
        <v>7</v>
      </c>
      <c r="CC396">
        <v>2007</v>
      </c>
      <c r="CD396" t="s">
        <v>110</v>
      </c>
      <c r="CE396" t="s">
        <v>111</v>
      </c>
      <c r="CF396" s="2">
        <v>109000</v>
      </c>
      <c r="CG396" s="4">
        <f t="shared" si="13"/>
        <v>105.41586073500967</v>
      </c>
    </row>
    <row r="397" spans="1:85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 t="str">
        <f t="shared" si="12"/>
        <v>Y</v>
      </c>
      <c r="S397">
        <v>5</v>
      </c>
      <c r="T397">
        <v>6</v>
      </c>
      <c r="U397">
        <v>1956</v>
      </c>
      <c r="V397" t="str">
        <f>IF(Table1[[#This Row],[YearBuilt]]&lt;1990, "N", IF(Table1[[#This Row],[Remodeled after 1990?]] = "Y", "N", "Y"))</f>
        <v>N</v>
      </c>
      <c r="W397">
        <v>1956</v>
      </c>
      <c r="X397" t="str" cm="1">
        <f t="array" ref="X397">IFERROR(IF(U397=W397, "N", IF(AND(U397&lt;W397, Table1[[#This Row],[YearRemodAdd]]&gt;1990), "Y", "N/A")), No value)</f>
        <v>N</v>
      </c>
      <c r="Y397" t="s">
        <v>93</v>
      </c>
      <c r="Z397" t="s">
        <v>94</v>
      </c>
      <c r="AA397" t="s">
        <v>124</v>
      </c>
      <c r="AB397" t="s">
        <v>124</v>
      </c>
      <c r="AC397" t="s">
        <v>117</v>
      </c>
      <c r="AD397">
        <v>0</v>
      </c>
      <c r="AE397" t="s">
        <v>98</v>
      </c>
      <c r="AF397" t="s">
        <v>98</v>
      </c>
      <c r="AG397" t="s">
        <v>118</v>
      </c>
      <c r="AH397" t="s">
        <v>98</v>
      </c>
      <c r="AI397" t="s">
        <v>98</v>
      </c>
      <c r="AJ397" t="s">
        <v>130</v>
      </c>
      <c r="AK397" t="s">
        <v>141</v>
      </c>
      <c r="AL397">
        <v>739</v>
      </c>
      <c r="AM397" t="s">
        <v>102</v>
      </c>
      <c r="AN397">
        <v>0</v>
      </c>
      <c r="AO397">
        <v>405</v>
      </c>
      <c r="AP397">
        <v>1144</v>
      </c>
      <c r="AQ397" t="s">
        <v>103</v>
      </c>
      <c r="AR397" t="s">
        <v>98</v>
      </c>
      <c r="AS397" t="s">
        <v>105</v>
      </c>
      <c r="AT397" t="s">
        <v>106</v>
      </c>
      <c r="AU397">
        <v>1144</v>
      </c>
      <c r="AV397">
        <v>0</v>
      </c>
      <c r="AW397">
        <v>0</v>
      </c>
      <c r="AX397">
        <v>1144</v>
      </c>
      <c r="AY397">
        <v>1</v>
      </c>
      <c r="AZ397">
        <v>0</v>
      </c>
      <c r="BA397">
        <v>1</v>
      </c>
      <c r="BB397">
        <v>0</v>
      </c>
      <c r="BC397">
        <v>3</v>
      </c>
      <c r="BD397">
        <v>1</v>
      </c>
      <c r="BE397" t="s">
        <v>98</v>
      </c>
      <c r="BF397">
        <v>6</v>
      </c>
      <c r="BG397" t="s">
        <v>107</v>
      </c>
      <c r="BH397">
        <v>0</v>
      </c>
      <c r="BI397" t="s">
        <v>83</v>
      </c>
      <c r="BJ397" t="s">
        <v>108</v>
      </c>
      <c r="BK397">
        <v>1956</v>
      </c>
      <c r="BL397" t="s">
        <v>102</v>
      </c>
      <c r="BM397">
        <v>1</v>
      </c>
      <c r="BN397">
        <v>596</v>
      </c>
      <c r="BO397" t="s">
        <v>98</v>
      </c>
      <c r="BP397" t="s">
        <v>98</v>
      </c>
      <c r="BQ397" t="s">
        <v>105</v>
      </c>
      <c r="BR397">
        <v>44</v>
      </c>
      <c r="BS397">
        <v>0</v>
      </c>
      <c r="BT397">
        <v>0</v>
      </c>
      <c r="BU397">
        <v>0</v>
      </c>
      <c r="BV397">
        <v>0</v>
      </c>
      <c r="BW397">
        <v>0</v>
      </c>
      <c r="BX397" t="s">
        <v>83</v>
      </c>
      <c r="BY397" t="s">
        <v>83</v>
      </c>
      <c r="BZ397" t="s">
        <v>83</v>
      </c>
      <c r="CA397" s="2">
        <v>0</v>
      </c>
      <c r="CB397">
        <v>6</v>
      </c>
      <c r="CC397">
        <v>2010</v>
      </c>
      <c r="CD397" t="s">
        <v>110</v>
      </c>
      <c r="CE397" t="s">
        <v>111</v>
      </c>
      <c r="CF397" s="2">
        <v>129000</v>
      </c>
      <c r="CG397" s="4">
        <f t="shared" si="13"/>
        <v>112.76223776223776</v>
      </c>
    </row>
    <row r="398" spans="1:85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 t="str">
        <f t="shared" si="12"/>
        <v>Y</v>
      </c>
      <c r="S398">
        <v>5</v>
      </c>
      <c r="T398">
        <v>5</v>
      </c>
      <c r="U398">
        <v>1972</v>
      </c>
      <c r="V398" t="str">
        <f>IF(Table1[[#This Row],[YearBuilt]]&lt;1990, "N", IF(Table1[[#This Row],[Remodeled after 1990?]] = "Y", "N", "Y"))</f>
        <v>N</v>
      </c>
      <c r="W398">
        <v>1972</v>
      </c>
      <c r="X398" t="str" cm="1">
        <f t="array" ref="X398">IFERROR(IF(U398=W398, "N", IF(AND(U398&lt;W398, Table1[[#This Row],[YearRemodAdd]]&gt;1990), "Y", "N/A")), No value)</f>
        <v>N</v>
      </c>
      <c r="Y398" t="s">
        <v>152</v>
      </c>
      <c r="Z398" t="s">
        <v>94</v>
      </c>
      <c r="AA398" t="s">
        <v>116</v>
      </c>
      <c r="AB398" t="s">
        <v>116</v>
      </c>
      <c r="AC398" t="s">
        <v>117</v>
      </c>
      <c r="AD398">
        <v>0</v>
      </c>
      <c r="AE398" t="s">
        <v>98</v>
      </c>
      <c r="AF398" t="s">
        <v>98</v>
      </c>
      <c r="AG398" t="s">
        <v>118</v>
      </c>
      <c r="AH398" t="s">
        <v>98</v>
      </c>
      <c r="AI398" t="s">
        <v>98</v>
      </c>
      <c r="AJ398" t="s">
        <v>130</v>
      </c>
      <c r="AK398" t="s">
        <v>153</v>
      </c>
      <c r="AL398">
        <v>777</v>
      </c>
      <c r="AM398" t="s">
        <v>102</v>
      </c>
      <c r="AN398">
        <v>0</v>
      </c>
      <c r="AO398">
        <v>117</v>
      </c>
      <c r="AP398">
        <v>894</v>
      </c>
      <c r="AQ398" t="s">
        <v>103</v>
      </c>
      <c r="AR398" t="s">
        <v>98</v>
      </c>
      <c r="AS398" t="s">
        <v>105</v>
      </c>
      <c r="AT398" t="s">
        <v>106</v>
      </c>
      <c r="AU398">
        <v>894</v>
      </c>
      <c r="AV398">
        <v>0</v>
      </c>
      <c r="AW398">
        <v>0</v>
      </c>
      <c r="AX398">
        <v>894</v>
      </c>
      <c r="AY398">
        <v>0</v>
      </c>
      <c r="AZ398">
        <v>0</v>
      </c>
      <c r="BA398">
        <v>1</v>
      </c>
      <c r="BB398">
        <v>0</v>
      </c>
      <c r="BC398">
        <v>2</v>
      </c>
      <c r="BD398">
        <v>1</v>
      </c>
      <c r="BE398" t="s">
        <v>98</v>
      </c>
      <c r="BF398">
        <v>6</v>
      </c>
      <c r="BG398" t="s">
        <v>107</v>
      </c>
      <c r="BH398">
        <v>0</v>
      </c>
      <c r="BI398" t="s">
        <v>83</v>
      </c>
      <c r="BJ398" t="s">
        <v>127</v>
      </c>
      <c r="BK398">
        <v>1985</v>
      </c>
      <c r="BL398" t="s">
        <v>109</v>
      </c>
      <c r="BM398">
        <v>2</v>
      </c>
      <c r="BN398">
        <v>600</v>
      </c>
      <c r="BO398" t="s">
        <v>98</v>
      </c>
      <c r="BP398" t="s">
        <v>98</v>
      </c>
      <c r="BQ398" t="s">
        <v>105</v>
      </c>
      <c r="BR398">
        <v>215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83</v>
      </c>
      <c r="BY398" t="s">
        <v>83</v>
      </c>
      <c r="BZ398" t="s">
        <v>83</v>
      </c>
      <c r="CA398" s="2">
        <v>0</v>
      </c>
      <c r="CB398">
        <v>9</v>
      </c>
      <c r="CC398">
        <v>2009</v>
      </c>
      <c r="CD398" t="s">
        <v>110</v>
      </c>
      <c r="CE398" t="s">
        <v>111</v>
      </c>
      <c r="CF398" s="2">
        <v>123000</v>
      </c>
      <c r="CG398" s="4">
        <f t="shared" si="13"/>
        <v>137.58389261744966</v>
      </c>
    </row>
    <row r="399" spans="1:85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 t="str">
        <f t="shared" si="12"/>
        <v>N</v>
      </c>
      <c r="S399">
        <v>5</v>
      </c>
      <c r="T399">
        <v>5</v>
      </c>
      <c r="U399">
        <v>1962</v>
      </c>
      <c r="V399" t="str">
        <f>IF(Table1[[#This Row],[YearBuilt]]&lt;1990, "N", IF(Table1[[#This Row],[Remodeled after 1990?]] = "Y", "N", "Y"))</f>
        <v>N</v>
      </c>
      <c r="W399">
        <v>1962</v>
      </c>
      <c r="X399" t="str" cm="1">
        <f t="array" ref="X399">IFERROR(IF(U399=W399, "N", IF(AND(U399&lt;W399, Table1[[#This Row],[YearRemodAdd]]&gt;1990), "Y", "N/A")), No value)</f>
        <v>N</v>
      </c>
      <c r="Y399" t="s">
        <v>93</v>
      </c>
      <c r="Z399" t="s">
        <v>94</v>
      </c>
      <c r="AA399" t="s">
        <v>95</v>
      </c>
      <c r="AB399" t="s">
        <v>95</v>
      </c>
      <c r="AC399" t="s">
        <v>96</v>
      </c>
      <c r="AD399">
        <v>288</v>
      </c>
      <c r="AE399" t="s">
        <v>98</v>
      </c>
      <c r="AF399" t="s">
        <v>98</v>
      </c>
      <c r="AG399" t="s">
        <v>118</v>
      </c>
      <c r="AH399" t="s">
        <v>98</v>
      </c>
      <c r="AI399" t="s">
        <v>98</v>
      </c>
      <c r="AJ399" t="s">
        <v>100</v>
      </c>
      <c r="AK399" t="s">
        <v>119</v>
      </c>
      <c r="AL399">
        <v>540</v>
      </c>
      <c r="AM399" t="s">
        <v>102</v>
      </c>
      <c r="AN399">
        <v>0</v>
      </c>
      <c r="AO399">
        <v>324</v>
      </c>
      <c r="AP399">
        <v>864</v>
      </c>
      <c r="AQ399" t="s">
        <v>103</v>
      </c>
      <c r="AR399" t="s">
        <v>98</v>
      </c>
      <c r="AS399" t="s">
        <v>105</v>
      </c>
      <c r="AT399" t="s">
        <v>106</v>
      </c>
      <c r="AU399">
        <v>876</v>
      </c>
      <c r="AV399">
        <v>936</v>
      </c>
      <c r="AW399">
        <v>0</v>
      </c>
      <c r="AX399">
        <v>1812</v>
      </c>
      <c r="AY399">
        <v>0</v>
      </c>
      <c r="AZ399">
        <v>0</v>
      </c>
      <c r="BA399">
        <v>2</v>
      </c>
      <c r="BB399">
        <v>0</v>
      </c>
      <c r="BC399">
        <v>4</v>
      </c>
      <c r="BD399">
        <v>1</v>
      </c>
      <c r="BE399" t="s">
        <v>98</v>
      </c>
      <c r="BF399">
        <v>8</v>
      </c>
      <c r="BG399" t="s">
        <v>107</v>
      </c>
      <c r="BH399">
        <v>1</v>
      </c>
      <c r="BI399" t="s">
        <v>98</v>
      </c>
      <c r="BJ399" t="s">
        <v>108</v>
      </c>
      <c r="BK399">
        <v>1962</v>
      </c>
      <c r="BL399" t="s">
        <v>109</v>
      </c>
      <c r="BM399">
        <v>1</v>
      </c>
      <c r="BN399">
        <v>264</v>
      </c>
      <c r="BO399" t="s">
        <v>98</v>
      </c>
      <c r="BP399" t="s">
        <v>98</v>
      </c>
      <c r="BQ399" t="s">
        <v>105</v>
      </c>
      <c r="BR399">
        <v>0</v>
      </c>
      <c r="BS399">
        <v>168</v>
      </c>
      <c r="BT399">
        <v>0</v>
      </c>
      <c r="BU399">
        <v>0</v>
      </c>
      <c r="BV399">
        <v>0</v>
      </c>
      <c r="BW399">
        <v>0</v>
      </c>
      <c r="BX399" t="s">
        <v>83</v>
      </c>
      <c r="BY399" t="s">
        <v>83</v>
      </c>
      <c r="BZ399" t="s">
        <v>83</v>
      </c>
      <c r="CA399" s="2">
        <v>0</v>
      </c>
      <c r="CB399">
        <v>7</v>
      </c>
      <c r="CC399">
        <v>2007</v>
      </c>
      <c r="CD399" t="s">
        <v>110</v>
      </c>
      <c r="CE399" t="s">
        <v>111</v>
      </c>
      <c r="CF399" s="2">
        <v>169500</v>
      </c>
      <c r="CG399" s="4">
        <f t="shared" si="13"/>
        <v>93.543046357615893</v>
      </c>
    </row>
    <row r="400" spans="1:85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 t="str">
        <f t="shared" si="12"/>
        <v>Y</v>
      </c>
      <c r="S400">
        <v>5</v>
      </c>
      <c r="T400">
        <v>2</v>
      </c>
      <c r="U400">
        <v>1920</v>
      </c>
      <c r="V400" t="str">
        <f>IF(Table1[[#This Row],[YearBuilt]]&lt;1990, "N", IF(Table1[[#This Row],[Remodeled after 1990?]] = "Y", "N", "Y"))</f>
        <v>N</v>
      </c>
      <c r="W400">
        <v>1950</v>
      </c>
      <c r="X400" t="str" cm="1">
        <f t="array" ref="X400">IFERROR(IF(U400=W400, "N", IF(AND(U400&lt;W400, Table1[[#This Row],[YearRemodAdd]]&gt;1990), "Y", "N/A")), No value)</f>
        <v>N/A</v>
      </c>
      <c r="Y400" t="s">
        <v>93</v>
      </c>
      <c r="Z400" t="s">
        <v>94</v>
      </c>
      <c r="AA400" t="s">
        <v>116</v>
      </c>
      <c r="AB400" t="s">
        <v>116</v>
      </c>
      <c r="AC400" t="s">
        <v>117</v>
      </c>
      <c r="AD400">
        <v>0</v>
      </c>
      <c r="AE400" t="s">
        <v>98</v>
      </c>
      <c r="AF400" t="s">
        <v>147</v>
      </c>
      <c r="AG400" t="s">
        <v>126</v>
      </c>
      <c r="AH400" t="s">
        <v>147</v>
      </c>
      <c r="AI400" t="s">
        <v>212</v>
      </c>
      <c r="AJ400" t="s">
        <v>100</v>
      </c>
      <c r="AK400" t="s">
        <v>102</v>
      </c>
      <c r="AL400">
        <v>0</v>
      </c>
      <c r="AM400" t="s">
        <v>102</v>
      </c>
      <c r="AN400">
        <v>0</v>
      </c>
      <c r="AO400">
        <v>961</v>
      </c>
      <c r="AP400">
        <v>961</v>
      </c>
      <c r="AQ400" t="s">
        <v>103</v>
      </c>
      <c r="AR400" t="s">
        <v>97</v>
      </c>
      <c r="AS400" t="s">
        <v>105</v>
      </c>
      <c r="AT400" t="s">
        <v>243</v>
      </c>
      <c r="AU400">
        <v>1077</v>
      </c>
      <c r="AV400">
        <v>0</v>
      </c>
      <c r="AW400">
        <v>0</v>
      </c>
      <c r="AX400">
        <v>1077</v>
      </c>
      <c r="AY400">
        <v>0</v>
      </c>
      <c r="AZ400">
        <v>0</v>
      </c>
      <c r="BA400">
        <v>1</v>
      </c>
      <c r="BB400">
        <v>0</v>
      </c>
      <c r="BC400">
        <v>2</v>
      </c>
      <c r="BD400">
        <v>1</v>
      </c>
      <c r="BE400" t="s">
        <v>98</v>
      </c>
      <c r="BF400">
        <v>6</v>
      </c>
      <c r="BG400" t="s">
        <v>244</v>
      </c>
      <c r="BH400">
        <v>0</v>
      </c>
      <c r="BI400" t="s">
        <v>83</v>
      </c>
      <c r="BJ400" t="s">
        <v>127</v>
      </c>
      <c r="BK400">
        <v>1920</v>
      </c>
      <c r="BL400" t="s">
        <v>102</v>
      </c>
      <c r="BM400">
        <v>1</v>
      </c>
      <c r="BN400">
        <v>338</v>
      </c>
      <c r="BO400" t="s">
        <v>212</v>
      </c>
      <c r="BP400" t="s">
        <v>212</v>
      </c>
      <c r="BQ400" t="s">
        <v>177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83</v>
      </c>
      <c r="BY400" t="s">
        <v>83</v>
      </c>
      <c r="BZ400" t="s">
        <v>83</v>
      </c>
      <c r="CA400" s="2">
        <v>0</v>
      </c>
      <c r="CB400">
        <v>11</v>
      </c>
      <c r="CC400">
        <v>2007</v>
      </c>
      <c r="CD400" t="s">
        <v>110</v>
      </c>
      <c r="CE400" t="s">
        <v>128</v>
      </c>
      <c r="CF400" s="2">
        <v>67000</v>
      </c>
      <c r="CG400" s="4">
        <f t="shared" si="13"/>
        <v>62.209842154131849</v>
      </c>
    </row>
    <row r="401" spans="1:85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 t="str">
        <f t="shared" si="12"/>
        <v>N</v>
      </c>
      <c r="S401">
        <v>7</v>
      </c>
      <c r="T401">
        <v>5</v>
      </c>
      <c r="U401">
        <v>2006</v>
      </c>
      <c r="V401" t="str">
        <f>IF(Table1[[#This Row],[YearBuilt]]&lt;1990, "N", IF(Table1[[#This Row],[Remodeled after 1990?]] = "Y", "N", "Y"))</f>
        <v>N</v>
      </c>
      <c r="W401">
        <v>2007</v>
      </c>
      <c r="X401" t="str" cm="1">
        <f t="array" ref="X401">IFERROR(IF(U401=W401, "N", IF(AND(U401&lt;W401, Table1[[#This Row],[YearRemodAdd]]&gt;1990), "Y", "N/A")), No value)</f>
        <v>Y</v>
      </c>
      <c r="Y401" t="s">
        <v>93</v>
      </c>
      <c r="Z401" t="s">
        <v>94</v>
      </c>
      <c r="AA401" t="s">
        <v>180</v>
      </c>
      <c r="AB401" t="s">
        <v>181</v>
      </c>
      <c r="AC401" t="s">
        <v>137</v>
      </c>
      <c r="AD401">
        <v>100</v>
      </c>
      <c r="AE401" t="s">
        <v>97</v>
      </c>
      <c r="AF401" t="s">
        <v>98</v>
      </c>
      <c r="AG401" t="s">
        <v>99</v>
      </c>
      <c r="AH401" t="s">
        <v>97</v>
      </c>
      <c r="AI401" t="s">
        <v>98</v>
      </c>
      <c r="AJ401" t="s">
        <v>100</v>
      </c>
      <c r="AK401" t="s">
        <v>101</v>
      </c>
      <c r="AL401">
        <v>812</v>
      </c>
      <c r="AM401" t="s">
        <v>102</v>
      </c>
      <c r="AN401">
        <v>0</v>
      </c>
      <c r="AO401">
        <v>280</v>
      </c>
      <c r="AP401">
        <v>1092</v>
      </c>
      <c r="AQ401" t="s">
        <v>103</v>
      </c>
      <c r="AR401" t="s">
        <v>104</v>
      </c>
      <c r="AS401" t="s">
        <v>105</v>
      </c>
      <c r="AT401" t="s">
        <v>106</v>
      </c>
      <c r="AU401">
        <v>1112</v>
      </c>
      <c r="AV401">
        <v>438</v>
      </c>
      <c r="AW401">
        <v>0</v>
      </c>
      <c r="AX401">
        <v>1550</v>
      </c>
      <c r="AY401">
        <v>1</v>
      </c>
      <c r="AZ401">
        <v>0</v>
      </c>
      <c r="BA401">
        <v>2</v>
      </c>
      <c r="BB401">
        <v>0</v>
      </c>
      <c r="BC401">
        <v>2</v>
      </c>
      <c r="BD401">
        <v>1</v>
      </c>
      <c r="BE401" t="s">
        <v>97</v>
      </c>
      <c r="BF401">
        <v>7</v>
      </c>
      <c r="BG401" t="s">
        <v>107</v>
      </c>
      <c r="BH401">
        <v>0</v>
      </c>
      <c r="BI401" t="s">
        <v>83</v>
      </c>
      <c r="BJ401" t="s">
        <v>108</v>
      </c>
      <c r="BK401">
        <v>2007</v>
      </c>
      <c r="BL401" t="s">
        <v>157</v>
      </c>
      <c r="BM401">
        <v>2</v>
      </c>
      <c r="BN401">
        <v>438</v>
      </c>
      <c r="BO401" t="s">
        <v>98</v>
      </c>
      <c r="BP401" t="s">
        <v>98</v>
      </c>
      <c r="BQ401" t="s">
        <v>105</v>
      </c>
      <c r="BR401">
        <v>0</v>
      </c>
      <c r="BS401">
        <v>168</v>
      </c>
      <c r="BT401">
        <v>0</v>
      </c>
      <c r="BU401">
        <v>0</v>
      </c>
      <c r="BV401">
        <v>0</v>
      </c>
      <c r="BW401">
        <v>0</v>
      </c>
      <c r="BX401" t="s">
        <v>83</v>
      </c>
      <c r="BY401" t="s">
        <v>83</v>
      </c>
      <c r="BZ401" t="s">
        <v>83</v>
      </c>
      <c r="CA401" s="2">
        <v>0</v>
      </c>
      <c r="CB401">
        <v>10</v>
      </c>
      <c r="CC401">
        <v>2009</v>
      </c>
      <c r="CD401" t="s">
        <v>110</v>
      </c>
      <c r="CE401" t="s">
        <v>111</v>
      </c>
      <c r="CF401" s="2">
        <v>241000</v>
      </c>
      <c r="CG401" s="4">
        <f t="shared" si="13"/>
        <v>155.48387096774192</v>
      </c>
    </row>
    <row r="402" spans="1:85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 t="str">
        <f t="shared" si="12"/>
        <v>Y</v>
      </c>
      <c r="S402">
        <v>8</v>
      </c>
      <c r="T402">
        <v>5</v>
      </c>
      <c r="U402">
        <v>1996</v>
      </c>
      <c r="V402" t="str">
        <f>IF(Table1[[#This Row],[YearBuilt]]&lt;1990, "N", IF(Table1[[#This Row],[Remodeled after 1990?]] = "Y", "N", "Y"))</f>
        <v>Y</v>
      </c>
      <c r="W402">
        <v>1996</v>
      </c>
      <c r="X402" t="str" cm="1">
        <f t="array" ref="X402">IFERROR(IF(U402=W402, "N", IF(AND(U402&lt;W402, Table1[[#This Row],[YearRemodAdd]]&gt;1990), "Y", "N/A")), No value)</f>
        <v>N</v>
      </c>
      <c r="Y402" t="s">
        <v>93</v>
      </c>
      <c r="Z402" t="s">
        <v>94</v>
      </c>
      <c r="AA402" t="s">
        <v>96</v>
      </c>
      <c r="AB402" t="s">
        <v>96</v>
      </c>
      <c r="AC402" t="s">
        <v>117</v>
      </c>
      <c r="AD402">
        <v>0</v>
      </c>
      <c r="AE402" t="s">
        <v>97</v>
      </c>
      <c r="AF402" t="s">
        <v>98</v>
      </c>
      <c r="AG402" t="s">
        <v>99</v>
      </c>
      <c r="AH402" t="s">
        <v>97</v>
      </c>
      <c r="AI402" t="s">
        <v>98</v>
      </c>
      <c r="AJ402" t="s">
        <v>100</v>
      </c>
      <c r="AK402" t="s">
        <v>101</v>
      </c>
      <c r="AL402">
        <v>786</v>
      </c>
      <c r="AM402" t="s">
        <v>102</v>
      </c>
      <c r="AN402">
        <v>0</v>
      </c>
      <c r="AO402">
        <v>474</v>
      </c>
      <c r="AP402">
        <v>1260</v>
      </c>
      <c r="AQ402" t="s">
        <v>103</v>
      </c>
      <c r="AR402" t="s">
        <v>104</v>
      </c>
      <c r="AS402" t="s">
        <v>105</v>
      </c>
      <c r="AT402" t="s">
        <v>106</v>
      </c>
      <c r="AU402">
        <v>1288</v>
      </c>
      <c r="AV402">
        <v>0</v>
      </c>
      <c r="AW402">
        <v>0</v>
      </c>
      <c r="AX402">
        <v>1288</v>
      </c>
      <c r="AY402">
        <v>1</v>
      </c>
      <c r="AZ402">
        <v>0</v>
      </c>
      <c r="BA402">
        <v>1</v>
      </c>
      <c r="BB402">
        <v>1</v>
      </c>
      <c r="BC402">
        <v>1</v>
      </c>
      <c r="BD402">
        <v>1</v>
      </c>
      <c r="BE402" t="s">
        <v>104</v>
      </c>
      <c r="BF402">
        <v>4</v>
      </c>
      <c r="BG402" t="s">
        <v>107</v>
      </c>
      <c r="BH402">
        <v>2</v>
      </c>
      <c r="BI402" t="s">
        <v>97</v>
      </c>
      <c r="BJ402" t="s">
        <v>108</v>
      </c>
      <c r="BK402">
        <v>1996</v>
      </c>
      <c r="BL402" t="s">
        <v>157</v>
      </c>
      <c r="BM402">
        <v>2</v>
      </c>
      <c r="BN402">
        <v>500</v>
      </c>
      <c r="BO402" t="s">
        <v>98</v>
      </c>
      <c r="BP402" t="s">
        <v>98</v>
      </c>
      <c r="BQ402" t="s">
        <v>105</v>
      </c>
      <c r="BR402">
        <v>120</v>
      </c>
      <c r="BS402">
        <v>30</v>
      </c>
      <c r="BT402">
        <v>0</v>
      </c>
      <c r="BU402">
        <v>0</v>
      </c>
      <c r="BV402">
        <v>224</v>
      </c>
      <c r="BW402">
        <v>0</v>
      </c>
      <c r="BX402" t="s">
        <v>83</v>
      </c>
      <c r="BY402" t="s">
        <v>83</v>
      </c>
      <c r="BZ402" t="s">
        <v>83</v>
      </c>
      <c r="CA402" s="2">
        <v>0</v>
      </c>
      <c r="CB402">
        <v>12</v>
      </c>
      <c r="CC402">
        <v>2008</v>
      </c>
      <c r="CD402" t="s">
        <v>110</v>
      </c>
      <c r="CE402" t="s">
        <v>111</v>
      </c>
      <c r="CF402" s="2">
        <v>245500</v>
      </c>
      <c r="CG402" s="4">
        <f t="shared" si="13"/>
        <v>190.60559006211179</v>
      </c>
    </row>
    <row r="403" spans="1:85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 t="str">
        <f t="shared" si="12"/>
        <v>Y</v>
      </c>
      <c r="S403">
        <v>7</v>
      </c>
      <c r="T403">
        <v>5</v>
      </c>
      <c r="U403">
        <v>2005</v>
      </c>
      <c r="V403" t="str">
        <f>IF(Table1[[#This Row],[YearBuilt]]&lt;1990, "N", IF(Table1[[#This Row],[Remodeled after 1990?]] = "Y", "N", "Y"))</f>
        <v>Y</v>
      </c>
      <c r="W403">
        <v>2005</v>
      </c>
      <c r="X403" t="str" cm="1">
        <f t="array" ref="X403">IFERROR(IF(U403=W403, "N", IF(AND(U403&lt;W403, Table1[[#This Row],[YearRemodAdd]]&gt;1990), "Y", "N/A")), No value)</f>
        <v>N</v>
      </c>
      <c r="Y403" t="s">
        <v>93</v>
      </c>
      <c r="Z403" t="s">
        <v>94</v>
      </c>
      <c r="AA403" t="s">
        <v>95</v>
      </c>
      <c r="AB403" t="s">
        <v>95</v>
      </c>
      <c r="AC403" t="s">
        <v>117</v>
      </c>
      <c r="AD403">
        <v>0</v>
      </c>
      <c r="AE403" t="s">
        <v>97</v>
      </c>
      <c r="AF403" t="s">
        <v>98</v>
      </c>
      <c r="AG403" t="s">
        <v>99</v>
      </c>
      <c r="AH403" t="s">
        <v>97</v>
      </c>
      <c r="AI403" t="s">
        <v>98</v>
      </c>
      <c r="AJ403" t="s">
        <v>130</v>
      </c>
      <c r="AK403" t="s">
        <v>101</v>
      </c>
      <c r="AL403">
        <v>24</v>
      </c>
      <c r="AM403" t="s">
        <v>102</v>
      </c>
      <c r="AN403">
        <v>0</v>
      </c>
      <c r="AO403">
        <v>1286</v>
      </c>
      <c r="AP403">
        <v>1310</v>
      </c>
      <c r="AQ403" t="s">
        <v>103</v>
      </c>
      <c r="AR403" t="s">
        <v>104</v>
      </c>
      <c r="AS403" t="s">
        <v>105</v>
      </c>
      <c r="AT403" t="s">
        <v>106</v>
      </c>
      <c r="AU403">
        <v>1310</v>
      </c>
      <c r="AV403">
        <v>0</v>
      </c>
      <c r="AW403">
        <v>0</v>
      </c>
      <c r="AX403">
        <v>1310</v>
      </c>
      <c r="AY403">
        <v>0</v>
      </c>
      <c r="AZ403">
        <v>0</v>
      </c>
      <c r="BA403">
        <v>2</v>
      </c>
      <c r="BB403">
        <v>0</v>
      </c>
      <c r="BC403">
        <v>3</v>
      </c>
      <c r="BD403">
        <v>1</v>
      </c>
      <c r="BE403" t="s">
        <v>97</v>
      </c>
      <c r="BF403">
        <v>6</v>
      </c>
      <c r="BG403" t="s">
        <v>107</v>
      </c>
      <c r="BH403">
        <v>1</v>
      </c>
      <c r="BI403" t="s">
        <v>97</v>
      </c>
      <c r="BJ403" t="s">
        <v>108</v>
      </c>
      <c r="BK403">
        <v>2005</v>
      </c>
      <c r="BL403" t="s">
        <v>157</v>
      </c>
      <c r="BM403">
        <v>2</v>
      </c>
      <c r="BN403">
        <v>400</v>
      </c>
      <c r="BO403" t="s">
        <v>98</v>
      </c>
      <c r="BP403" t="s">
        <v>98</v>
      </c>
      <c r="BQ403" t="s">
        <v>105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83</v>
      </c>
      <c r="BY403" t="s">
        <v>83</v>
      </c>
      <c r="BZ403" t="s">
        <v>83</v>
      </c>
      <c r="CA403" s="2">
        <v>0</v>
      </c>
      <c r="CB403">
        <v>7</v>
      </c>
      <c r="CC403">
        <v>2006</v>
      </c>
      <c r="CD403" t="s">
        <v>158</v>
      </c>
      <c r="CE403" t="s">
        <v>159</v>
      </c>
      <c r="CF403" s="2">
        <v>164990</v>
      </c>
      <c r="CG403" s="4">
        <f t="shared" si="13"/>
        <v>125.94656488549619</v>
      </c>
    </row>
    <row r="404" spans="1:85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 t="str">
        <f t="shared" si="12"/>
        <v>Y</v>
      </c>
      <c r="S404">
        <v>5</v>
      </c>
      <c r="T404">
        <v>8</v>
      </c>
      <c r="U404">
        <v>1940</v>
      </c>
      <c r="V404" t="str">
        <f>IF(Table1[[#This Row],[YearBuilt]]&lt;1990, "N", IF(Table1[[#This Row],[Remodeled after 1990?]] = "Y", "N", "Y"))</f>
        <v>N</v>
      </c>
      <c r="W404">
        <v>1997</v>
      </c>
      <c r="X404" t="str" cm="1">
        <f t="array" ref="X404">IFERROR(IF(U404=W404, "N", IF(AND(U404&lt;W404, Table1[[#This Row],[YearRemodAdd]]&gt;1990), "Y", "N/A")), No value)</f>
        <v>Y</v>
      </c>
      <c r="Y404" t="s">
        <v>93</v>
      </c>
      <c r="Z404" t="s">
        <v>94</v>
      </c>
      <c r="AA404" t="s">
        <v>124</v>
      </c>
      <c r="AB404" t="s">
        <v>124</v>
      </c>
      <c r="AC404" t="s">
        <v>117</v>
      </c>
      <c r="AD404">
        <v>0</v>
      </c>
      <c r="AE404" t="s">
        <v>98</v>
      </c>
      <c r="AF404" t="s">
        <v>98</v>
      </c>
      <c r="AG404" t="s">
        <v>99</v>
      </c>
      <c r="AH404" t="s">
        <v>98</v>
      </c>
      <c r="AI404" t="s">
        <v>98</v>
      </c>
      <c r="AJ404" t="s">
        <v>100</v>
      </c>
      <c r="AK404" t="s">
        <v>102</v>
      </c>
      <c r="AL404">
        <v>0</v>
      </c>
      <c r="AM404" t="s">
        <v>102</v>
      </c>
      <c r="AN404">
        <v>0</v>
      </c>
      <c r="AO404">
        <v>672</v>
      </c>
      <c r="AP404">
        <v>672</v>
      </c>
      <c r="AQ404" t="s">
        <v>103</v>
      </c>
      <c r="AR404" t="s">
        <v>104</v>
      </c>
      <c r="AS404" t="s">
        <v>105</v>
      </c>
      <c r="AT404" t="s">
        <v>106</v>
      </c>
      <c r="AU404">
        <v>672</v>
      </c>
      <c r="AV404">
        <v>0</v>
      </c>
      <c r="AW404">
        <v>0</v>
      </c>
      <c r="AX404">
        <v>672</v>
      </c>
      <c r="AY404">
        <v>0</v>
      </c>
      <c r="AZ404">
        <v>0</v>
      </c>
      <c r="BA404">
        <v>1</v>
      </c>
      <c r="BB404">
        <v>0</v>
      </c>
      <c r="BC404">
        <v>2</v>
      </c>
      <c r="BD404">
        <v>1</v>
      </c>
      <c r="BE404" t="s">
        <v>98</v>
      </c>
      <c r="BF404">
        <v>4</v>
      </c>
      <c r="BG404" t="s">
        <v>107</v>
      </c>
      <c r="BH404">
        <v>0</v>
      </c>
      <c r="BI404" t="s">
        <v>83</v>
      </c>
      <c r="BJ404" t="s">
        <v>127</v>
      </c>
      <c r="BK404">
        <v>1940</v>
      </c>
      <c r="BL404" t="s">
        <v>102</v>
      </c>
      <c r="BM404">
        <v>1</v>
      </c>
      <c r="BN404">
        <v>240</v>
      </c>
      <c r="BO404" t="s">
        <v>98</v>
      </c>
      <c r="BP404" t="s">
        <v>98</v>
      </c>
      <c r="BQ404" t="s">
        <v>177</v>
      </c>
      <c r="BR404">
        <v>168</v>
      </c>
      <c r="BS404">
        <v>0</v>
      </c>
      <c r="BT404">
        <v>0</v>
      </c>
      <c r="BU404">
        <v>0</v>
      </c>
      <c r="BV404">
        <v>0</v>
      </c>
      <c r="BW404">
        <v>0</v>
      </c>
      <c r="BX404" t="s">
        <v>83</v>
      </c>
      <c r="BY404" t="s">
        <v>165</v>
      </c>
      <c r="BZ404" t="s">
        <v>83</v>
      </c>
      <c r="CA404" s="2">
        <v>0</v>
      </c>
      <c r="CB404">
        <v>8</v>
      </c>
      <c r="CC404">
        <v>2008</v>
      </c>
      <c r="CD404" t="s">
        <v>110</v>
      </c>
      <c r="CE404" t="s">
        <v>111</v>
      </c>
      <c r="CF404" s="2">
        <v>108000</v>
      </c>
      <c r="CG404" s="4">
        <f t="shared" si="13"/>
        <v>160.71428571428572</v>
      </c>
    </row>
    <row r="405" spans="1:85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 t="str">
        <f t="shared" si="12"/>
        <v>N</v>
      </c>
      <c r="S405">
        <v>8</v>
      </c>
      <c r="T405">
        <v>5</v>
      </c>
      <c r="U405">
        <v>1998</v>
      </c>
      <c r="V405" t="str">
        <f>IF(Table1[[#This Row],[YearBuilt]]&lt;1990, "N", IF(Table1[[#This Row],[Remodeled after 1990?]] = "Y", "N", "Y"))</f>
        <v>Y</v>
      </c>
      <c r="W405">
        <v>1998</v>
      </c>
      <c r="X405" t="str" cm="1">
        <f t="array" ref="X405">IFERROR(IF(U405=W405, "N", IF(AND(U405&lt;W405, Table1[[#This Row],[YearRemodAdd]]&gt;1990), "Y", "N/A")), No value)</f>
        <v>N</v>
      </c>
      <c r="Y405" t="s">
        <v>152</v>
      </c>
      <c r="Z405" t="s">
        <v>94</v>
      </c>
      <c r="AA405" t="s">
        <v>95</v>
      </c>
      <c r="AB405" t="s">
        <v>95</v>
      </c>
      <c r="AC405" t="s">
        <v>96</v>
      </c>
      <c r="AD405">
        <v>650</v>
      </c>
      <c r="AE405" t="s">
        <v>97</v>
      </c>
      <c r="AF405" t="s">
        <v>98</v>
      </c>
      <c r="AG405" t="s">
        <v>99</v>
      </c>
      <c r="AH405" t="s">
        <v>97</v>
      </c>
      <c r="AI405" t="s">
        <v>98</v>
      </c>
      <c r="AJ405" t="s">
        <v>100</v>
      </c>
      <c r="AK405" t="s">
        <v>102</v>
      </c>
      <c r="AL405">
        <v>0</v>
      </c>
      <c r="AM405" t="s">
        <v>102</v>
      </c>
      <c r="AN405">
        <v>0</v>
      </c>
      <c r="AO405">
        <v>1141</v>
      </c>
      <c r="AP405">
        <v>1141</v>
      </c>
      <c r="AQ405" t="s">
        <v>103</v>
      </c>
      <c r="AR405" t="s">
        <v>97</v>
      </c>
      <c r="AS405" t="s">
        <v>105</v>
      </c>
      <c r="AT405" t="s">
        <v>106</v>
      </c>
      <c r="AU405">
        <v>1165</v>
      </c>
      <c r="AV405">
        <v>1098</v>
      </c>
      <c r="AW405">
        <v>0</v>
      </c>
      <c r="AX405">
        <v>2263</v>
      </c>
      <c r="AY405">
        <v>0</v>
      </c>
      <c r="AZ405">
        <v>0</v>
      </c>
      <c r="BA405">
        <v>2</v>
      </c>
      <c r="BB405">
        <v>1</v>
      </c>
      <c r="BC405">
        <v>4</v>
      </c>
      <c r="BD405">
        <v>1</v>
      </c>
      <c r="BE405" t="s">
        <v>97</v>
      </c>
      <c r="BF405">
        <v>10</v>
      </c>
      <c r="BG405" t="s">
        <v>107</v>
      </c>
      <c r="BH405">
        <v>1</v>
      </c>
      <c r="BI405" t="s">
        <v>98</v>
      </c>
      <c r="BJ405" t="s">
        <v>156</v>
      </c>
      <c r="BK405">
        <v>1998</v>
      </c>
      <c r="BL405" t="s">
        <v>157</v>
      </c>
      <c r="BM405">
        <v>2</v>
      </c>
      <c r="BN405">
        <v>420</v>
      </c>
      <c r="BO405" t="s">
        <v>98</v>
      </c>
      <c r="BP405" t="s">
        <v>98</v>
      </c>
      <c r="BQ405" t="s">
        <v>105</v>
      </c>
      <c r="BR405">
        <v>144</v>
      </c>
      <c r="BS405">
        <v>123</v>
      </c>
      <c r="BT405">
        <v>0</v>
      </c>
      <c r="BU405">
        <v>0</v>
      </c>
      <c r="BV405">
        <v>0</v>
      </c>
      <c r="BW405">
        <v>0</v>
      </c>
      <c r="BX405" t="s">
        <v>83</v>
      </c>
      <c r="BY405" t="s">
        <v>83</v>
      </c>
      <c r="BZ405" t="s">
        <v>83</v>
      </c>
      <c r="CA405" s="2">
        <v>0</v>
      </c>
      <c r="CB405">
        <v>7</v>
      </c>
      <c r="CC405">
        <v>2006</v>
      </c>
      <c r="CD405" t="s">
        <v>110</v>
      </c>
      <c r="CE405" t="s">
        <v>128</v>
      </c>
      <c r="CF405" s="2">
        <v>258000</v>
      </c>
      <c r="CG405" s="4">
        <f t="shared" si="13"/>
        <v>114.00795404330535</v>
      </c>
    </row>
    <row r="406" spans="1:85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 t="str">
        <f t="shared" si="12"/>
        <v>N</v>
      </c>
      <c r="S406">
        <v>6</v>
      </c>
      <c r="T406">
        <v>5</v>
      </c>
      <c r="U406">
        <v>1995</v>
      </c>
      <c r="V406" t="str">
        <f>IF(Table1[[#This Row],[YearBuilt]]&lt;1990, "N", IF(Table1[[#This Row],[Remodeled after 1990?]] = "Y", "N", "Y"))</f>
        <v>N</v>
      </c>
      <c r="W406">
        <v>1996</v>
      </c>
      <c r="X406" t="str" cm="1">
        <f t="array" ref="X406">IFERROR(IF(U406=W406, "N", IF(AND(U406&lt;W406, Table1[[#This Row],[YearRemodAdd]]&gt;1990), "Y", "N/A")), No value)</f>
        <v>Y</v>
      </c>
      <c r="Y406" t="s">
        <v>93</v>
      </c>
      <c r="Z406" t="s">
        <v>94</v>
      </c>
      <c r="AA406" t="s">
        <v>116</v>
      </c>
      <c r="AB406" t="s">
        <v>116</v>
      </c>
      <c r="AC406" t="s">
        <v>117</v>
      </c>
      <c r="AD406">
        <v>0</v>
      </c>
      <c r="AE406" t="s">
        <v>98</v>
      </c>
      <c r="AF406" t="s">
        <v>98</v>
      </c>
      <c r="AG406" t="s">
        <v>99</v>
      </c>
      <c r="AH406" t="s">
        <v>97</v>
      </c>
      <c r="AI406" t="s">
        <v>98</v>
      </c>
      <c r="AJ406" t="s">
        <v>100</v>
      </c>
      <c r="AK406" t="s">
        <v>102</v>
      </c>
      <c r="AL406">
        <v>0</v>
      </c>
      <c r="AM406" t="s">
        <v>102</v>
      </c>
      <c r="AN406">
        <v>0</v>
      </c>
      <c r="AO406">
        <v>806</v>
      </c>
      <c r="AP406">
        <v>806</v>
      </c>
      <c r="AQ406" t="s">
        <v>103</v>
      </c>
      <c r="AR406" t="s">
        <v>97</v>
      </c>
      <c r="AS406" t="s">
        <v>105</v>
      </c>
      <c r="AT406" t="s">
        <v>106</v>
      </c>
      <c r="AU406">
        <v>806</v>
      </c>
      <c r="AV406">
        <v>766</v>
      </c>
      <c r="AW406">
        <v>0</v>
      </c>
      <c r="AX406">
        <v>1572</v>
      </c>
      <c r="AY406">
        <v>0</v>
      </c>
      <c r="AZ406">
        <v>0</v>
      </c>
      <c r="BA406">
        <v>2</v>
      </c>
      <c r="BB406">
        <v>1</v>
      </c>
      <c r="BC406">
        <v>3</v>
      </c>
      <c r="BD406">
        <v>1</v>
      </c>
      <c r="BE406" t="s">
        <v>98</v>
      </c>
      <c r="BF406">
        <v>7</v>
      </c>
      <c r="BG406" t="s">
        <v>107</v>
      </c>
      <c r="BH406">
        <v>1</v>
      </c>
      <c r="BI406" t="s">
        <v>98</v>
      </c>
      <c r="BJ406" t="s">
        <v>156</v>
      </c>
      <c r="BK406">
        <v>1995</v>
      </c>
      <c r="BL406" t="s">
        <v>157</v>
      </c>
      <c r="BM406">
        <v>2</v>
      </c>
      <c r="BN406">
        <v>373</v>
      </c>
      <c r="BO406" t="s">
        <v>98</v>
      </c>
      <c r="BP406" t="s">
        <v>98</v>
      </c>
      <c r="BQ406" t="s">
        <v>105</v>
      </c>
      <c r="BR406">
        <v>0</v>
      </c>
      <c r="BS406">
        <v>40</v>
      </c>
      <c r="BT406">
        <v>0</v>
      </c>
      <c r="BU406">
        <v>0</v>
      </c>
      <c r="BV406">
        <v>0</v>
      </c>
      <c r="BW406">
        <v>0</v>
      </c>
      <c r="BX406" t="s">
        <v>83</v>
      </c>
      <c r="BY406" t="s">
        <v>83</v>
      </c>
      <c r="BZ406" t="s">
        <v>83</v>
      </c>
      <c r="CA406" s="2">
        <v>0</v>
      </c>
      <c r="CB406">
        <v>5</v>
      </c>
      <c r="CC406">
        <v>2007</v>
      </c>
      <c r="CD406" t="s">
        <v>110</v>
      </c>
      <c r="CE406" t="s">
        <v>111</v>
      </c>
      <c r="CF406" s="2">
        <v>168000</v>
      </c>
      <c r="CG406" s="4">
        <f t="shared" si="13"/>
        <v>106.87022900763358</v>
      </c>
    </row>
    <row r="407" spans="1:85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 t="str">
        <f t="shared" si="12"/>
        <v>Y</v>
      </c>
      <c r="S407">
        <v>4</v>
      </c>
      <c r="T407">
        <v>4</v>
      </c>
      <c r="U407">
        <v>1976</v>
      </c>
      <c r="V407" t="str">
        <f>IF(Table1[[#This Row],[YearBuilt]]&lt;1990, "N", IF(Table1[[#This Row],[Remodeled after 1990?]] = "Y", "N", "Y"))</f>
        <v>N</v>
      </c>
      <c r="W407">
        <v>1993</v>
      </c>
      <c r="X407" t="str" cm="1">
        <f t="array" ref="X407">IFERROR(IF(U407=W407, "N", IF(AND(U407&lt;W407, Table1[[#This Row],[YearRemodAdd]]&gt;1990), "Y", "N/A")), No value)</f>
        <v>Y</v>
      </c>
      <c r="Y407" t="s">
        <v>93</v>
      </c>
      <c r="Z407" t="s">
        <v>94</v>
      </c>
      <c r="AA407" t="s">
        <v>161</v>
      </c>
      <c r="AB407" t="s">
        <v>161</v>
      </c>
      <c r="AC407" t="s">
        <v>117</v>
      </c>
      <c r="AD407">
        <v>0</v>
      </c>
      <c r="AE407" t="s">
        <v>98</v>
      </c>
      <c r="AF407" t="s">
        <v>98</v>
      </c>
      <c r="AG407" t="s">
        <v>118</v>
      </c>
      <c r="AH407" t="s">
        <v>98</v>
      </c>
      <c r="AI407" t="s">
        <v>98</v>
      </c>
      <c r="AJ407" t="s">
        <v>100</v>
      </c>
      <c r="AK407" t="s">
        <v>141</v>
      </c>
      <c r="AL407">
        <v>1116</v>
      </c>
      <c r="AM407" t="s">
        <v>102</v>
      </c>
      <c r="AN407">
        <v>0</v>
      </c>
      <c r="AO407">
        <v>165</v>
      </c>
      <c r="AP407">
        <v>1281</v>
      </c>
      <c r="AQ407" t="s">
        <v>103</v>
      </c>
      <c r="AR407" t="s">
        <v>104</v>
      </c>
      <c r="AS407" t="s">
        <v>105</v>
      </c>
      <c r="AT407" t="s">
        <v>106</v>
      </c>
      <c r="AU407">
        <v>1620</v>
      </c>
      <c r="AV407">
        <v>0</v>
      </c>
      <c r="AW407">
        <v>0</v>
      </c>
      <c r="AX407">
        <v>1620</v>
      </c>
      <c r="AY407">
        <v>1</v>
      </c>
      <c r="AZ407">
        <v>0</v>
      </c>
      <c r="BA407">
        <v>2</v>
      </c>
      <c r="BB407">
        <v>0</v>
      </c>
      <c r="BC407">
        <v>3</v>
      </c>
      <c r="BD407">
        <v>1</v>
      </c>
      <c r="BE407" t="s">
        <v>98</v>
      </c>
      <c r="BF407">
        <v>8</v>
      </c>
      <c r="BG407" t="s">
        <v>146</v>
      </c>
      <c r="BH407">
        <v>1</v>
      </c>
      <c r="BI407" t="s">
        <v>98</v>
      </c>
      <c r="BJ407" t="s">
        <v>108</v>
      </c>
      <c r="BK407">
        <v>1993</v>
      </c>
      <c r="BL407" t="s">
        <v>102</v>
      </c>
      <c r="BM407">
        <v>2</v>
      </c>
      <c r="BN407">
        <v>490</v>
      </c>
      <c r="BO407" t="s">
        <v>98</v>
      </c>
      <c r="BP407" t="s">
        <v>98</v>
      </c>
      <c r="BQ407" t="s">
        <v>105</v>
      </c>
      <c r="BR407">
        <v>120</v>
      </c>
      <c r="BS407">
        <v>78</v>
      </c>
      <c r="BT407">
        <v>0</v>
      </c>
      <c r="BU407">
        <v>0</v>
      </c>
      <c r="BV407">
        <v>0</v>
      </c>
      <c r="BW407">
        <v>0</v>
      </c>
      <c r="BX407" t="s">
        <v>83</v>
      </c>
      <c r="BY407" t="s">
        <v>163</v>
      </c>
      <c r="BZ407" t="s">
        <v>83</v>
      </c>
      <c r="CA407" s="2">
        <v>0</v>
      </c>
      <c r="CB407">
        <v>6</v>
      </c>
      <c r="CC407">
        <v>2009</v>
      </c>
      <c r="CD407" t="s">
        <v>110</v>
      </c>
      <c r="CE407" t="s">
        <v>111</v>
      </c>
      <c r="CF407" s="2">
        <v>150000</v>
      </c>
      <c r="CG407" s="4">
        <f t="shared" si="13"/>
        <v>92.592592592592595</v>
      </c>
    </row>
    <row r="408" spans="1:85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 t="str">
        <f t="shared" si="12"/>
        <v>N/A</v>
      </c>
      <c r="S408">
        <v>6</v>
      </c>
      <c r="T408">
        <v>5</v>
      </c>
      <c r="U408">
        <v>1936</v>
      </c>
      <c r="V408" t="str">
        <f>IF(Table1[[#This Row],[YearBuilt]]&lt;1990, "N", IF(Table1[[#This Row],[Remodeled after 1990?]] = "Y", "N", "Y"))</f>
        <v>N</v>
      </c>
      <c r="W408">
        <v>1950</v>
      </c>
      <c r="X408" t="str" cm="1">
        <f t="array" ref="X408">IFERROR(IF(U408=W408, "N", IF(AND(U408&lt;W408, Table1[[#This Row],[YearRemodAdd]]&gt;1990), "Y", "N/A")), No value)</f>
        <v>N/A</v>
      </c>
      <c r="Y408" t="s">
        <v>93</v>
      </c>
      <c r="Z408" t="s">
        <v>94</v>
      </c>
      <c r="AA408" t="s">
        <v>116</v>
      </c>
      <c r="AB408" t="s">
        <v>116</v>
      </c>
      <c r="AC408" t="s">
        <v>117</v>
      </c>
      <c r="AD408">
        <v>0</v>
      </c>
      <c r="AE408" t="s">
        <v>98</v>
      </c>
      <c r="AF408" t="s">
        <v>98</v>
      </c>
      <c r="AG408" t="s">
        <v>126</v>
      </c>
      <c r="AH408" t="s">
        <v>98</v>
      </c>
      <c r="AI408" t="s">
        <v>98</v>
      </c>
      <c r="AJ408" t="s">
        <v>100</v>
      </c>
      <c r="AK408" t="s">
        <v>102</v>
      </c>
      <c r="AL408">
        <v>0</v>
      </c>
      <c r="AM408" t="s">
        <v>102</v>
      </c>
      <c r="AN408">
        <v>0</v>
      </c>
      <c r="AO408">
        <v>1064</v>
      </c>
      <c r="AP408">
        <v>1064</v>
      </c>
      <c r="AQ408" t="s">
        <v>103</v>
      </c>
      <c r="AR408" t="s">
        <v>104</v>
      </c>
      <c r="AS408" t="s">
        <v>105</v>
      </c>
      <c r="AT408" t="s">
        <v>164</v>
      </c>
      <c r="AU408">
        <v>1166</v>
      </c>
      <c r="AV408">
        <v>0</v>
      </c>
      <c r="AW408">
        <v>473</v>
      </c>
      <c r="AX408">
        <v>1639</v>
      </c>
      <c r="AY408">
        <v>0</v>
      </c>
      <c r="AZ408">
        <v>0</v>
      </c>
      <c r="BA408">
        <v>1</v>
      </c>
      <c r="BB408">
        <v>0</v>
      </c>
      <c r="BC408">
        <v>3</v>
      </c>
      <c r="BD408">
        <v>1</v>
      </c>
      <c r="BE408" t="s">
        <v>98</v>
      </c>
      <c r="BF408">
        <v>6</v>
      </c>
      <c r="BG408" t="s">
        <v>244</v>
      </c>
      <c r="BH408">
        <v>0</v>
      </c>
      <c r="BI408" t="s">
        <v>83</v>
      </c>
      <c r="BJ408" t="s">
        <v>127</v>
      </c>
      <c r="BK408">
        <v>1936</v>
      </c>
      <c r="BL408" t="s">
        <v>102</v>
      </c>
      <c r="BM408">
        <v>1</v>
      </c>
      <c r="BN408">
        <v>240</v>
      </c>
      <c r="BO408" t="s">
        <v>98</v>
      </c>
      <c r="BP408" t="s">
        <v>98</v>
      </c>
      <c r="BQ408" t="s">
        <v>105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83</v>
      </c>
      <c r="BY408" t="s">
        <v>83</v>
      </c>
      <c r="BZ408" t="s">
        <v>83</v>
      </c>
      <c r="CA408" s="2">
        <v>0</v>
      </c>
      <c r="CB408">
        <v>3</v>
      </c>
      <c r="CC408">
        <v>2008</v>
      </c>
      <c r="CD408" t="s">
        <v>110</v>
      </c>
      <c r="CE408" t="s">
        <v>111</v>
      </c>
      <c r="CF408" s="2">
        <v>115000</v>
      </c>
      <c r="CG408" s="4">
        <f t="shared" si="13"/>
        <v>70.1647345942648</v>
      </c>
    </row>
    <row r="409" spans="1:85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 t="str">
        <f t="shared" si="12"/>
        <v>N</v>
      </c>
      <c r="S409">
        <v>6</v>
      </c>
      <c r="T409">
        <v>7</v>
      </c>
      <c r="U409">
        <v>1915</v>
      </c>
      <c r="V409" t="str">
        <f>IF(Table1[[#This Row],[YearBuilt]]&lt;1990, "N", IF(Table1[[#This Row],[Remodeled after 1990?]] = "Y", "N", "Y"))</f>
        <v>N</v>
      </c>
      <c r="W409">
        <v>1976</v>
      </c>
      <c r="X409" t="str" cm="1">
        <f t="array" ref="X409">IFERROR(IF(U409=W409, "N", IF(AND(U409&lt;W409, Table1[[#This Row],[YearRemodAdd]]&gt;1990), "Y", "N/A")), No value)</f>
        <v>N/A</v>
      </c>
      <c r="Y409" t="s">
        <v>93</v>
      </c>
      <c r="Z409" t="s">
        <v>94</v>
      </c>
      <c r="AA409" t="s">
        <v>124</v>
      </c>
      <c r="AB409" t="s">
        <v>161</v>
      </c>
      <c r="AC409" t="s">
        <v>117</v>
      </c>
      <c r="AD409">
        <v>0</v>
      </c>
      <c r="AE409" t="s">
        <v>98</v>
      </c>
      <c r="AF409" t="s">
        <v>98</v>
      </c>
      <c r="AG409" t="s">
        <v>126</v>
      </c>
      <c r="AH409" t="s">
        <v>97</v>
      </c>
      <c r="AI409" t="s">
        <v>98</v>
      </c>
      <c r="AJ409" t="s">
        <v>100</v>
      </c>
      <c r="AK409" t="s">
        <v>102</v>
      </c>
      <c r="AL409">
        <v>0</v>
      </c>
      <c r="AM409" t="s">
        <v>102</v>
      </c>
      <c r="AN409">
        <v>0</v>
      </c>
      <c r="AO409">
        <v>840</v>
      </c>
      <c r="AP409">
        <v>840</v>
      </c>
      <c r="AQ409" t="s">
        <v>103</v>
      </c>
      <c r="AR409" t="s">
        <v>104</v>
      </c>
      <c r="AS409" t="s">
        <v>105</v>
      </c>
      <c r="AT409" t="s">
        <v>106</v>
      </c>
      <c r="AU409">
        <v>840</v>
      </c>
      <c r="AV409">
        <v>840</v>
      </c>
      <c r="AW409">
        <v>0</v>
      </c>
      <c r="AX409">
        <v>1680</v>
      </c>
      <c r="AY409">
        <v>0</v>
      </c>
      <c r="AZ409">
        <v>0</v>
      </c>
      <c r="BA409">
        <v>2</v>
      </c>
      <c r="BB409">
        <v>0</v>
      </c>
      <c r="BC409">
        <v>4</v>
      </c>
      <c r="BD409">
        <v>1</v>
      </c>
      <c r="BE409" t="s">
        <v>98</v>
      </c>
      <c r="BF409">
        <v>8</v>
      </c>
      <c r="BG409" t="s">
        <v>107</v>
      </c>
      <c r="BH409">
        <v>0</v>
      </c>
      <c r="BI409" t="s">
        <v>83</v>
      </c>
      <c r="BJ409" t="s">
        <v>108</v>
      </c>
      <c r="BK409">
        <v>1960</v>
      </c>
      <c r="BL409" t="s">
        <v>102</v>
      </c>
      <c r="BM409">
        <v>1</v>
      </c>
      <c r="BN409">
        <v>308</v>
      </c>
      <c r="BO409" t="s">
        <v>98</v>
      </c>
      <c r="BP409" t="s">
        <v>98</v>
      </c>
      <c r="BQ409" t="s">
        <v>105</v>
      </c>
      <c r="BR409">
        <v>0</v>
      </c>
      <c r="BS409">
        <v>0</v>
      </c>
      <c r="BT409">
        <v>160</v>
      </c>
      <c r="BU409">
        <v>0</v>
      </c>
      <c r="BV409">
        <v>0</v>
      </c>
      <c r="BW409">
        <v>0</v>
      </c>
      <c r="BX409" t="s">
        <v>83</v>
      </c>
      <c r="BY409" t="s">
        <v>83</v>
      </c>
      <c r="BZ409" t="s">
        <v>83</v>
      </c>
      <c r="CA409" s="2">
        <v>0</v>
      </c>
      <c r="CB409">
        <v>3</v>
      </c>
      <c r="CC409">
        <v>2008</v>
      </c>
      <c r="CD409" t="s">
        <v>110</v>
      </c>
      <c r="CE409" t="s">
        <v>111</v>
      </c>
      <c r="CF409" s="2">
        <v>177000</v>
      </c>
      <c r="CG409" s="4">
        <f t="shared" si="13"/>
        <v>105.35714285714286</v>
      </c>
    </row>
    <row r="410" spans="1:85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 t="str">
        <f t="shared" si="12"/>
        <v>N</v>
      </c>
      <c r="S410">
        <v>7</v>
      </c>
      <c r="T410">
        <v>5</v>
      </c>
      <c r="U410">
        <v>2006</v>
      </c>
      <c r="V410" t="str">
        <f>IF(Table1[[#This Row],[YearBuilt]]&lt;1990, "N", IF(Table1[[#This Row],[Remodeled after 1990?]] = "Y", "N", "Y"))</f>
        <v>Y</v>
      </c>
      <c r="W410">
        <v>2006</v>
      </c>
      <c r="X410" t="str" cm="1">
        <f t="array" ref="X410">IFERROR(IF(U410=W410, "N", IF(AND(U410&lt;W410, Table1[[#This Row],[YearRemodAdd]]&gt;1990), "Y", "N/A")), No value)</f>
        <v>N</v>
      </c>
      <c r="Y410" t="s">
        <v>93</v>
      </c>
      <c r="Z410" t="s">
        <v>94</v>
      </c>
      <c r="AA410" t="s">
        <v>95</v>
      </c>
      <c r="AB410" t="s">
        <v>95</v>
      </c>
      <c r="AC410" t="s">
        <v>96</v>
      </c>
      <c r="AD410">
        <v>350</v>
      </c>
      <c r="AE410" t="s">
        <v>97</v>
      </c>
      <c r="AF410" t="s">
        <v>98</v>
      </c>
      <c r="AG410" t="s">
        <v>99</v>
      </c>
      <c r="AH410" t="s">
        <v>104</v>
      </c>
      <c r="AI410" t="s">
        <v>97</v>
      </c>
      <c r="AJ410" t="s">
        <v>100</v>
      </c>
      <c r="AK410" t="s">
        <v>102</v>
      </c>
      <c r="AL410">
        <v>0</v>
      </c>
      <c r="AM410" t="s">
        <v>102</v>
      </c>
      <c r="AN410">
        <v>0</v>
      </c>
      <c r="AO410">
        <v>1063</v>
      </c>
      <c r="AP410">
        <v>1063</v>
      </c>
      <c r="AQ410" t="s">
        <v>103</v>
      </c>
      <c r="AR410" t="s">
        <v>104</v>
      </c>
      <c r="AS410" t="s">
        <v>105</v>
      </c>
      <c r="AT410" t="s">
        <v>106</v>
      </c>
      <c r="AU410">
        <v>1071</v>
      </c>
      <c r="AV410">
        <v>1101</v>
      </c>
      <c r="AW410">
        <v>0</v>
      </c>
      <c r="AX410">
        <v>2172</v>
      </c>
      <c r="AY410">
        <v>0</v>
      </c>
      <c r="AZ410">
        <v>0</v>
      </c>
      <c r="BA410">
        <v>2</v>
      </c>
      <c r="BB410">
        <v>1</v>
      </c>
      <c r="BC410">
        <v>3</v>
      </c>
      <c r="BD410">
        <v>1</v>
      </c>
      <c r="BE410" t="s">
        <v>97</v>
      </c>
      <c r="BF410">
        <v>9</v>
      </c>
      <c r="BG410" t="s">
        <v>107</v>
      </c>
      <c r="BH410">
        <v>1</v>
      </c>
      <c r="BI410" t="s">
        <v>97</v>
      </c>
      <c r="BJ410" t="s">
        <v>108</v>
      </c>
      <c r="BK410">
        <v>2006</v>
      </c>
      <c r="BL410" t="s">
        <v>109</v>
      </c>
      <c r="BM410">
        <v>3</v>
      </c>
      <c r="BN410">
        <v>947</v>
      </c>
      <c r="BO410" t="s">
        <v>98</v>
      </c>
      <c r="BP410" t="s">
        <v>98</v>
      </c>
      <c r="BQ410" t="s">
        <v>105</v>
      </c>
      <c r="BR410">
        <v>192</v>
      </c>
      <c r="BS410">
        <v>62</v>
      </c>
      <c r="BT410">
        <v>0</v>
      </c>
      <c r="BU410">
        <v>0</v>
      </c>
      <c r="BV410">
        <v>0</v>
      </c>
      <c r="BW410">
        <v>0</v>
      </c>
      <c r="BX410" t="s">
        <v>83</v>
      </c>
      <c r="BY410" t="s">
        <v>83</v>
      </c>
      <c r="BZ410" t="s">
        <v>83</v>
      </c>
      <c r="CA410" s="2">
        <v>0</v>
      </c>
      <c r="CB410">
        <v>8</v>
      </c>
      <c r="CC410">
        <v>2007</v>
      </c>
      <c r="CD410" t="s">
        <v>158</v>
      </c>
      <c r="CE410" t="s">
        <v>159</v>
      </c>
      <c r="CF410" s="2">
        <v>280000</v>
      </c>
      <c r="CG410" s="4">
        <f t="shared" si="13"/>
        <v>128.91344383057091</v>
      </c>
    </row>
    <row r="411" spans="1:85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 t="str">
        <f t="shared" si="12"/>
        <v>N</v>
      </c>
      <c r="S411">
        <v>8</v>
      </c>
      <c r="T411">
        <v>5</v>
      </c>
      <c r="U411">
        <v>2007</v>
      </c>
      <c r="V411" t="str">
        <f>IF(Table1[[#This Row],[YearBuilt]]&lt;1990, "N", IF(Table1[[#This Row],[Remodeled after 1990?]] = "Y", "N", "Y"))</f>
        <v>N</v>
      </c>
      <c r="W411">
        <v>2008</v>
      </c>
      <c r="X411" t="str" cm="1">
        <f t="array" ref="X411">IFERROR(IF(U411=W411, "N", IF(AND(U411&lt;W411, Table1[[#This Row],[YearRemodAdd]]&gt;1990), "Y", "N/A")), No value)</f>
        <v>Y</v>
      </c>
      <c r="Y411" t="s">
        <v>93</v>
      </c>
      <c r="Z411" t="s">
        <v>94</v>
      </c>
      <c r="AA411" t="s">
        <v>95</v>
      </c>
      <c r="AB411" t="s">
        <v>95</v>
      </c>
      <c r="AC411" t="s">
        <v>137</v>
      </c>
      <c r="AD411">
        <v>100</v>
      </c>
      <c r="AE411" t="s">
        <v>97</v>
      </c>
      <c r="AF411" t="s">
        <v>98</v>
      </c>
      <c r="AG411" t="s">
        <v>99</v>
      </c>
      <c r="AH411" t="s">
        <v>104</v>
      </c>
      <c r="AI411" t="s">
        <v>98</v>
      </c>
      <c r="AJ411" t="s">
        <v>100</v>
      </c>
      <c r="AK411" t="s">
        <v>101</v>
      </c>
      <c r="AL411">
        <v>789</v>
      </c>
      <c r="AM411" t="s">
        <v>102</v>
      </c>
      <c r="AN411">
        <v>0</v>
      </c>
      <c r="AO411">
        <v>245</v>
      </c>
      <c r="AP411">
        <v>1034</v>
      </c>
      <c r="AQ411" t="s">
        <v>103</v>
      </c>
      <c r="AR411" t="s">
        <v>104</v>
      </c>
      <c r="AS411" t="s">
        <v>105</v>
      </c>
      <c r="AT411" t="s">
        <v>106</v>
      </c>
      <c r="AU411">
        <v>1050</v>
      </c>
      <c r="AV411">
        <v>1028</v>
      </c>
      <c r="AW411">
        <v>0</v>
      </c>
      <c r="AX411">
        <v>2078</v>
      </c>
      <c r="AY411">
        <v>1</v>
      </c>
      <c r="AZ411">
        <v>0</v>
      </c>
      <c r="BA411">
        <v>2</v>
      </c>
      <c r="BB411">
        <v>1</v>
      </c>
      <c r="BC411">
        <v>3</v>
      </c>
      <c r="BD411">
        <v>1</v>
      </c>
      <c r="BE411" t="s">
        <v>104</v>
      </c>
      <c r="BF411">
        <v>8</v>
      </c>
      <c r="BG411" t="s">
        <v>107</v>
      </c>
      <c r="BH411">
        <v>1</v>
      </c>
      <c r="BI411" t="s">
        <v>97</v>
      </c>
      <c r="BJ411" t="s">
        <v>108</v>
      </c>
      <c r="BK411">
        <v>2008</v>
      </c>
      <c r="BL411" t="s">
        <v>157</v>
      </c>
      <c r="BM411">
        <v>3</v>
      </c>
      <c r="BN411">
        <v>836</v>
      </c>
      <c r="BO411" t="s">
        <v>98</v>
      </c>
      <c r="BP411" t="s">
        <v>98</v>
      </c>
      <c r="BQ411" t="s">
        <v>105</v>
      </c>
      <c r="BR411">
        <v>0</v>
      </c>
      <c r="BS411">
        <v>102</v>
      </c>
      <c r="BT411">
        <v>0</v>
      </c>
      <c r="BU411">
        <v>0</v>
      </c>
      <c r="BV411">
        <v>0</v>
      </c>
      <c r="BW411">
        <v>0</v>
      </c>
      <c r="BX411" t="s">
        <v>83</v>
      </c>
      <c r="BY411" t="s">
        <v>83</v>
      </c>
      <c r="BZ411" t="s">
        <v>83</v>
      </c>
      <c r="CA411" s="2">
        <v>0</v>
      </c>
      <c r="CB411">
        <v>4</v>
      </c>
      <c r="CC411">
        <v>2008</v>
      </c>
      <c r="CD411" t="s">
        <v>158</v>
      </c>
      <c r="CE411" t="s">
        <v>159</v>
      </c>
      <c r="CF411" s="2">
        <v>339750</v>
      </c>
      <c r="CG411" s="4">
        <f t="shared" si="13"/>
        <v>163.49855630413859</v>
      </c>
    </row>
    <row r="412" spans="1:85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 t="str">
        <f t="shared" si="12"/>
        <v>Y</v>
      </c>
      <c r="S412">
        <v>5</v>
      </c>
      <c r="T412">
        <v>3</v>
      </c>
      <c r="U412">
        <v>1958</v>
      </c>
      <c r="V412" t="str">
        <f>IF(Table1[[#This Row],[YearBuilt]]&lt;1990, "N", IF(Table1[[#This Row],[Remodeled after 1990?]] = "Y", "N", "Y"))</f>
        <v>N</v>
      </c>
      <c r="W412">
        <v>1958</v>
      </c>
      <c r="X412" t="str" cm="1">
        <f t="array" ref="X412">IFERROR(IF(U412=W412, "N", IF(AND(U412&lt;W412, Table1[[#This Row],[YearRemodAdd]]&gt;1990), "Y", "N/A")), No value)</f>
        <v>N</v>
      </c>
      <c r="Y412" t="s">
        <v>93</v>
      </c>
      <c r="Z412" t="s">
        <v>94</v>
      </c>
      <c r="AA412" t="s">
        <v>245</v>
      </c>
      <c r="AB412" t="s">
        <v>226</v>
      </c>
      <c r="AC412" t="s">
        <v>117</v>
      </c>
      <c r="AD412">
        <v>0</v>
      </c>
      <c r="AE412" t="s">
        <v>98</v>
      </c>
      <c r="AF412" t="s">
        <v>147</v>
      </c>
      <c r="AG412" t="s">
        <v>118</v>
      </c>
      <c r="AH412" t="s">
        <v>98</v>
      </c>
      <c r="AI412" t="s">
        <v>147</v>
      </c>
      <c r="AJ412" t="s">
        <v>100</v>
      </c>
      <c r="AK412" t="s">
        <v>102</v>
      </c>
      <c r="AL412">
        <v>0</v>
      </c>
      <c r="AM412" t="s">
        <v>102</v>
      </c>
      <c r="AN412">
        <v>0</v>
      </c>
      <c r="AO412">
        <v>1276</v>
      </c>
      <c r="AP412">
        <v>1276</v>
      </c>
      <c r="AQ412" t="s">
        <v>103</v>
      </c>
      <c r="AR412" t="s">
        <v>98</v>
      </c>
      <c r="AS412" t="s">
        <v>105</v>
      </c>
      <c r="AT412" t="s">
        <v>164</v>
      </c>
      <c r="AU412">
        <v>1276</v>
      </c>
      <c r="AV412">
        <v>0</v>
      </c>
      <c r="AW412">
        <v>0</v>
      </c>
      <c r="AX412">
        <v>1276</v>
      </c>
      <c r="AY412">
        <v>0</v>
      </c>
      <c r="AZ412">
        <v>0</v>
      </c>
      <c r="BA412">
        <v>1</v>
      </c>
      <c r="BB412">
        <v>0</v>
      </c>
      <c r="BC412">
        <v>3</v>
      </c>
      <c r="BD412">
        <v>1</v>
      </c>
      <c r="BE412" t="s">
        <v>98</v>
      </c>
      <c r="BF412">
        <v>5</v>
      </c>
      <c r="BG412" t="s">
        <v>194</v>
      </c>
      <c r="BH412">
        <v>0</v>
      </c>
      <c r="BI412" t="s">
        <v>83</v>
      </c>
      <c r="BJ412" t="s">
        <v>108</v>
      </c>
      <c r="BK412">
        <v>1958</v>
      </c>
      <c r="BL412" t="s">
        <v>102</v>
      </c>
      <c r="BM412">
        <v>1</v>
      </c>
      <c r="BN412">
        <v>350</v>
      </c>
      <c r="BO412" t="s">
        <v>98</v>
      </c>
      <c r="BP412" t="s">
        <v>98</v>
      </c>
      <c r="BQ412" t="s">
        <v>105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83</v>
      </c>
      <c r="BY412" t="s">
        <v>83</v>
      </c>
      <c r="BZ412" t="s">
        <v>83</v>
      </c>
      <c r="CA412" s="2">
        <v>0</v>
      </c>
      <c r="CB412">
        <v>6</v>
      </c>
      <c r="CC412">
        <v>2009</v>
      </c>
      <c r="CD412" t="s">
        <v>173</v>
      </c>
      <c r="CE412" t="s">
        <v>128</v>
      </c>
      <c r="CF412" s="2">
        <v>60000</v>
      </c>
      <c r="CG412" s="4">
        <f t="shared" si="13"/>
        <v>47.021943573667713</v>
      </c>
    </row>
    <row r="413" spans="1:85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 t="str">
        <f t="shared" si="12"/>
        <v>Y</v>
      </c>
      <c r="S413">
        <v>5</v>
      </c>
      <c r="T413">
        <v>5</v>
      </c>
      <c r="U413">
        <v>1955</v>
      </c>
      <c r="V413" t="str">
        <f>IF(Table1[[#This Row],[YearBuilt]]&lt;1990, "N", IF(Table1[[#This Row],[Remodeled after 1990?]] = "Y", "N", "Y"))</f>
        <v>N</v>
      </c>
      <c r="W413">
        <v>1955</v>
      </c>
      <c r="X413" t="str" cm="1">
        <f t="array" ref="X413">IFERROR(IF(U413=W413, "N", IF(AND(U413&lt;W413, Table1[[#This Row],[YearRemodAdd]]&gt;1990), "Y", "N/A")), No value)</f>
        <v>N</v>
      </c>
      <c r="Y413" t="s">
        <v>152</v>
      </c>
      <c r="Z413" t="s">
        <v>94</v>
      </c>
      <c r="AA413" t="s">
        <v>124</v>
      </c>
      <c r="AB413" t="s">
        <v>124</v>
      </c>
      <c r="AC413" t="s">
        <v>117</v>
      </c>
      <c r="AD413">
        <v>0</v>
      </c>
      <c r="AE413" t="s">
        <v>98</v>
      </c>
      <c r="AF413" t="s">
        <v>98</v>
      </c>
      <c r="AG413" t="s">
        <v>118</v>
      </c>
      <c r="AH413" t="s">
        <v>98</v>
      </c>
      <c r="AI413" t="s">
        <v>98</v>
      </c>
      <c r="AJ413" t="s">
        <v>121</v>
      </c>
      <c r="AK413" t="s">
        <v>153</v>
      </c>
      <c r="AL413">
        <v>1056</v>
      </c>
      <c r="AM413" t="s">
        <v>102</v>
      </c>
      <c r="AN413">
        <v>0</v>
      </c>
      <c r="AO413">
        <v>0</v>
      </c>
      <c r="AP413">
        <v>1056</v>
      </c>
      <c r="AQ413" t="s">
        <v>103</v>
      </c>
      <c r="AR413" t="s">
        <v>98</v>
      </c>
      <c r="AS413" t="s">
        <v>177</v>
      </c>
      <c r="AT413" t="s">
        <v>106</v>
      </c>
      <c r="AU413">
        <v>1056</v>
      </c>
      <c r="AV413">
        <v>0</v>
      </c>
      <c r="AW413">
        <v>0</v>
      </c>
      <c r="AX413">
        <v>1056</v>
      </c>
      <c r="AY413">
        <v>1</v>
      </c>
      <c r="AZ413">
        <v>0</v>
      </c>
      <c r="BA413">
        <v>1</v>
      </c>
      <c r="BB413">
        <v>0</v>
      </c>
      <c r="BC413">
        <v>3</v>
      </c>
      <c r="BD413">
        <v>1</v>
      </c>
      <c r="BE413" t="s">
        <v>98</v>
      </c>
      <c r="BF413">
        <v>5</v>
      </c>
      <c r="BG413" t="s">
        <v>107</v>
      </c>
      <c r="BH413">
        <v>0</v>
      </c>
      <c r="BI413" t="s">
        <v>83</v>
      </c>
      <c r="BJ413" t="s">
        <v>108</v>
      </c>
      <c r="BK413">
        <v>1955</v>
      </c>
      <c r="BL413" t="s">
        <v>157</v>
      </c>
      <c r="BM413">
        <v>2</v>
      </c>
      <c r="BN413">
        <v>572</v>
      </c>
      <c r="BO413" t="s">
        <v>98</v>
      </c>
      <c r="BP413" t="s">
        <v>98</v>
      </c>
      <c r="BQ413" t="s">
        <v>105</v>
      </c>
      <c r="BR413">
        <v>264</v>
      </c>
      <c r="BS413">
        <v>0</v>
      </c>
      <c r="BT413">
        <v>0</v>
      </c>
      <c r="BU413">
        <v>0</v>
      </c>
      <c r="BV413">
        <v>0</v>
      </c>
      <c r="BW413">
        <v>0</v>
      </c>
      <c r="BX413" t="s">
        <v>83</v>
      </c>
      <c r="BY413" t="s">
        <v>83</v>
      </c>
      <c r="BZ413" t="s">
        <v>83</v>
      </c>
      <c r="CA413" s="2">
        <v>0</v>
      </c>
      <c r="CB413">
        <v>1</v>
      </c>
      <c r="CC413">
        <v>2006</v>
      </c>
      <c r="CD413" t="s">
        <v>110</v>
      </c>
      <c r="CE413" t="s">
        <v>111</v>
      </c>
      <c r="CF413" s="2">
        <v>145000</v>
      </c>
      <c r="CG413" s="4">
        <f t="shared" si="13"/>
        <v>137.31060606060606</v>
      </c>
    </row>
    <row r="414" spans="1:85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 t="str">
        <f t="shared" si="12"/>
        <v>Y</v>
      </c>
      <c r="S414">
        <v>7</v>
      </c>
      <c r="T414">
        <v>5</v>
      </c>
      <c r="U414">
        <v>2009</v>
      </c>
      <c r="V414" t="str">
        <f>IF(Table1[[#This Row],[YearBuilt]]&lt;1990, "N", IF(Table1[[#This Row],[Remodeled after 1990?]] = "Y", "N", "Y"))</f>
        <v>Y</v>
      </c>
      <c r="W414">
        <v>2009</v>
      </c>
      <c r="X414" t="str" cm="1">
        <f t="array" ref="X414">IFERROR(IF(U414=W414, "N", IF(AND(U414&lt;W414, Table1[[#This Row],[YearRemodAdd]]&gt;1990), "Y", "N/A")), No value)</f>
        <v>N</v>
      </c>
      <c r="Y414" t="s">
        <v>93</v>
      </c>
      <c r="Z414" t="s">
        <v>94</v>
      </c>
      <c r="AA414" t="s">
        <v>116</v>
      </c>
      <c r="AB414" t="s">
        <v>116</v>
      </c>
      <c r="AC414" t="s">
        <v>137</v>
      </c>
      <c r="AD414">
        <v>432</v>
      </c>
      <c r="AE414" t="s">
        <v>104</v>
      </c>
      <c r="AF414" t="s">
        <v>98</v>
      </c>
      <c r="AG414" t="s">
        <v>99</v>
      </c>
      <c r="AH414" t="s">
        <v>104</v>
      </c>
      <c r="AI414" t="s">
        <v>98</v>
      </c>
      <c r="AJ414" t="s">
        <v>130</v>
      </c>
      <c r="AK414" t="s">
        <v>101</v>
      </c>
      <c r="AL414">
        <v>578</v>
      </c>
      <c r="AM414" t="s">
        <v>102</v>
      </c>
      <c r="AN414">
        <v>0</v>
      </c>
      <c r="AO414">
        <v>892</v>
      </c>
      <c r="AP414">
        <v>1470</v>
      </c>
      <c r="AQ414" t="s">
        <v>103</v>
      </c>
      <c r="AR414" t="s">
        <v>104</v>
      </c>
      <c r="AS414" t="s">
        <v>105</v>
      </c>
      <c r="AT414" t="s">
        <v>106</v>
      </c>
      <c r="AU414">
        <v>1478</v>
      </c>
      <c r="AV414">
        <v>0</v>
      </c>
      <c r="AW414">
        <v>0</v>
      </c>
      <c r="AX414">
        <v>1478</v>
      </c>
      <c r="AY414">
        <v>1</v>
      </c>
      <c r="AZ414">
        <v>0</v>
      </c>
      <c r="BA414">
        <v>2</v>
      </c>
      <c r="BB414">
        <v>1</v>
      </c>
      <c r="BC414">
        <v>2</v>
      </c>
      <c r="BD414">
        <v>1</v>
      </c>
      <c r="BE414" t="s">
        <v>97</v>
      </c>
      <c r="BF414">
        <v>7</v>
      </c>
      <c r="BG414" t="s">
        <v>107</v>
      </c>
      <c r="BH414">
        <v>1</v>
      </c>
      <c r="BI414" t="s">
        <v>97</v>
      </c>
      <c r="BJ414" t="s">
        <v>108</v>
      </c>
      <c r="BK414">
        <v>2009</v>
      </c>
      <c r="BL414" t="s">
        <v>157</v>
      </c>
      <c r="BM414">
        <v>2</v>
      </c>
      <c r="BN414">
        <v>484</v>
      </c>
      <c r="BO414" t="s">
        <v>98</v>
      </c>
      <c r="BP414" t="s">
        <v>98</v>
      </c>
      <c r="BQ414" t="s">
        <v>105</v>
      </c>
      <c r="BR414">
        <v>0</v>
      </c>
      <c r="BS414">
        <v>144</v>
      </c>
      <c r="BT414">
        <v>0</v>
      </c>
      <c r="BU414">
        <v>0</v>
      </c>
      <c r="BV414">
        <v>0</v>
      </c>
      <c r="BW414">
        <v>0</v>
      </c>
      <c r="BX414" t="s">
        <v>83</v>
      </c>
      <c r="BY414" t="s">
        <v>83</v>
      </c>
      <c r="BZ414" t="s">
        <v>83</v>
      </c>
      <c r="CA414" s="2">
        <v>0</v>
      </c>
      <c r="CB414">
        <v>6</v>
      </c>
      <c r="CC414">
        <v>2010</v>
      </c>
      <c r="CD414" t="s">
        <v>158</v>
      </c>
      <c r="CE414" t="s">
        <v>159</v>
      </c>
      <c r="CF414" s="2">
        <v>222000</v>
      </c>
      <c r="CG414" s="4">
        <f t="shared" si="13"/>
        <v>150.20297699594045</v>
      </c>
    </row>
    <row r="415" spans="1:85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 t="str">
        <f t="shared" si="12"/>
        <v>Y</v>
      </c>
      <c r="S415">
        <v>5</v>
      </c>
      <c r="T415">
        <v>6</v>
      </c>
      <c r="U415">
        <v>1927</v>
      </c>
      <c r="V415" t="str">
        <f>IF(Table1[[#This Row],[YearBuilt]]&lt;1990, "N", IF(Table1[[#This Row],[Remodeled after 1990?]] = "Y", "N", "Y"))</f>
        <v>N</v>
      </c>
      <c r="W415">
        <v>1950</v>
      </c>
      <c r="X415" t="str" cm="1">
        <f t="array" ref="X415">IFERROR(IF(U415=W415, "N", IF(AND(U415&lt;W415, Table1[[#This Row],[YearRemodAdd]]&gt;1990), "Y", "N/A")), No value)</f>
        <v>N/A</v>
      </c>
      <c r="Y415" t="s">
        <v>93</v>
      </c>
      <c r="Z415" t="s">
        <v>94</v>
      </c>
      <c r="AA415" t="s">
        <v>155</v>
      </c>
      <c r="AB415" t="s">
        <v>125</v>
      </c>
      <c r="AC415" t="s">
        <v>117</v>
      </c>
      <c r="AD415">
        <v>0</v>
      </c>
      <c r="AE415" t="s">
        <v>98</v>
      </c>
      <c r="AF415" t="s">
        <v>98</v>
      </c>
      <c r="AG415" t="s">
        <v>118</v>
      </c>
      <c r="AH415" t="s">
        <v>98</v>
      </c>
      <c r="AI415" t="s">
        <v>98</v>
      </c>
      <c r="AJ415" t="s">
        <v>100</v>
      </c>
      <c r="AK415" t="s">
        <v>102</v>
      </c>
      <c r="AL415">
        <v>0</v>
      </c>
      <c r="AM415" t="s">
        <v>102</v>
      </c>
      <c r="AN415">
        <v>0</v>
      </c>
      <c r="AO415">
        <v>1008</v>
      </c>
      <c r="AP415">
        <v>1008</v>
      </c>
      <c r="AQ415" t="s">
        <v>103</v>
      </c>
      <c r="AR415" t="s">
        <v>97</v>
      </c>
      <c r="AS415" t="s">
        <v>105</v>
      </c>
      <c r="AT415" t="s">
        <v>164</v>
      </c>
      <c r="AU415">
        <v>1028</v>
      </c>
      <c r="AV415">
        <v>0</v>
      </c>
      <c r="AW415">
        <v>0</v>
      </c>
      <c r="AX415">
        <v>1028</v>
      </c>
      <c r="AY415">
        <v>0</v>
      </c>
      <c r="AZ415">
        <v>0</v>
      </c>
      <c r="BA415">
        <v>1</v>
      </c>
      <c r="BB415">
        <v>0</v>
      </c>
      <c r="BC415">
        <v>2</v>
      </c>
      <c r="BD415">
        <v>1</v>
      </c>
      <c r="BE415" t="s">
        <v>98</v>
      </c>
      <c r="BF415">
        <v>5</v>
      </c>
      <c r="BG415" t="s">
        <v>107</v>
      </c>
      <c r="BH415">
        <v>1</v>
      </c>
      <c r="BI415" t="s">
        <v>97</v>
      </c>
      <c r="BJ415" t="s">
        <v>127</v>
      </c>
      <c r="BK415">
        <v>1927</v>
      </c>
      <c r="BL415" t="s">
        <v>102</v>
      </c>
      <c r="BM415">
        <v>2</v>
      </c>
      <c r="BN415">
        <v>360</v>
      </c>
      <c r="BO415" t="s">
        <v>98</v>
      </c>
      <c r="BP415" t="s">
        <v>98</v>
      </c>
      <c r="BQ415" t="s">
        <v>105</v>
      </c>
      <c r="BR415">
        <v>0</v>
      </c>
      <c r="BS415">
        <v>0</v>
      </c>
      <c r="BT415">
        <v>130</v>
      </c>
      <c r="BU415">
        <v>0</v>
      </c>
      <c r="BV415">
        <v>0</v>
      </c>
      <c r="BW415">
        <v>0</v>
      </c>
      <c r="BX415" t="s">
        <v>83</v>
      </c>
      <c r="BY415" t="s">
        <v>83</v>
      </c>
      <c r="BZ415" t="s">
        <v>83</v>
      </c>
      <c r="CA415" s="2">
        <v>0</v>
      </c>
      <c r="CB415">
        <v>3</v>
      </c>
      <c r="CC415">
        <v>2010</v>
      </c>
      <c r="CD415" t="s">
        <v>110</v>
      </c>
      <c r="CE415" t="s">
        <v>111</v>
      </c>
      <c r="CF415" s="2">
        <v>115000</v>
      </c>
      <c r="CG415" s="4">
        <f t="shared" si="13"/>
        <v>111.86770428015564</v>
      </c>
    </row>
    <row r="416" spans="1:85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 t="str">
        <f t="shared" si="12"/>
        <v>N</v>
      </c>
      <c r="S416">
        <v>7</v>
      </c>
      <c r="T416">
        <v>5</v>
      </c>
      <c r="U416">
        <v>1993</v>
      </c>
      <c r="V416" t="str">
        <f>IF(Table1[[#This Row],[YearBuilt]]&lt;1990, "N", IF(Table1[[#This Row],[Remodeled after 1990?]] = "Y", "N", "Y"))</f>
        <v>Y</v>
      </c>
      <c r="W416">
        <v>1993</v>
      </c>
      <c r="X416" t="str" cm="1">
        <f t="array" ref="X416">IFERROR(IF(U416=W416, "N", IF(AND(U416&lt;W416, Table1[[#This Row],[YearRemodAdd]]&gt;1990), "Y", "N/A")), No value)</f>
        <v>N</v>
      </c>
      <c r="Y416" t="s">
        <v>93</v>
      </c>
      <c r="Z416" t="s">
        <v>94</v>
      </c>
      <c r="AA416" t="s">
        <v>95</v>
      </c>
      <c r="AB416" t="s">
        <v>95</v>
      </c>
      <c r="AC416" t="s">
        <v>117</v>
      </c>
      <c r="AD416">
        <v>0</v>
      </c>
      <c r="AE416" t="s">
        <v>97</v>
      </c>
      <c r="AF416" t="s">
        <v>98</v>
      </c>
      <c r="AG416" t="s">
        <v>99</v>
      </c>
      <c r="AH416" t="s">
        <v>97</v>
      </c>
      <c r="AI416" t="s">
        <v>98</v>
      </c>
      <c r="AJ416" t="s">
        <v>100</v>
      </c>
      <c r="AK416" t="s">
        <v>141</v>
      </c>
      <c r="AL416">
        <v>50</v>
      </c>
      <c r="AM416" t="s">
        <v>101</v>
      </c>
      <c r="AN416">
        <v>531</v>
      </c>
      <c r="AO416">
        <v>499</v>
      </c>
      <c r="AP416">
        <v>1080</v>
      </c>
      <c r="AQ416" t="s">
        <v>103</v>
      </c>
      <c r="AR416" t="s">
        <v>104</v>
      </c>
      <c r="AS416" t="s">
        <v>105</v>
      </c>
      <c r="AT416" t="s">
        <v>106</v>
      </c>
      <c r="AU416">
        <v>1080</v>
      </c>
      <c r="AV416">
        <v>1017</v>
      </c>
      <c r="AW416">
        <v>0</v>
      </c>
      <c r="AX416">
        <v>2097</v>
      </c>
      <c r="AY416">
        <v>0</v>
      </c>
      <c r="AZ416">
        <v>1</v>
      </c>
      <c r="BA416">
        <v>2</v>
      </c>
      <c r="BB416">
        <v>1</v>
      </c>
      <c r="BC416">
        <v>3</v>
      </c>
      <c r="BD416">
        <v>1</v>
      </c>
      <c r="BE416" t="s">
        <v>97</v>
      </c>
      <c r="BF416">
        <v>9</v>
      </c>
      <c r="BG416" t="s">
        <v>107</v>
      </c>
      <c r="BH416">
        <v>1</v>
      </c>
      <c r="BI416" t="s">
        <v>98</v>
      </c>
      <c r="BJ416" t="s">
        <v>108</v>
      </c>
      <c r="BK416">
        <v>1993</v>
      </c>
      <c r="BL416" t="s">
        <v>102</v>
      </c>
      <c r="BM416">
        <v>3</v>
      </c>
      <c r="BN416">
        <v>678</v>
      </c>
      <c r="BO416" t="s">
        <v>98</v>
      </c>
      <c r="BP416" t="s">
        <v>98</v>
      </c>
      <c r="BQ416" t="s">
        <v>105</v>
      </c>
      <c r="BR416">
        <v>196</v>
      </c>
      <c r="BS416">
        <v>187</v>
      </c>
      <c r="BT416">
        <v>0</v>
      </c>
      <c r="BU416">
        <v>0</v>
      </c>
      <c r="BV416">
        <v>0</v>
      </c>
      <c r="BW416">
        <v>0</v>
      </c>
      <c r="BX416" t="s">
        <v>83</v>
      </c>
      <c r="BY416" t="s">
        <v>83</v>
      </c>
      <c r="BZ416" t="s">
        <v>83</v>
      </c>
      <c r="CA416" s="2">
        <v>0</v>
      </c>
      <c r="CB416">
        <v>12</v>
      </c>
      <c r="CC416">
        <v>2008</v>
      </c>
      <c r="CD416" t="s">
        <v>110</v>
      </c>
      <c r="CE416" t="s">
        <v>111</v>
      </c>
      <c r="CF416" s="2">
        <v>228000</v>
      </c>
      <c r="CG416" s="4">
        <f t="shared" si="13"/>
        <v>108.72675250357653</v>
      </c>
    </row>
    <row r="417" spans="1:85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 t="str">
        <f t="shared" si="12"/>
        <v>Y</v>
      </c>
      <c r="S417">
        <v>7</v>
      </c>
      <c r="T417">
        <v>5</v>
      </c>
      <c r="U417">
        <v>2007</v>
      </c>
      <c r="V417" t="str">
        <f>IF(Table1[[#This Row],[YearBuilt]]&lt;1990, "N", IF(Table1[[#This Row],[Remodeled after 1990?]] = "Y", "N", "Y"))</f>
        <v>Y</v>
      </c>
      <c r="W417">
        <v>2007</v>
      </c>
      <c r="X417" t="str" cm="1">
        <f t="array" ref="X417">IFERROR(IF(U417=W417, "N", IF(AND(U417&lt;W417, Table1[[#This Row],[YearRemodAdd]]&gt;1990), "Y", "N/A")), No value)</f>
        <v>N</v>
      </c>
      <c r="Y417" t="s">
        <v>93</v>
      </c>
      <c r="Z417" t="s">
        <v>94</v>
      </c>
      <c r="AA417" t="s">
        <v>95</v>
      </c>
      <c r="AB417" t="s">
        <v>95</v>
      </c>
      <c r="AC417" t="s">
        <v>117</v>
      </c>
      <c r="AD417">
        <v>0</v>
      </c>
      <c r="AE417" t="s">
        <v>97</v>
      </c>
      <c r="AF417" t="s">
        <v>98</v>
      </c>
      <c r="AG417" t="s">
        <v>99</v>
      </c>
      <c r="AH417" t="s">
        <v>97</v>
      </c>
      <c r="AI417" t="s">
        <v>98</v>
      </c>
      <c r="AJ417" t="s">
        <v>130</v>
      </c>
      <c r="AK417" t="s">
        <v>101</v>
      </c>
      <c r="AL417">
        <v>24</v>
      </c>
      <c r="AM417" t="s">
        <v>102</v>
      </c>
      <c r="AN417">
        <v>0</v>
      </c>
      <c r="AO417">
        <v>1316</v>
      </c>
      <c r="AP417">
        <v>1340</v>
      </c>
      <c r="AQ417" t="s">
        <v>103</v>
      </c>
      <c r="AR417" t="s">
        <v>104</v>
      </c>
      <c r="AS417" t="s">
        <v>105</v>
      </c>
      <c r="AT417" t="s">
        <v>106</v>
      </c>
      <c r="AU417">
        <v>1340</v>
      </c>
      <c r="AV417">
        <v>0</v>
      </c>
      <c r="AW417">
        <v>0</v>
      </c>
      <c r="AX417">
        <v>1340</v>
      </c>
      <c r="AY417">
        <v>0</v>
      </c>
      <c r="AZ417">
        <v>0</v>
      </c>
      <c r="BA417">
        <v>2</v>
      </c>
      <c r="BB417">
        <v>0</v>
      </c>
      <c r="BC417">
        <v>3</v>
      </c>
      <c r="BD417">
        <v>1</v>
      </c>
      <c r="BE417" t="s">
        <v>97</v>
      </c>
      <c r="BF417">
        <v>6</v>
      </c>
      <c r="BG417" t="s">
        <v>107</v>
      </c>
      <c r="BH417">
        <v>0</v>
      </c>
      <c r="BI417" t="s">
        <v>83</v>
      </c>
      <c r="BJ417" t="s">
        <v>108</v>
      </c>
      <c r="BK417">
        <v>2007</v>
      </c>
      <c r="BL417" t="s">
        <v>157</v>
      </c>
      <c r="BM417">
        <v>2</v>
      </c>
      <c r="BN417">
        <v>396</v>
      </c>
      <c r="BO417" t="s">
        <v>98</v>
      </c>
      <c r="BP417" t="s">
        <v>98</v>
      </c>
      <c r="BQ417" t="s">
        <v>105</v>
      </c>
      <c r="BR417">
        <v>100</v>
      </c>
      <c r="BS417">
        <v>30</v>
      </c>
      <c r="BT417">
        <v>0</v>
      </c>
      <c r="BU417">
        <v>0</v>
      </c>
      <c r="BV417">
        <v>0</v>
      </c>
      <c r="BW417">
        <v>0</v>
      </c>
      <c r="BX417" t="s">
        <v>83</v>
      </c>
      <c r="BY417" t="s">
        <v>83</v>
      </c>
      <c r="BZ417" t="s">
        <v>83</v>
      </c>
      <c r="CA417" s="2">
        <v>0</v>
      </c>
      <c r="CB417">
        <v>8</v>
      </c>
      <c r="CC417">
        <v>2007</v>
      </c>
      <c r="CD417" t="s">
        <v>158</v>
      </c>
      <c r="CE417" t="s">
        <v>159</v>
      </c>
      <c r="CF417" s="2">
        <v>181134</v>
      </c>
      <c r="CG417" s="4">
        <f t="shared" si="13"/>
        <v>135.17462686567166</v>
      </c>
    </row>
    <row r="418" spans="1:85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 t="str">
        <f t="shared" si="12"/>
        <v>N</v>
      </c>
      <c r="S418">
        <v>6</v>
      </c>
      <c r="T418">
        <v>7</v>
      </c>
      <c r="U418">
        <v>1978</v>
      </c>
      <c r="V418" t="str">
        <f>IF(Table1[[#This Row],[YearBuilt]]&lt;1990, "N", IF(Table1[[#This Row],[Remodeled after 1990?]] = "Y", "N", "Y"))</f>
        <v>N</v>
      </c>
      <c r="W418">
        <v>1978</v>
      </c>
      <c r="X418" t="str" cm="1">
        <f t="array" ref="X418">IFERROR(IF(U418=W418, "N", IF(AND(U418&lt;W418, Table1[[#This Row],[YearRemodAdd]]&gt;1990), "Y", "N/A")), No value)</f>
        <v>N</v>
      </c>
      <c r="Y418" t="s">
        <v>152</v>
      </c>
      <c r="Z418" t="s">
        <v>94</v>
      </c>
      <c r="AA418" t="s">
        <v>140</v>
      </c>
      <c r="AB418" t="s">
        <v>140</v>
      </c>
      <c r="AC418" t="s">
        <v>96</v>
      </c>
      <c r="AD418">
        <v>203</v>
      </c>
      <c r="AE418" t="s">
        <v>98</v>
      </c>
      <c r="AF418" t="s">
        <v>98</v>
      </c>
      <c r="AG418" t="s">
        <v>118</v>
      </c>
      <c r="AH418" t="s">
        <v>98</v>
      </c>
      <c r="AI418" t="s">
        <v>98</v>
      </c>
      <c r="AJ418" t="s">
        <v>100</v>
      </c>
      <c r="AK418" t="s">
        <v>119</v>
      </c>
      <c r="AL418">
        <v>209</v>
      </c>
      <c r="AM418" t="s">
        <v>102</v>
      </c>
      <c r="AN418">
        <v>0</v>
      </c>
      <c r="AO418">
        <v>463</v>
      </c>
      <c r="AP418">
        <v>672</v>
      </c>
      <c r="AQ418" t="s">
        <v>103</v>
      </c>
      <c r="AR418" t="s">
        <v>98</v>
      </c>
      <c r="AS418" t="s">
        <v>105</v>
      </c>
      <c r="AT418" t="s">
        <v>106</v>
      </c>
      <c r="AU418">
        <v>672</v>
      </c>
      <c r="AV418">
        <v>728</v>
      </c>
      <c r="AW418">
        <v>0</v>
      </c>
      <c r="AX418">
        <v>1400</v>
      </c>
      <c r="AY418">
        <v>0</v>
      </c>
      <c r="AZ418">
        <v>0</v>
      </c>
      <c r="BA418">
        <v>1</v>
      </c>
      <c r="BB418">
        <v>1</v>
      </c>
      <c r="BC418">
        <v>3</v>
      </c>
      <c r="BD418">
        <v>1</v>
      </c>
      <c r="BE418" t="s">
        <v>98</v>
      </c>
      <c r="BF418">
        <v>6</v>
      </c>
      <c r="BG418" t="s">
        <v>107</v>
      </c>
      <c r="BH418">
        <v>1</v>
      </c>
      <c r="BI418" t="s">
        <v>98</v>
      </c>
      <c r="BJ418" t="s">
        <v>108</v>
      </c>
      <c r="BK418">
        <v>1978</v>
      </c>
      <c r="BL418" t="s">
        <v>157</v>
      </c>
      <c r="BM418">
        <v>2</v>
      </c>
      <c r="BN418">
        <v>440</v>
      </c>
      <c r="BO418" t="s">
        <v>98</v>
      </c>
      <c r="BP418" t="s">
        <v>98</v>
      </c>
      <c r="BQ418" t="s">
        <v>105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83</v>
      </c>
      <c r="BY418" t="s">
        <v>83</v>
      </c>
      <c r="BZ418" t="s">
        <v>83</v>
      </c>
      <c r="CA418" s="2">
        <v>0</v>
      </c>
      <c r="CB418">
        <v>3</v>
      </c>
      <c r="CC418">
        <v>2006</v>
      </c>
      <c r="CD418" t="s">
        <v>110</v>
      </c>
      <c r="CE418" t="s">
        <v>111</v>
      </c>
      <c r="CF418" s="2">
        <v>149500</v>
      </c>
      <c r="CG418" s="4">
        <f t="shared" si="13"/>
        <v>106.78571428571429</v>
      </c>
    </row>
    <row r="419" spans="1:85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 t="str">
        <f t="shared" si="12"/>
        <v>N</v>
      </c>
      <c r="S419">
        <v>6</v>
      </c>
      <c r="T419">
        <v>6</v>
      </c>
      <c r="U419">
        <v>1918</v>
      </c>
      <c r="V419" t="str">
        <f>IF(Table1[[#This Row],[YearBuilt]]&lt;1990, "N", IF(Table1[[#This Row],[Remodeled after 1990?]] = "Y", "N", "Y"))</f>
        <v>N</v>
      </c>
      <c r="W419">
        <v>1950</v>
      </c>
      <c r="X419" t="str" cm="1">
        <f t="array" ref="X419">IFERROR(IF(U419=W419, "N", IF(AND(U419&lt;W419, Table1[[#This Row],[YearRemodAdd]]&gt;1990), "Y", "N/A")), No value)</f>
        <v>N/A</v>
      </c>
      <c r="Y419" t="s">
        <v>152</v>
      </c>
      <c r="Z419" t="s">
        <v>94</v>
      </c>
      <c r="AA419" t="s">
        <v>124</v>
      </c>
      <c r="AB419" t="s">
        <v>203</v>
      </c>
      <c r="AC419" t="s">
        <v>117</v>
      </c>
      <c r="AD419">
        <v>0</v>
      </c>
      <c r="AE419" t="s">
        <v>98</v>
      </c>
      <c r="AF419" t="s">
        <v>98</v>
      </c>
      <c r="AG419" t="s">
        <v>126</v>
      </c>
      <c r="AH419" t="s">
        <v>97</v>
      </c>
      <c r="AI419" t="s">
        <v>98</v>
      </c>
      <c r="AJ419" t="s">
        <v>100</v>
      </c>
      <c r="AK419" t="s">
        <v>141</v>
      </c>
      <c r="AL419">
        <v>1128</v>
      </c>
      <c r="AM419" t="s">
        <v>102</v>
      </c>
      <c r="AN419">
        <v>0</v>
      </c>
      <c r="AO419">
        <v>242</v>
      </c>
      <c r="AP419">
        <v>1370</v>
      </c>
      <c r="AQ419" t="s">
        <v>206</v>
      </c>
      <c r="AR419" t="s">
        <v>98</v>
      </c>
      <c r="AS419" t="s">
        <v>177</v>
      </c>
      <c r="AT419" t="s">
        <v>164</v>
      </c>
      <c r="AU419">
        <v>1370</v>
      </c>
      <c r="AV419">
        <v>1254</v>
      </c>
      <c r="AW419">
        <v>0</v>
      </c>
      <c r="AX419">
        <v>2624</v>
      </c>
      <c r="AY419">
        <v>1</v>
      </c>
      <c r="AZ419">
        <v>0</v>
      </c>
      <c r="BA419">
        <v>2</v>
      </c>
      <c r="BB419">
        <v>1</v>
      </c>
      <c r="BC419">
        <v>4</v>
      </c>
      <c r="BD419">
        <v>1</v>
      </c>
      <c r="BE419" t="s">
        <v>98</v>
      </c>
      <c r="BF419">
        <v>10</v>
      </c>
      <c r="BG419" t="s">
        <v>107</v>
      </c>
      <c r="BH419">
        <v>1</v>
      </c>
      <c r="BI419" t="s">
        <v>97</v>
      </c>
      <c r="BJ419" t="s">
        <v>127</v>
      </c>
      <c r="BK419">
        <v>1918</v>
      </c>
      <c r="BL419" t="s">
        <v>102</v>
      </c>
      <c r="BM419">
        <v>3</v>
      </c>
      <c r="BN419">
        <v>864</v>
      </c>
      <c r="BO419" t="s">
        <v>98</v>
      </c>
      <c r="BP419" t="s">
        <v>98</v>
      </c>
      <c r="BQ419" t="s">
        <v>177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 t="s">
        <v>83</v>
      </c>
      <c r="BY419" t="s">
        <v>83</v>
      </c>
      <c r="BZ419" t="s">
        <v>83</v>
      </c>
      <c r="CA419" s="2">
        <v>0</v>
      </c>
      <c r="CB419">
        <v>11</v>
      </c>
      <c r="CC419">
        <v>2007</v>
      </c>
      <c r="CD419" t="s">
        <v>110</v>
      </c>
      <c r="CE419" t="s">
        <v>111</v>
      </c>
      <c r="CF419" s="2">
        <v>239000</v>
      </c>
      <c r="CG419" s="4">
        <f t="shared" si="13"/>
        <v>91.082317073170728</v>
      </c>
    </row>
    <row r="420" spans="1:85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 t="str">
        <f t="shared" si="12"/>
        <v>N/A</v>
      </c>
      <c r="S420">
        <v>5</v>
      </c>
      <c r="T420">
        <v>6</v>
      </c>
      <c r="U420">
        <v>1940</v>
      </c>
      <c r="V420" t="str">
        <f>IF(Table1[[#This Row],[YearBuilt]]&lt;1990, "N", IF(Table1[[#This Row],[Remodeled after 1990?]] = "Y", "N", "Y"))</f>
        <v>N</v>
      </c>
      <c r="W420">
        <v>1950</v>
      </c>
      <c r="X420" t="str" cm="1">
        <f t="array" ref="X420">IFERROR(IF(U420=W420, "N", IF(AND(U420&lt;W420, Table1[[#This Row],[YearRemodAdd]]&gt;1990), "Y", "N/A")), No value)</f>
        <v>N/A</v>
      </c>
      <c r="Y420" t="s">
        <v>93</v>
      </c>
      <c r="Z420" t="s">
        <v>94</v>
      </c>
      <c r="AA420" t="s">
        <v>116</v>
      </c>
      <c r="AB420" t="s">
        <v>116</v>
      </c>
      <c r="AC420" t="s">
        <v>117</v>
      </c>
      <c r="AD420">
        <v>0</v>
      </c>
      <c r="AE420" t="s">
        <v>98</v>
      </c>
      <c r="AF420" t="s">
        <v>98</v>
      </c>
      <c r="AG420" t="s">
        <v>126</v>
      </c>
      <c r="AH420" t="s">
        <v>98</v>
      </c>
      <c r="AI420" t="s">
        <v>98</v>
      </c>
      <c r="AJ420" t="s">
        <v>100</v>
      </c>
      <c r="AK420" t="s">
        <v>119</v>
      </c>
      <c r="AL420">
        <v>312</v>
      </c>
      <c r="AM420" t="s">
        <v>102</v>
      </c>
      <c r="AN420">
        <v>0</v>
      </c>
      <c r="AO420">
        <v>444</v>
      </c>
      <c r="AP420">
        <v>756</v>
      </c>
      <c r="AQ420" t="s">
        <v>103</v>
      </c>
      <c r="AR420" t="s">
        <v>147</v>
      </c>
      <c r="AS420" t="s">
        <v>177</v>
      </c>
      <c r="AT420" t="s">
        <v>145</v>
      </c>
      <c r="AU420">
        <v>756</v>
      </c>
      <c r="AV420">
        <v>378</v>
      </c>
      <c r="AW420">
        <v>0</v>
      </c>
      <c r="AX420">
        <v>1134</v>
      </c>
      <c r="AY420">
        <v>1</v>
      </c>
      <c r="AZ420">
        <v>0</v>
      </c>
      <c r="BA420">
        <v>1</v>
      </c>
      <c r="BB420">
        <v>1</v>
      </c>
      <c r="BC420">
        <v>3</v>
      </c>
      <c r="BD420">
        <v>1</v>
      </c>
      <c r="BE420" t="s">
        <v>98</v>
      </c>
      <c r="BF420">
        <v>7</v>
      </c>
      <c r="BG420" t="s">
        <v>107</v>
      </c>
      <c r="BH420">
        <v>0</v>
      </c>
      <c r="BI420" t="s">
        <v>83</v>
      </c>
      <c r="BJ420" t="s">
        <v>127</v>
      </c>
      <c r="BK420">
        <v>1940</v>
      </c>
      <c r="BL420" t="s">
        <v>102</v>
      </c>
      <c r="BM420">
        <v>1</v>
      </c>
      <c r="BN420">
        <v>240</v>
      </c>
      <c r="BO420" t="s">
        <v>98</v>
      </c>
      <c r="BP420" t="s">
        <v>98</v>
      </c>
      <c r="BQ420" t="s">
        <v>190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83</v>
      </c>
      <c r="BY420" t="s">
        <v>83</v>
      </c>
      <c r="BZ420" t="s">
        <v>83</v>
      </c>
      <c r="CA420" s="2">
        <v>0</v>
      </c>
      <c r="CB420">
        <v>4</v>
      </c>
      <c r="CC420">
        <v>2007</v>
      </c>
      <c r="CD420" t="s">
        <v>110</v>
      </c>
      <c r="CE420" t="s">
        <v>188</v>
      </c>
      <c r="CF420" s="2">
        <v>126000</v>
      </c>
      <c r="CG420" s="4">
        <f t="shared" si="13"/>
        <v>111.11111111111111</v>
      </c>
    </row>
    <row r="421" spans="1:85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 t="str">
        <f t="shared" si="12"/>
        <v>Y</v>
      </c>
      <c r="S421">
        <v>5</v>
      </c>
      <c r="T421">
        <v>6</v>
      </c>
      <c r="U421">
        <v>1968</v>
      </c>
      <c r="V421" t="str">
        <f>IF(Table1[[#This Row],[YearBuilt]]&lt;1990, "N", IF(Table1[[#This Row],[Remodeled after 1990?]] = "Y", "N", "Y"))</f>
        <v>N</v>
      </c>
      <c r="W421">
        <v>1968</v>
      </c>
      <c r="X421" t="str" cm="1">
        <f t="array" ref="X421">IFERROR(IF(U421=W421, "N", IF(AND(U421&lt;W421, Table1[[#This Row],[YearRemodAdd]]&gt;1990), "Y", "N/A")), No value)</f>
        <v>N</v>
      </c>
      <c r="Y421" t="s">
        <v>93</v>
      </c>
      <c r="Z421" t="s">
        <v>94</v>
      </c>
      <c r="AA421" t="s">
        <v>95</v>
      </c>
      <c r="AB421" t="s">
        <v>95</v>
      </c>
      <c r="AC421" t="s">
        <v>117</v>
      </c>
      <c r="AD421">
        <v>0</v>
      </c>
      <c r="AE421" t="s">
        <v>98</v>
      </c>
      <c r="AF421" t="s">
        <v>98</v>
      </c>
      <c r="AG421" t="s">
        <v>118</v>
      </c>
      <c r="AH421" t="s">
        <v>98</v>
      </c>
      <c r="AI421" t="s">
        <v>98</v>
      </c>
      <c r="AJ421" t="s">
        <v>100</v>
      </c>
      <c r="AK421" t="s">
        <v>141</v>
      </c>
      <c r="AL421">
        <v>775</v>
      </c>
      <c r="AM421" t="s">
        <v>102</v>
      </c>
      <c r="AN421">
        <v>0</v>
      </c>
      <c r="AO421">
        <v>281</v>
      </c>
      <c r="AP421">
        <v>1056</v>
      </c>
      <c r="AQ421" t="s">
        <v>103</v>
      </c>
      <c r="AR421" t="s">
        <v>104</v>
      </c>
      <c r="AS421" t="s">
        <v>105</v>
      </c>
      <c r="AT421" t="s">
        <v>106</v>
      </c>
      <c r="AU421">
        <v>1056</v>
      </c>
      <c r="AV421">
        <v>0</v>
      </c>
      <c r="AW421">
        <v>0</v>
      </c>
      <c r="AX421">
        <v>1056</v>
      </c>
      <c r="AY421">
        <v>1</v>
      </c>
      <c r="AZ421">
        <v>0</v>
      </c>
      <c r="BA421">
        <v>1</v>
      </c>
      <c r="BB421">
        <v>0</v>
      </c>
      <c r="BC421">
        <v>3</v>
      </c>
      <c r="BD421">
        <v>1</v>
      </c>
      <c r="BE421" t="s">
        <v>98</v>
      </c>
      <c r="BF421">
        <v>6</v>
      </c>
      <c r="BG421" t="s">
        <v>107</v>
      </c>
      <c r="BH421">
        <v>1</v>
      </c>
      <c r="BI421" t="s">
        <v>147</v>
      </c>
      <c r="BJ421" t="s">
        <v>108</v>
      </c>
      <c r="BK421">
        <v>1968</v>
      </c>
      <c r="BL421" t="s">
        <v>102</v>
      </c>
      <c r="BM421">
        <v>1</v>
      </c>
      <c r="BN421">
        <v>304</v>
      </c>
      <c r="BO421" t="s">
        <v>98</v>
      </c>
      <c r="BP421" t="s">
        <v>98</v>
      </c>
      <c r="BQ421" t="s">
        <v>105</v>
      </c>
      <c r="BR421">
        <v>0</v>
      </c>
      <c r="BS421">
        <v>85</v>
      </c>
      <c r="BT421">
        <v>184</v>
      </c>
      <c r="BU421">
        <v>0</v>
      </c>
      <c r="BV421">
        <v>0</v>
      </c>
      <c r="BW421">
        <v>0</v>
      </c>
      <c r="BX421" t="s">
        <v>83</v>
      </c>
      <c r="BY421" t="s">
        <v>83</v>
      </c>
      <c r="BZ421" t="s">
        <v>83</v>
      </c>
      <c r="CA421" s="2">
        <v>0</v>
      </c>
      <c r="CB421">
        <v>7</v>
      </c>
      <c r="CC421">
        <v>2010</v>
      </c>
      <c r="CD421" t="s">
        <v>110</v>
      </c>
      <c r="CE421" t="s">
        <v>111</v>
      </c>
      <c r="CF421" s="2">
        <v>142000</v>
      </c>
      <c r="CG421" s="4">
        <f t="shared" si="13"/>
        <v>134.46969696969697</v>
      </c>
    </row>
    <row r="422" spans="1:85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 t="str">
        <f t="shared" si="12"/>
        <v>N/A</v>
      </c>
      <c r="S422">
        <v>7</v>
      </c>
      <c r="T422">
        <v>5</v>
      </c>
      <c r="U422">
        <v>1997</v>
      </c>
      <c r="V422" t="str">
        <f>IF(Table1[[#This Row],[YearBuilt]]&lt;1990, "N", IF(Table1[[#This Row],[Remodeled after 1990?]] = "Y", "N", "Y"))</f>
        <v>N</v>
      </c>
      <c r="W422">
        <v>1998</v>
      </c>
      <c r="X422" t="str" cm="1">
        <f t="array" ref="X422">IFERROR(IF(U422=W422, "N", IF(AND(U422&lt;W422, Table1[[#This Row],[YearRemodAdd]]&gt;1990), "Y", "N/A")), No value)</f>
        <v>Y</v>
      </c>
      <c r="Y422" t="s">
        <v>93</v>
      </c>
      <c r="Z422" t="s">
        <v>94</v>
      </c>
      <c r="AA422" t="s">
        <v>95</v>
      </c>
      <c r="AB422" t="s">
        <v>95</v>
      </c>
      <c r="AC422" t="s">
        <v>96</v>
      </c>
      <c r="AD422">
        <v>200</v>
      </c>
      <c r="AE422" t="s">
        <v>98</v>
      </c>
      <c r="AF422" t="s">
        <v>97</v>
      </c>
      <c r="AG422" t="s">
        <v>99</v>
      </c>
      <c r="AH422" t="s">
        <v>97</v>
      </c>
      <c r="AI422" t="s">
        <v>97</v>
      </c>
      <c r="AJ422" t="s">
        <v>97</v>
      </c>
      <c r="AK422" t="s">
        <v>101</v>
      </c>
      <c r="AL422">
        <v>1309</v>
      </c>
      <c r="AM422" t="s">
        <v>102</v>
      </c>
      <c r="AN422">
        <v>0</v>
      </c>
      <c r="AO422">
        <v>35</v>
      </c>
      <c r="AP422">
        <v>1344</v>
      </c>
      <c r="AQ422" t="s">
        <v>103</v>
      </c>
      <c r="AR422" t="s">
        <v>104</v>
      </c>
      <c r="AS422" t="s">
        <v>105</v>
      </c>
      <c r="AT422" t="s">
        <v>106</v>
      </c>
      <c r="AU422">
        <v>1344</v>
      </c>
      <c r="AV422">
        <v>0</v>
      </c>
      <c r="AW422">
        <v>0</v>
      </c>
      <c r="AX422">
        <v>1344</v>
      </c>
      <c r="AY422">
        <v>2</v>
      </c>
      <c r="AZ422">
        <v>0</v>
      </c>
      <c r="BA422">
        <v>2</v>
      </c>
      <c r="BB422">
        <v>0</v>
      </c>
      <c r="BC422">
        <v>2</v>
      </c>
      <c r="BD422">
        <v>2</v>
      </c>
      <c r="BE422" t="s">
        <v>98</v>
      </c>
      <c r="BF422">
        <v>8</v>
      </c>
      <c r="BG422" t="s">
        <v>107</v>
      </c>
      <c r="BH422">
        <v>0</v>
      </c>
      <c r="BI422" t="s">
        <v>83</v>
      </c>
      <c r="BJ422" t="s">
        <v>108</v>
      </c>
      <c r="BK422">
        <v>1997</v>
      </c>
      <c r="BL422" t="s">
        <v>157</v>
      </c>
      <c r="BM422">
        <v>4</v>
      </c>
      <c r="BN422">
        <v>784</v>
      </c>
      <c r="BO422" t="s">
        <v>98</v>
      </c>
      <c r="BP422" t="s">
        <v>98</v>
      </c>
      <c r="BQ422" t="s">
        <v>105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 t="s">
        <v>83</v>
      </c>
      <c r="BY422" t="s">
        <v>83</v>
      </c>
      <c r="BZ422" t="s">
        <v>83</v>
      </c>
      <c r="CA422" s="2">
        <v>0</v>
      </c>
      <c r="CB422">
        <v>11</v>
      </c>
      <c r="CC422">
        <v>2008</v>
      </c>
      <c r="CD422" t="s">
        <v>110</v>
      </c>
      <c r="CE422" t="s">
        <v>210</v>
      </c>
      <c r="CF422" s="2">
        <v>206300</v>
      </c>
      <c r="CG422" s="4">
        <f t="shared" si="13"/>
        <v>153.4970238095238</v>
      </c>
    </row>
    <row r="423" spans="1:85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 t="str">
        <f t="shared" si="12"/>
        <v>Y</v>
      </c>
      <c r="S423">
        <v>6</v>
      </c>
      <c r="T423">
        <v>7</v>
      </c>
      <c r="U423">
        <v>1977</v>
      </c>
      <c r="V423" t="str">
        <f>IF(Table1[[#This Row],[YearBuilt]]&lt;1990, "N", IF(Table1[[#This Row],[Remodeled after 1990?]] = "Y", "N", "Y"))</f>
        <v>N</v>
      </c>
      <c r="W423">
        <v>2000</v>
      </c>
      <c r="X423" t="str" cm="1">
        <f t="array" ref="X423">IFERROR(IF(U423=W423, "N", IF(AND(U423&lt;W423, Table1[[#This Row],[YearRemodAdd]]&gt;1990), "Y", "N/A")), No value)</f>
        <v>Y</v>
      </c>
      <c r="Y423" t="s">
        <v>93</v>
      </c>
      <c r="Z423" t="s">
        <v>94</v>
      </c>
      <c r="AA423" t="s">
        <v>180</v>
      </c>
      <c r="AB423" t="s">
        <v>181</v>
      </c>
      <c r="AC423" t="s">
        <v>137</v>
      </c>
      <c r="AD423">
        <v>126</v>
      </c>
      <c r="AE423" t="s">
        <v>97</v>
      </c>
      <c r="AF423" t="s">
        <v>98</v>
      </c>
      <c r="AG423" t="s">
        <v>118</v>
      </c>
      <c r="AH423" t="s">
        <v>97</v>
      </c>
      <c r="AI423" t="s">
        <v>98</v>
      </c>
      <c r="AJ423" t="s">
        <v>100</v>
      </c>
      <c r="AK423" t="s">
        <v>119</v>
      </c>
      <c r="AL423">
        <v>1246</v>
      </c>
      <c r="AM423" t="s">
        <v>102</v>
      </c>
      <c r="AN423">
        <v>0</v>
      </c>
      <c r="AO423">
        <v>356</v>
      </c>
      <c r="AP423">
        <v>1602</v>
      </c>
      <c r="AQ423" t="s">
        <v>103</v>
      </c>
      <c r="AR423" t="s">
        <v>97</v>
      </c>
      <c r="AS423" t="s">
        <v>105</v>
      </c>
      <c r="AT423" t="s">
        <v>106</v>
      </c>
      <c r="AU423">
        <v>1602</v>
      </c>
      <c r="AV423">
        <v>0</v>
      </c>
      <c r="AW423">
        <v>0</v>
      </c>
      <c r="AX423">
        <v>1602</v>
      </c>
      <c r="AY423">
        <v>0</v>
      </c>
      <c r="AZ423">
        <v>1</v>
      </c>
      <c r="BA423">
        <v>2</v>
      </c>
      <c r="BB423">
        <v>0</v>
      </c>
      <c r="BC423">
        <v>3</v>
      </c>
      <c r="BD423">
        <v>1</v>
      </c>
      <c r="BE423" t="s">
        <v>97</v>
      </c>
      <c r="BF423">
        <v>8</v>
      </c>
      <c r="BG423" t="s">
        <v>107</v>
      </c>
      <c r="BH423">
        <v>1</v>
      </c>
      <c r="BI423" t="s">
        <v>98</v>
      </c>
      <c r="BJ423" t="s">
        <v>108</v>
      </c>
      <c r="BK423">
        <v>1977</v>
      </c>
      <c r="BL423" t="s">
        <v>157</v>
      </c>
      <c r="BM423">
        <v>2</v>
      </c>
      <c r="BN423">
        <v>529</v>
      </c>
      <c r="BO423" t="s">
        <v>98</v>
      </c>
      <c r="BP423" t="s">
        <v>98</v>
      </c>
      <c r="BQ423" t="s">
        <v>105</v>
      </c>
      <c r="BR423">
        <v>240</v>
      </c>
      <c r="BS423">
        <v>0</v>
      </c>
      <c r="BT423">
        <v>0</v>
      </c>
      <c r="BU423">
        <v>0</v>
      </c>
      <c r="BV423">
        <v>0</v>
      </c>
      <c r="BW423">
        <v>0</v>
      </c>
      <c r="BX423" t="s">
        <v>83</v>
      </c>
      <c r="BY423" t="s">
        <v>83</v>
      </c>
      <c r="BZ423" t="s">
        <v>83</v>
      </c>
      <c r="CA423" s="2">
        <v>0</v>
      </c>
      <c r="CB423">
        <v>6</v>
      </c>
      <c r="CC423">
        <v>2009</v>
      </c>
      <c r="CD423" t="s">
        <v>110</v>
      </c>
      <c r="CE423" t="s">
        <v>111</v>
      </c>
      <c r="CF423" s="2">
        <v>215000</v>
      </c>
      <c r="CG423" s="4">
        <f t="shared" si="13"/>
        <v>134.20724094881399</v>
      </c>
    </row>
    <row r="424" spans="1:85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 t="str">
        <f t="shared" si="12"/>
        <v>Y</v>
      </c>
      <c r="S424">
        <v>5</v>
      </c>
      <c r="T424">
        <v>5</v>
      </c>
      <c r="U424">
        <v>1954</v>
      </c>
      <c r="V424" t="str">
        <f>IF(Table1[[#This Row],[YearBuilt]]&lt;1990, "N", IF(Table1[[#This Row],[Remodeled after 1990?]] = "Y", "N", "Y"))</f>
        <v>N</v>
      </c>
      <c r="W424">
        <v>1954</v>
      </c>
      <c r="X424" t="str" cm="1">
        <f t="array" ref="X424">IFERROR(IF(U424=W424, "N", IF(AND(U424&lt;W424, Table1[[#This Row],[YearRemodAdd]]&gt;1990), "Y", "N/A")), No value)</f>
        <v>N</v>
      </c>
      <c r="Y424" t="s">
        <v>152</v>
      </c>
      <c r="Z424" t="s">
        <v>94</v>
      </c>
      <c r="AA424" t="s">
        <v>140</v>
      </c>
      <c r="AB424" t="s">
        <v>140</v>
      </c>
      <c r="AC424" t="s">
        <v>117</v>
      </c>
      <c r="AD424">
        <v>0</v>
      </c>
      <c r="AE424" t="s">
        <v>98</v>
      </c>
      <c r="AF424" t="s">
        <v>98</v>
      </c>
      <c r="AG424" t="s">
        <v>118</v>
      </c>
      <c r="AH424" t="s">
        <v>98</v>
      </c>
      <c r="AI424" t="s">
        <v>98</v>
      </c>
      <c r="AJ424" t="s">
        <v>100</v>
      </c>
      <c r="AK424" t="s">
        <v>102</v>
      </c>
      <c r="AL424">
        <v>0</v>
      </c>
      <c r="AM424" t="s">
        <v>102</v>
      </c>
      <c r="AN424">
        <v>0</v>
      </c>
      <c r="AO424">
        <v>988</v>
      </c>
      <c r="AP424">
        <v>988</v>
      </c>
      <c r="AQ424" t="s">
        <v>103</v>
      </c>
      <c r="AR424" t="s">
        <v>104</v>
      </c>
      <c r="AS424" t="s">
        <v>105</v>
      </c>
      <c r="AT424" t="s">
        <v>164</v>
      </c>
      <c r="AU424">
        <v>988</v>
      </c>
      <c r="AV424">
        <v>0</v>
      </c>
      <c r="AW424">
        <v>0</v>
      </c>
      <c r="AX424">
        <v>988</v>
      </c>
      <c r="AY424">
        <v>0</v>
      </c>
      <c r="AZ424">
        <v>0</v>
      </c>
      <c r="BA424">
        <v>1</v>
      </c>
      <c r="BB424">
        <v>0</v>
      </c>
      <c r="BC424">
        <v>2</v>
      </c>
      <c r="BD424">
        <v>1</v>
      </c>
      <c r="BE424" t="s">
        <v>98</v>
      </c>
      <c r="BF424">
        <v>4</v>
      </c>
      <c r="BG424" t="s">
        <v>107</v>
      </c>
      <c r="BH424">
        <v>0</v>
      </c>
      <c r="BI424" t="s">
        <v>83</v>
      </c>
      <c r="BJ424" t="s">
        <v>108</v>
      </c>
      <c r="BK424">
        <v>1954</v>
      </c>
      <c r="BL424" t="s">
        <v>109</v>
      </c>
      <c r="BM424">
        <v>2</v>
      </c>
      <c r="BN424">
        <v>520</v>
      </c>
      <c r="BO424" t="s">
        <v>98</v>
      </c>
      <c r="BP424" t="s">
        <v>98</v>
      </c>
      <c r="BQ424" t="s">
        <v>177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 t="s">
        <v>83</v>
      </c>
      <c r="BY424" t="s">
        <v>83</v>
      </c>
      <c r="BZ424" t="s">
        <v>83</v>
      </c>
      <c r="CA424" s="2">
        <v>0</v>
      </c>
      <c r="CB424">
        <v>2</v>
      </c>
      <c r="CC424">
        <v>2008</v>
      </c>
      <c r="CD424" t="s">
        <v>110</v>
      </c>
      <c r="CE424" t="s">
        <v>111</v>
      </c>
      <c r="CF424" s="2">
        <v>113000</v>
      </c>
      <c r="CG424" s="4">
        <f t="shared" si="13"/>
        <v>114.37246963562752</v>
      </c>
    </row>
    <row r="425" spans="1:85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 t="str">
        <f t="shared" si="12"/>
        <v>N</v>
      </c>
      <c r="S425">
        <v>8</v>
      </c>
      <c r="T425">
        <v>5</v>
      </c>
      <c r="U425">
        <v>1998</v>
      </c>
      <c r="V425" t="str">
        <f>IF(Table1[[#This Row],[YearBuilt]]&lt;1990, "N", IF(Table1[[#This Row],[Remodeled after 1990?]] = "Y", "N", "Y"))</f>
        <v>Y</v>
      </c>
      <c r="W425">
        <v>1998</v>
      </c>
      <c r="X425" t="str" cm="1">
        <f t="array" ref="X425">IFERROR(IF(U425=W425, "N", IF(AND(U425&lt;W425, Table1[[#This Row],[YearRemodAdd]]&gt;1990), "Y", "N/A")), No value)</f>
        <v>N</v>
      </c>
      <c r="Y425" t="s">
        <v>93</v>
      </c>
      <c r="Z425" t="s">
        <v>94</v>
      </c>
      <c r="AA425" t="s">
        <v>95</v>
      </c>
      <c r="AB425" t="s">
        <v>95</v>
      </c>
      <c r="AC425" t="s">
        <v>96</v>
      </c>
      <c r="AD425">
        <v>473</v>
      </c>
      <c r="AE425" t="s">
        <v>97</v>
      </c>
      <c r="AF425" t="s">
        <v>98</v>
      </c>
      <c r="AG425" t="s">
        <v>99</v>
      </c>
      <c r="AH425" t="s">
        <v>97</v>
      </c>
      <c r="AI425" t="s">
        <v>98</v>
      </c>
      <c r="AJ425" t="s">
        <v>100</v>
      </c>
      <c r="AK425" t="s">
        <v>101</v>
      </c>
      <c r="AL425">
        <v>986</v>
      </c>
      <c r="AM425" t="s">
        <v>102</v>
      </c>
      <c r="AN425">
        <v>0</v>
      </c>
      <c r="AO425">
        <v>484</v>
      </c>
      <c r="AP425">
        <v>1470</v>
      </c>
      <c r="AQ425" t="s">
        <v>103</v>
      </c>
      <c r="AR425" t="s">
        <v>97</v>
      </c>
      <c r="AS425" t="s">
        <v>105</v>
      </c>
      <c r="AT425" t="s">
        <v>106</v>
      </c>
      <c r="AU425">
        <v>1470</v>
      </c>
      <c r="AV425">
        <v>1160</v>
      </c>
      <c r="AW425">
        <v>0</v>
      </c>
      <c r="AX425">
        <v>2630</v>
      </c>
      <c r="AY425">
        <v>1</v>
      </c>
      <c r="AZ425">
        <v>0</v>
      </c>
      <c r="BA425">
        <v>2</v>
      </c>
      <c r="BB425">
        <v>1</v>
      </c>
      <c r="BC425">
        <v>4</v>
      </c>
      <c r="BD425">
        <v>1</v>
      </c>
      <c r="BE425" t="s">
        <v>97</v>
      </c>
      <c r="BF425">
        <v>8</v>
      </c>
      <c r="BG425" t="s">
        <v>107</v>
      </c>
      <c r="BH425">
        <v>1</v>
      </c>
      <c r="BI425" t="s">
        <v>98</v>
      </c>
      <c r="BJ425" t="s">
        <v>108</v>
      </c>
      <c r="BK425">
        <v>1998</v>
      </c>
      <c r="BL425" t="s">
        <v>157</v>
      </c>
      <c r="BM425">
        <v>3</v>
      </c>
      <c r="BN425">
        <v>696</v>
      </c>
      <c r="BO425" t="s">
        <v>98</v>
      </c>
      <c r="BP425" t="s">
        <v>98</v>
      </c>
      <c r="BQ425" t="s">
        <v>105</v>
      </c>
      <c r="BR425">
        <v>0</v>
      </c>
      <c r="BS425">
        <v>66</v>
      </c>
      <c r="BT425">
        <v>0</v>
      </c>
      <c r="BU425">
        <v>0</v>
      </c>
      <c r="BV425">
        <v>0</v>
      </c>
      <c r="BW425">
        <v>0</v>
      </c>
      <c r="BX425" t="s">
        <v>83</v>
      </c>
      <c r="BY425" t="s">
        <v>83</v>
      </c>
      <c r="BZ425" t="s">
        <v>83</v>
      </c>
      <c r="CA425" s="2">
        <v>0</v>
      </c>
      <c r="CB425">
        <v>6</v>
      </c>
      <c r="CC425">
        <v>2008</v>
      </c>
      <c r="CD425" t="s">
        <v>110</v>
      </c>
      <c r="CE425" t="s">
        <v>111</v>
      </c>
      <c r="CF425" s="2">
        <v>315000</v>
      </c>
      <c r="CG425" s="4">
        <f t="shared" si="13"/>
        <v>119.77186311787072</v>
      </c>
    </row>
    <row r="426" spans="1:85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 t="str">
        <f t="shared" si="12"/>
        <v>Y</v>
      </c>
      <c r="S426">
        <v>6</v>
      </c>
      <c r="T426">
        <v>5</v>
      </c>
      <c r="U426">
        <v>1956</v>
      </c>
      <c r="V426" t="str">
        <f>IF(Table1[[#This Row],[YearBuilt]]&lt;1990, "N", IF(Table1[[#This Row],[Remodeled after 1990?]] = "Y", "N", "Y"))</f>
        <v>N</v>
      </c>
      <c r="W426">
        <v>1956</v>
      </c>
      <c r="X426" t="str" cm="1">
        <f t="array" ref="X426">IFERROR(IF(U426=W426, "N", IF(AND(U426&lt;W426, Table1[[#This Row],[YearRemodAdd]]&gt;1990), "Y", "N/A")), No value)</f>
        <v>N</v>
      </c>
      <c r="Y426" t="s">
        <v>93</v>
      </c>
      <c r="Z426" t="s">
        <v>94</v>
      </c>
      <c r="AA426" t="s">
        <v>124</v>
      </c>
      <c r="AB426" t="s">
        <v>124</v>
      </c>
      <c r="AC426" t="s">
        <v>96</v>
      </c>
      <c r="AD426">
        <v>74</v>
      </c>
      <c r="AE426" t="s">
        <v>98</v>
      </c>
      <c r="AF426" t="s">
        <v>98</v>
      </c>
      <c r="AG426" t="s">
        <v>118</v>
      </c>
      <c r="AH426" t="s">
        <v>97</v>
      </c>
      <c r="AI426" t="s">
        <v>98</v>
      </c>
      <c r="AJ426" t="s">
        <v>100</v>
      </c>
      <c r="AK426" t="s">
        <v>172</v>
      </c>
      <c r="AL426">
        <v>616</v>
      </c>
      <c r="AM426" t="s">
        <v>102</v>
      </c>
      <c r="AN426">
        <v>0</v>
      </c>
      <c r="AO426">
        <v>580</v>
      </c>
      <c r="AP426">
        <v>1196</v>
      </c>
      <c r="AQ426" t="s">
        <v>103</v>
      </c>
      <c r="AR426" t="s">
        <v>97</v>
      </c>
      <c r="AS426" t="s">
        <v>105</v>
      </c>
      <c r="AT426" t="s">
        <v>164</v>
      </c>
      <c r="AU426">
        <v>1196</v>
      </c>
      <c r="AV426">
        <v>0</v>
      </c>
      <c r="AW426">
        <v>0</v>
      </c>
      <c r="AX426">
        <v>1196</v>
      </c>
      <c r="AY426">
        <v>1</v>
      </c>
      <c r="AZ426">
        <v>0</v>
      </c>
      <c r="BA426">
        <v>1</v>
      </c>
      <c r="BB426">
        <v>0</v>
      </c>
      <c r="BC426">
        <v>2</v>
      </c>
      <c r="BD426">
        <v>1</v>
      </c>
      <c r="BE426" t="s">
        <v>98</v>
      </c>
      <c r="BF426">
        <v>6</v>
      </c>
      <c r="BG426" t="s">
        <v>107</v>
      </c>
      <c r="BH426">
        <v>1</v>
      </c>
      <c r="BI426" t="s">
        <v>97</v>
      </c>
      <c r="BJ426" t="s">
        <v>108</v>
      </c>
      <c r="BK426">
        <v>1956</v>
      </c>
      <c r="BL426" t="s">
        <v>109</v>
      </c>
      <c r="BM426">
        <v>1</v>
      </c>
      <c r="BN426">
        <v>297</v>
      </c>
      <c r="BO426" t="s">
        <v>98</v>
      </c>
      <c r="BP426" t="s">
        <v>98</v>
      </c>
      <c r="BQ426" t="s">
        <v>105</v>
      </c>
      <c r="BR426">
        <v>0</v>
      </c>
      <c r="BS426">
        <v>44</v>
      </c>
      <c r="BT426">
        <v>0</v>
      </c>
      <c r="BU426">
        <v>0</v>
      </c>
      <c r="BV426">
        <v>0</v>
      </c>
      <c r="BW426">
        <v>0</v>
      </c>
      <c r="BX426" t="s">
        <v>83</v>
      </c>
      <c r="BY426" t="s">
        <v>83</v>
      </c>
      <c r="BZ426" t="s">
        <v>83</v>
      </c>
      <c r="CA426" s="2">
        <v>0</v>
      </c>
      <c r="CB426">
        <v>5</v>
      </c>
      <c r="CC426">
        <v>2008</v>
      </c>
      <c r="CD426" t="s">
        <v>110</v>
      </c>
      <c r="CE426" t="s">
        <v>111</v>
      </c>
      <c r="CF426" s="2">
        <v>139000</v>
      </c>
      <c r="CG426" s="4">
        <f t="shared" si="13"/>
        <v>116.22073578595318</v>
      </c>
    </row>
    <row r="427" spans="1:85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 t="str">
        <f t="shared" si="12"/>
        <v>N</v>
      </c>
      <c r="S427">
        <v>7</v>
      </c>
      <c r="T427">
        <v>8</v>
      </c>
      <c r="U427">
        <v>1946</v>
      </c>
      <c r="V427" t="str">
        <f>IF(Table1[[#This Row],[YearBuilt]]&lt;1990, "N", IF(Table1[[#This Row],[Remodeled after 1990?]] = "Y", "N", "Y"))</f>
        <v>N</v>
      </c>
      <c r="W427">
        <v>1992</v>
      </c>
      <c r="X427" t="str" cm="1">
        <f t="array" ref="X427">IFERROR(IF(U427=W427, "N", IF(AND(U427&lt;W427, Table1[[#This Row],[YearRemodAdd]]&gt;1990), "Y", "N/A")), No value)</f>
        <v>Y</v>
      </c>
      <c r="Y427" t="s">
        <v>93</v>
      </c>
      <c r="Z427" t="s">
        <v>94</v>
      </c>
      <c r="AA427" t="s">
        <v>140</v>
      </c>
      <c r="AB427" t="s">
        <v>140</v>
      </c>
      <c r="AC427" t="s">
        <v>117</v>
      </c>
      <c r="AD427">
        <v>0</v>
      </c>
      <c r="AE427" t="s">
        <v>98</v>
      </c>
      <c r="AF427" t="s">
        <v>97</v>
      </c>
      <c r="AG427" t="s">
        <v>118</v>
      </c>
      <c r="AH427" t="s">
        <v>98</v>
      </c>
      <c r="AI427" t="s">
        <v>98</v>
      </c>
      <c r="AJ427" t="s">
        <v>100</v>
      </c>
      <c r="AK427" t="s">
        <v>102</v>
      </c>
      <c r="AL427">
        <v>0</v>
      </c>
      <c r="AM427" t="s">
        <v>102</v>
      </c>
      <c r="AN427">
        <v>0</v>
      </c>
      <c r="AO427">
        <v>651</v>
      </c>
      <c r="AP427">
        <v>651</v>
      </c>
      <c r="AQ427" t="s">
        <v>103</v>
      </c>
      <c r="AR427" t="s">
        <v>97</v>
      </c>
      <c r="AS427" t="s">
        <v>105</v>
      </c>
      <c r="AT427" t="s">
        <v>106</v>
      </c>
      <c r="AU427">
        <v>707</v>
      </c>
      <c r="AV427">
        <v>682</v>
      </c>
      <c r="AW427">
        <v>0</v>
      </c>
      <c r="AX427">
        <v>1389</v>
      </c>
      <c r="AY427">
        <v>0</v>
      </c>
      <c r="AZ427">
        <v>0</v>
      </c>
      <c r="BA427">
        <v>1</v>
      </c>
      <c r="BB427">
        <v>1</v>
      </c>
      <c r="BC427">
        <v>3</v>
      </c>
      <c r="BD427">
        <v>1</v>
      </c>
      <c r="BE427" t="s">
        <v>98</v>
      </c>
      <c r="BF427">
        <v>6</v>
      </c>
      <c r="BG427" t="s">
        <v>107</v>
      </c>
      <c r="BH427">
        <v>2</v>
      </c>
      <c r="BI427" t="s">
        <v>97</v>
      </c>
      <c r="BJ427" t="s">
        <v>127</v>
      </c>
      <c r="BK427">
        <v>1947</v>
      </c>
      <c r="BL427" t="s">
        <v>102</v>
      </c>
      <c r="BM427">
        <v>1</v>
      </c>
      <c r="BN427">
        <v>240</v>
      </c>
      <c r="BO427" t="s">
        <v>98</v>
      </c>
      <c r="BP427" t="s">
        <v>98</v>
      </c>
      <c r="BQ427" t="s">
        <v>190</v>
      </c>
      <c r="BR427">
        <v>0</v>
      </c>
      <c r="BS427">
        <v>0</v>
      </c>
      <c r="BT427">
        <v>126</v>
      </c>
      <c r="BU427">
        <v>0</v>
      </c>
      <c r="BV427">
        <v>0</v>
      </c>
      <c r="BW427">
        <v>0</v>
      </c>
      <c r="BX427" t="s">
        <v>83</v>
      </c>
      <c r="BY427" t="s">
        <v>83</v>
      </c>
      <c r="BZ427" t="s">
        <v>83</v>
      </c>
      <c r="CA427" s="2">
        <v>0</v>
      </c>
      <c r="CB427">
        <v>9</v>
      </c>
      <c r="CC427">
        <v>2009</v>
      </c>
      <c r="CD427" t="s">
        <v>110</v>
      </c>
      <c r="CE427" t="s">
        <v>111</v>
      </c>
      <c r="CF427" s="2">
        <v>135000</v>
      </c>
      <c r="CG427" s="4">
        <f t="shared" si="13"/>
        <v>97.192224622030238</v>
      </c>
    </row>
    <row r="428" spans="1:85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 t="str">
        <f t="shared" si="12"/>
        <v>N/A</v>
      </c>
      <c r="S428">
        <v>7</v>
      </c>
      <c r="T428">
        <v>5</v>
      </c>
      <c r="U428">
        <v>1989</v>
      </c>
      <c r="V428" t="str">
        <f>IF(Table1[[#This Row],[YearBuilt]]&lt;1990, "N", IF(Table1[[#This Row],[Remodeled after 1990?]] = "Y", "N", "Y"))</f>
        <v>N</v>
      </c>
      <c r="W428">
        <v>1989</v>
      </c>
      <c r="X428" t="str" cm="1">
        <f t="array" ref="X428">IFERROR(IF(U428=W428, "N", IF(AND(U428&lt;W428, Table1[[#This Row],[YearRemodAdd]]&gt;1990), "Y", "N/A")), No value)</f>
        <v>N</v>
      </c>
      <c r="Y428" t="s">
        <v>93</v>
      </c>
      <c r="Z428" t="s">
        <v>94</v>
      </c>
      <c r="AA428" t="s">
        <v>124</v>
      </c>
      <c r="AB428" t="s">
        <v>124</v>
      </c>
      <c r="AC428" t="s">
        <v>96</v>
      </c>
      <c r="AD428">
        <v>145</v>
      </c>
      <c r="AE428" t="s">
        <v>97</v>
      </c>
      <c r="AF428" t="s">
        <v>98</v>
      </c>
      <c r="AG428" t="s">
        <v>99</v>
      </c>
      <c r="AH428" t="s">
        <v>97</v>
      </c>
      <c r="AI428" t="s">
        <v>98</v>
      </c>
      <c r="AJ428" t="s">
        <v>97</v>
      </c>
      <c r="AK428" t="s">
        <v>101</v>
      </c>
      <c r="AL428">
        <v>1518</v>
      </c>
      <c r="AM428" t="s">
        <v>102</v>
      </c>
      <c r="AN428">
        <v>0</v>
      </c>
      <c r="AO428">
        <v>0</v>
      </c>
      <c r="AP428">
        <v>1518</v>
      </c>
      <c r="AQ428" t="s">
        <v>103</v>
      </c>
      <c r="AR428" t="s">
        <v>97</v>
      </c>
      <c r="AS428" t="s">
        <v>105</v>
      </c>
      <c r="AT428" t="s">
        <v>106</v>
      </c>
      <c r="AU428">
        <v>1644</v>
      </c>
      <c r="AV428">
        <v>0</v>
      </c>
      <c r="AW428">
        <v>0</v>
      </c>
      <c r="AX428">
        <v>1644</v>
      </c>
      <c r="AY428">
        <v>1</v>
      </c>
      <c r="AZ428">
        <v>1</v>
      </c>
      <c r="BA428">
        <v>2</v>
      </c>
      <c r="BB428">
        <v>0</v>
      </c>
      <c r="BC428">
        <v>2</v>
      </c>
      <c r="BD428">
        <v>1</v>
      </c>
      <c r="BE428" t="s">
        <v>97</v>
      </c>
      <c r="BF428">
        <v>5</v>
      </c>
      <c r="BG428" t="s">
        <v>107</v>
      </c>
      <c r="BH428">
        <v>1</v>
      </c>
      <c r="BI428" t="s">
        <v>98</v>
      </c>
      <c r="BJ428" t="s">
        <v>108</v>
      </c>
      <c r="BK428">
        <v>1989</v>
      </c>
      <c r="BL428" t="s">
        <v>157</v>
      </c>
      <c r="BM428">
        <v>2</v>
      </c>
      <c r="BN428">
        <v>569</v>
      </c>
      <c r="BO428" t="s">
        <v>98</v>
      </c>
      <c r="BP428" t="s">
        <v>98</v>
      </c>
      <c r="BQ428" t="s">
        <v>105</v>
      </c>
      <c r="BR428">
        <v>80</v>
      </c>
      <c r="BS428">
        <v>0</v>
      </c>
      <c r="BT428">
        <v>0</v>
      </c>
      <c r="BU428">
        <v>0</v>
      </c>
      <c r="BV428">
        <v>396</v>
      </c>
      <c r="BW428">
        <v>0</v>
      </c>
      <c r="BX428" t="s">
        <v>83</v>
      </c>
      <c r="BY428" t="s">
        <v>83</v>
      </c>
      <c r="BZ428" t="s">
        <v>83</v>
      </c>
      <c r="CA428" s="2">
        <v>0</v>
      </c>
      <c r="CB428">
        <v>8</v>
      </c>
      <c r="CC428">
        <v>2009</v>
      </c>
      <c r="CD428" t="s">
        <v>110</v>
      </c>
      <c r="CE428" t="s">
        <v>111</v>
      </c>
      <c r="CF428" s="2">
        <v>275000</v>
      </c>
      <c r="CG428" s="4">
        <f t="shared" si="13"/>
        <v>167.27493917274938</v>
      </c>
    </row>
    <row r="429" spans="1:85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 t="str">
        <f t="shared" si="12"/>
        <v>Y</v>
      </c>
      <c r="S429">
        <v>4</v>
      </c>
      <c r="T429">
        <v>6</v>
      </c>
      <c r="U429">
        <v>1957</v>
      </c>
      <c r="V429" t="str">
        <f>IF(Table1[[#This Row],[YearBuilt]]&lt;1990, "N", IF(Table1[[#This Row],[Remodeled after 1990?]] = "Y", "N", "Y"))</f>
        <v>N</v>
      </c>
      <c r="W429">
        <v>1957</v>
      </c>
      <c r="X429" t="str" cm="1">
        <f t="array" ref="X429">IFERROR(IF(U429=W429, "N", IF(AND(U429&lt;W429, Table1[[#This Row],[YearRemodAdd]]&gt;1990), "Y", "N/A")), No value)</f>
        <v>N</v>
      </c>
      <c r="Y429" t="s">
        <v>152</v>
      </c>
      <c r="Z429" t="s">
        <v>94</v>
      </c>
      <c r="AA429" t="s">
        <v>116</v>
      </c>
      <c r="AB429" t="s">
        <v>116</v>
      </c>
      <c r="AC429" t="s">
        <v>117</v>
      </c>
      <c r="AD429">
        <v>0</v>
      </c>
      <c r="AE429" t="s">
        <v>98</v>
      </c>
      <c r="AF429" t="s">
        <v>98</v>
      </c>
      <c r="AG429" t="s">
        <v>118</v>
      </c>
      <c r="AH429" t="s">
        <v>98</v>
      </c>
      <c r="AI429" t="s">
        <v>98</v>
      </c>
      <c r="AJ429" t="s">
        <v>100</v>
      </c>
      <c r="AK429" t="s">
        <v>153</v>
      </c>
      <c r="AL429">
        <v>288</v>
      </c>
      <c r="AM429" t="s">
        <v>102</v>
      </c>
      <c r="AN429">
        <v>0</v>
      </c>
      <c r="AO429">
        <v>619</v>
      </c>
      <c r="AP429">
        <v>907</v>
      </c>
      <c r="AQ429" t="s">
        <v>103</v>
      </c>
      <c r="AR429" t="s">
        <v>104</v>
      </c>
      <c r="AS429" t="s">
        <v>105</v>
      </c>
      <c r="AT429" t="s">
        <v>106</v>
      </c>
      <c r="AU429">
        <v>907</v>
      </c>
      <c r="AV429">
        <v>0</v>
      </c>
      <c r="AW429">
        <v>0</v>
      </c>
      <c r="AX429">
        <v>907</v>
      </c>
      <c r="AY429">
        <v>0</v>
      </c>
      <c r="AZ429">
        <v>0</v>
      </c>
      <c r="BA429">
        <v>1</v>
      </c>
      <c r="BB429">
        <v>0</v>
      </c>
      <c r="BC429">
        <v>3</v>
      </c>
      <c r="BD429">
        <v>1</v>
      </c>
      <c r="BE429" t="s">
        <v>98</v>
      </c>
      <c r="BF429">
        <v>5</v>
      </c>
      <c r="BG429" t="s">
        <v>107</v>
      </c>
      <c r="BH429">
        <v>0</v>
      </c>
      <c r="BI429" t="s">
        <v>83</v>
      </c>
      <c r="BJ429" t="s">
        <v>127</v>
      </c>
      <c r="BK429">
        <v>1964</v>
      </c>
      <c r="BL429" t="s">
        <v>102</v>
      </c>
      <c r="BM429">
        <v>1</v>
      </c>
      <c r="BN429">
        <v>352</v>
      </c>
      <c r="BO429" t="s">
        <v>98</v>
      </c>
      <c r="BP429" t="s">
        <v>98</v>
      </c>
      <c r="BQ429" t="s">
        <v>105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 t="s">
        <v>83</v>
      </c>
      <c r="BY429" t="s">
        <v>83</v>
      </c>
      <c r="BZ429" t="s">
        <v>83</v>
      </c>
      <c r="CA429" s="2">
        <v>0</v>
      </c>
      <c r="CB429">
        <v>7</v>
      </c>
      <c r="CC429">
        <v>2008</v>
      </c>
      <c r="CD429" t="s">
        <v>110</v>
      </c>
      <c r="CE429" t="s">
        <v>111</v>
      </c>
      <c r="CF429" s="2">
        <v>109008</v>
      </c>
      <c r="CG429" s="4">
        <f t="shared" si="13"/>
        <v>120.18522601984564</v>
      </c>
    </row>
    <row r="430" spans="1:85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 t="str">
        <f t="shared" si="12"/>
        <v>Y</v>
      </c>
      <c r="S430">
        <v>7</v>
      </c>
      <c r="T430">
        <v>5</v>
      </c>
      <c r="U430">
        <v>2007</v>
      </c>
      <c r="V430" t="str">
        <f>IF(Table1[[#This Row],[YearBuilt]]&lt;1990, "N", IF(Table1[[#This Row],[Remodeled after 1990?]] = "Y", "N", "Y"))</f>
        <v>Y</v>
      </c>
      <c r="W430">
        <v>2007</v>
      </c>
      <c r="X430" t="str" cm="1">
        <f t="array" ref="X430">IFERROR(IF(U430=W430, "N", IF(AND(U430&lt;W430, Table1[[#This Row],[YearRemodAdd]]&gt;1990), "Y", "N/A")), No value)</f>
        <v>N</v>
      </c>
      <c r="Y430" t="s">
        <v>93</v>
      </c>
      <c r="Z430" t="s">
        <v>94</v>
      </c>
      <c r="AA430" t="s">
        <v>95</v>
      </c>
      <c r="AB430" t="s">
        <v>95</v>
      </c>
      <c r="AC430" t="s">
        <v>96</v>
      </c>
      <c r="AD430">
        <v>108</v>
      </c>
      <c r="AE430" t="s">
        <v>97</v>
      </c>
      <c r="AF430" t="s">
        <v>98</v>
      </c>
      <c r="AG430" t="s">
        <v>99</v>
      </c>
      <c r="AH430" t="s">
        <v>97</v>
      </c>
      <c r="AI430" t="s">
        <v>98</v>
      </c>
      <c r="AJ430" t="s">
        <v>100</v>
      </c>
      <c r="AK430" t="s">
        <v>101</v>
      </c>
      <c r="AL430">
        <v>664</v>
      </c>
      <c r="AM430" t="s">
        <v>102</v>
      </c>
      <c r="AN430">
        <v>0</v>
      </c>
      <c r="AO430">
        <v>544</v>
      </c>
      <c r="AP430">
        <v>1208</v>
      </c>
      <c r="AQ430" t="s">
        <v>103</v>
      </c>
      <c r="AR430" t="s">
        <v>104</v>
      </c>
      <c r="AS430" t="s">
        <v>105</v>
      </c>
      <c r="AT430" t="s">
        <v>106</v>
      </c>
      <c r="AU430">
        <v>1208</v>
      </c>
      <c r="AV430">
        <v>0</v>
      </c>
      <c r="AW430">
        <v>0</v>
      </c>
      <c r="AX430">
        <v>1208</v>
      </c>
      <c r="AY430">
        <v>1</v>
      </c>
      <c r="AZ430">
        <v>0</v>
      </c>
      <c r="BA430">
        <v>2</v>
      </c>
      <c r="BB430">
        <v>0</v>
      </c>
      <c r="BC430">
        <v>2</v>
      </c>
      <c r="BD430">
        <v>1</v>
      </c>
      <c r="BE430" t="s">
        <v>97</v>
      </c>
      <c r="BF430">
        <v>6</v>
      </c>
      <c r="BG430" t="s">
        <v>107</v>
      </c>
      <c r="BH430">
        <v>0</v>
      </c>
      <c r="BI430" t="s">
        <v>83</v>
      </c>
      <c r="BJ430" t="s">
        <v>108</v>
      </c>
      <c r="BK430">
        <v>2007</v>
      </c>
      <c r="BL430" t="s">
        <v>109</v>
      </c>
      <c r="BM430">
        <v>2</v>
      </c>
      <c r="BN430">
        <v>628</v>
      </c>
      <c r="BO430" t="s">
        <v>98</v>
      </c>
      <c r="BP430" t="s">
        <v>98</v>
      </c>
      <c r="BQ430" t="s">
        <v>105</v>
      </c>
      <c r="BR430">
        <v>105</v>
      </c>
      <c r="BS430">
        <v>54</v>
      </c>
      <c r="BT430">
        <v>0</v>
      </c>
      <c r="BU430">
        <v>0</v>
      </c>
      <c r="BV430">
        <v>0</v>
      </c>
      <c r="BW430">
        <v>0</v>
      </c>
      <c r="BX430" t="s">
        <v>83</v>
      </c>
      <c r="BY430" t="s">
        <v>83</v>
      </c>
      <c r="BZ430" t="s">
        <v>83</v>
      </c>
      <c r="CA430" s="2">
        <v>0</v>
      </c>
      <c r="CB430">
        <v>9</v>
      </c>
      <c r="CC430">
        <v>2007</v>
      </c>
      <c r="CD430" t="s">
        <v>158</v>
      </c>
      <c r="CE430" t="s">
        <v>159</v>
      </c>
      <c r="CF430" s="2">
        <v>195400</v>
      </c>
      <c r="CG430" s="4">
        <f t="shared" si="13"/>
        <v>161.75496688741723</v>
      </c>
    </row>
    <row r="431" spans="1:85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 t="str">
        <f t="shared" si="12"/>
        <v>Y</v>
      </c>
      <c r="S431">
        <v>6</v>
      </c>
      <c r="T431">
        <v>5</v>
      </c>
      <c r="U431">
        <v>1988</v>
      </c>
      <c r="V431" t="str">
        <f>IF(Table1[[#This Row],[YearBuilt]]&lt;1990, "N", IF(Table1[[#This Row],[Remodeled after 1990?]] = "Y", "N", "Y"))</f>
        <v>N</v>
      </c>
      <c r="W431">
        <v>1988</v>
      </c>
      <c r="X431" t="str" cm="1">
        <f t="array" ref="X431">IFERROR(IF(U431=W431, "N", IF(AND(U431&lt;W431, Table1[[#This Row],[YearRemodAdd]]&gt;1990), "Y", "N/A")), No value)</f>
        <v>N</v>
      </c>
      <c r="Y431" t="s">
        <v>93</v>
      </c>
      <c r="Z431" t="s">
        <v>94</v>
      </c>
      <c r="AA431" t="s">
        <v>140</v>
      </c>
      <c r="AB431" t="s">
        <v>140</v>
      </c>
      <c r="AC431" t="s">
        <v>117</v>
      </c>
      <c r="AD431">
        <v>0</v>
      </c>
      <c r="AE431" t="s">
        <v>98</v>
      </c>
      <c r="AF431" t="s">
        <v>98</v>
      </c>
      <c r="AG431" t="s">
        <v>118</v>
      </c>
      <c r="AH431" t="s">
        <v>97</v>
      </c>
      <c r="AI431" t="s">
        <v>98</v>
      </c>
      <c r="AJ431" t="s">
        <v>121</v>
      </c>
      <c r="AK431" t="s">
        <v>101</v>
      </c>
      <c r="AL431">
        <v>1005</v>
      </c>
      <c r="AM431" t="s">
        <v>102</v>
      </c>
      <c r="AN431">
        <v>0</v>
      </c>
      <c r="AO431">
        <v>387</v>
      </c>
      <c r="AP431">
        <v>1392</v>
      </c>
      <c r="AQ431" t="s">
        <v>103</v>
      </c>
      <c r="AR431" t="s">
        <v>98</v>
      </c>
      <c r="AS431" t="s">
        <v>105</v>
      </c>
      <c r="AT431" t="s">
        <v>106</v>
      </c>
      <c r="AU431">
        <v>1412</v>
      </c>
      <c r="AV431">
        <v>0</v>
      </c>
      <c r="AW431">
        <v>0</v>
      </c>
      <c r="AX431">
        <v>1412</v>
      </c>
      <c r="AY431">
        <v>1</v>
      </c>
      <c r="AZ431">
        <v>0</v>
      </c>
      <c r="BA431">
        <v>2</v>
      </c>
      <c r="BB431">
        <v>0</v>
      </c>
      <c r="BC431">
        <v>3</v>
      </c>
      <c r="BD431">
        <v>1</v>
      </c>
      <c r="BE431" t="s">
        <v>97</v>
      </c>
      <c r="BF431">
        <v>6</v>
      </c>
      <c r="BG431" t="s">
        <v>107</v>
      </c>
      <c r="BH431">
        <v>1</v>
      </c>
      <c r="BI431" t="s">
        <v>98</v>
      </c>
      <c r="BJ431" t="s">
        <v>108</v>
      </c>
      <c r="BK431">
        <v>1988</v>
      </c>
      <c r="BL431" t="s">
        <v>102</v>
      </c>
      <c r="BM431">
        <v>2</v>
      </c>
      <c r="BN431">
        <v>576</v>
      </c>
      <c r="BO431" t="s">
        <v>98</v>
      </c>
      <c r="BP431" t="s">
        <v>98</v>
      </c>
      <c r="BQ431" t="s">
        <v>105</v>
      </c>
      <c r="BR431">
        <v>0</v>
      </c>
      <c r="BS431">
        <v>0</v>
      </c>
      <c r="BT431">
        <v>169</v>
      </c>
      <c r="BU431">
        <v>0</v>
      </c>
      <c r="BV431">
        <v>0</v>
      </c>
      <c r="BW431">
        <v>0</v>
      </c>
      <c r="BX431" t="s">
        <v>83</v>
      </c>
      <c r="BY431" t="s">
        <v>83</v>
      </c>
      <c r="BZ431" t="s">
        <v>83</v>
      </c>
      <c r="CA431" s="2">
        <v>0</v>
      </c>
      <c r="CB431">
        <v>3</v>
      </c>
      <c r="CC431">
        <v>2009</v>
      </c>
      <c r="CD431" t="s">
        <v>110</v>
      </c>
      <c r="CE431" t="s">
        <v>111</v>
      </c>
      <c r="CF431" s="2">
        <v>175000</v>
      </c>
      <c r="CG431" s="4">
        <f t="shared" si="13"/>
        <v>123.93767705382436</v>
      </c>
    </row>
    <row r="432" spans="1:85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 t="str">
        <f t="shared" si="12"/>
        <v>N</v>
      </c>
      <c r="S432">
        <v>6</v>
      </c>
      <c r="T432">
        <v>5</v>
      </c>
      <c r="U432">
        <v>1971</v>
      </c>
      <c r="V432" t="str">
        <f>IF(Table1[[#This Row],[YearBuilt]]&lt;1990, "N", IF(Table1[[#This Row],[Remodeled after 1990?]] = "Y", "N", "Y"))</f>
        <v>N</v>
      </c>
      <c r="W432">
        <v>1971</v>
      </c>
      <c r="X432" t="str" cm="1">
        <f t="array" ref="X432">IFERROR(IF(U432=W432, "N", IF(AND(U432&lt;W432, Table1[[#This Row],[YearRemodAdd]]&gt;1990), "Y", "N/A")), No value)</f>
        <v>N</v>
      </c>
      <c r="Y432" t="s">
        <v>93</v>
      </c>
      <c r="Z432" t="s">
        <v>94</v>
      </c>
      <c r="AA432" t="s">
        <v>140</v>
      </c>
      <c r="AB432" t="s">
        <v>140</v>
      </c>
      <c r="AC432" t="s">
        <v>96</v>
      </c>
      <c r="AD432">
        <v>232</v>
      </c>
      <c r="AE432" t="s">
        <v>98</v>
      </c>
      <c r="AF432" t="s">
        <v>98</v>
      </c>
      <c r="AG432" t="s">
        <v>118</v>
      </c>
      <c r="AH432" t="s">
        <v>98</v>
      </c>
      <c r="AI432" t="s">
        <v>98</v>
      </c>
      <c r="AJ432" t="s">
        <v>100</v>
      </c>
      <c r="AK432" t="s">
        <v>119</v>
      </c>
      <c r="AL432">
        <v>387</v>
      </c>
      <c r="AM432" t="s">
        <v>102</v>
      </c>
      <c r="AN432">
        <v>0</v>
      </c>
      <c r="AO432">
        <v>96</v>
      </c>
      <c r="AP432">
        <v>483</v>
      </c>
      <c r="AQ432" t="s">
        <v>103</v>
      </c>
      <c r="AR432" t="s">
        <v>98</v>
      </c>
      <c r="AS432" t="s">
        <v>105</v>
      </c>
      <c r="AT432" t="s">
        <v>106</v>
      </c>
      <c r="AU432">
        <v>483</v>
      </c>
      <c r="AV432">
        <v>504</v>
      </c>
      <c r="AW432">
        <v>0</v>
      </c>
      <c r="AX432">
        <v>987</v>
      </c>
      <c r="AY432">
        <v>0</v>
      </c>
      <c r="AZ432">
        <v>0</v>
      </c>
      <c r="BA432">
        <v>1</v>
      </c>
      <c r="BB432">
        <v>1</v>
      </c>
      <c r="BC432">
        <v>2</v>
      </c>
      <c r="BD432">
        <v>1</v>
      </c>
      <c r="BE432" t="s">
        <v>98</v>
      </c>
      <c r="BF432">
        <v>4</v>
      </c>
      <c r="BG432" t="s">
        <v>107</v>
      </c>
      <c r="BH432">
        <v>0</v>
      </c>
      <c r="BI432" t="s">
        <v>83</v>
      </c>
      <c r="BJ432" t="s">
        <v>127</v>
      </c>
      <c r="BK432">
        <v>1971</v>
      </c>
      <c r="BL432" t="s">
        <v>102</v>
      </c>
      <c r="BM432">
        <v>1</v>
      </c>
      <c r="BN432">
        <v>264</v>
      </c>
      <c r="BO432" t="s">
        <v>98</v>
      </c>
      <c r="BP432" t="s">
        <v>98</v>
      </c>
      <c r="BQ432" t="s">
        <v>105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 t="s">
        <v>83</v>
      </c>
      <c r="BY432" t="s">
        <v>83</v>
      </c>
      <c r="BZ432" t="s">
        <v>83</v>
      </c>
      <c r="CA432" s="2">
        <v>0</v>
      </c>
      <c r="CB432">
        <v>7</v>
      </c>
      <c r="CC432">
        <v>2008</v>
      </c>
      <c r="CD432" t="s">
        <v>173</v>
      </c>
      <c r="CE432" t="s">
        <v>128</v>
      </c>
      <c r="CF432" s="2">
        <v>85400</v>
      </c>
      <c r="CG432" s="4">
        <f t="shared" si="13"/>
        <v>86.524822695035468</v>
      </c>
    </row>
    <row r="433" spans="1:85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 t="str">
        <f t="shared" si="12"/>
        <v>N/A</v>
      </c>
      <c r="S433">
        <v>6</v>
      </c>
      <c r="T433">
        <v>7</v>
      </c>
      <c r="U433">
        <v>1920</v>
      </c>
      <c r="V433" t="str">
        <f>IF(Table1[[#This Row],[YearBuilt]]&lt;1990, "N", IF(Table1[[#This Row],[Remodeled after 1990?]] = "Y", "N", "Y"))</f>
        <v>N</v>
      </c>
      <c r="W433">
        <v>1998</v>
      </c>
      <c r="X433" t="str" cm="1">
        <f t="array" ref="X433">IFERROR(IF(U433=W433, "N", IF(AND(U433&lt;W433, Table1[[#This Row],[YearRemodAdd]]&gt;1990), "Y", "N/A")), No value)</f>
        <v>Y</v>
      </c>
      <c r="Y433" t="s">
        <v>93</v>
      </c>
      <c r="Z433" t="s">
        <v>94</v>
      </c>
      <c r="AA433" t="s">
        <v>116</v>
      </c>
      <c r="AB433" t="s">
        <v>116</v>
      </c>
      <c r="AC433" t="s">
        <v>117</v>
      </c>
      <c r="AD433">
        <v>0</v>
      </c>
      <c r="AE433" t="s">
        <v>98</v>
      </c>
      <c r="AF433" t="s">
        <v>98</v>
      </c>
      <c r="AG433" t="s">
        <v>126</v>
      </c>
      <c r="AH433" t="s">
        <v>98</v>
      </c>
      <c r="AI433" t="s">
        <v>98</v>
      </c>
      <c r="AJ433" t="s">
        <v>100</v>
      </c>
      <c r="AK433" t="s">
        <v>102</v>
      </c>
      <c r="AL433">
        <v>0</v>
      </c>
      <c r="AM433" t="s">
        <v>102</v>
      </c>
      <c r="AN433">
        <v>0</v>
      </c>
      <c r="AO433">
        <v>901</v>
      </c>
      <c r="AP433">
        <v>901</v>
      </c>
      <c r="AQ433" t="s">
        <v>103</v>
      </c>
      <c r="AR433" t="s">
        <v>97</v>
      </c>
      <c r="AS433" t="s">
        <v>105</v>
      </c>
      <c r="AT433" t="s">
        <v>106</v>
      </c>
      <c r="AU433">
        <v>1088</v>
      </c>
      <c r="AV433">
        <v>110</v>
      </c>
      <c r="AW433">
        <v>0</v>
      </c>
      <c r="AX433">
        <v>1198</v>
      </c>
      <c r="AY433">
        <v>0</v>
      </c>
      <c r="AZ433">
        <v>0</v>
      </c>
      <c r="BA433">
        <v>1</v>
      </c>
      <c r="BB433">
        <v>0</v>
      </c>
      <c r="BC433">
        <v>4</v>
      </c>
      <c r="BD433">
        <v>1</v>
      </c>
      <c r="BE433" t="s">
        <v>98</v>
      </c>
      <c r="BF433">
        <v>7</v>
      </c>
      <c r="BG433" t="s">
        <v>107</v>
      </c>
      <c r="BH433">
        <v>0</v>
      </c>
      <c r="BI433" t="s">
        <v>83</v>
      </c>
      <c r="BJ433" t="s">
        <v>83</v>
      </c>
      <c r="BK433" t="s">
        <v>83</v>
      </c>
      <c r="BL433" t="s">
        <v>83</v>
      </c>
      <c r="BM433">
        <v>0</v>
      </c>
      <c r="BN433">
        <v>0</v>
      </c>
      <c r="BO433" t="s">
        <v>83</v>
      </c>
      <c r="BP433" t="s">
        <v>83</v>
      </c>
      <c r="BQ433" t="s">
        <v>177</v>
      </c>
      <c r="BR433">
        <v>0</v>
      </c>
      <c r="BS433">
        <v>98</v>
      </c>
      <c r="BT433">
        <v>0</v>
      </c>
      <c r="BU433">
        <v>0</v>
      </c>
      <c r="BV433">
        <v>0</v>
      </c>
      <c r="BW433">
        <v>0</v>
      </c>
      <c r="BX433" t="s">
        <v>83</v>
      </c>
      <c r="BY433" t="s">
        <v>134</v>
      </c>
      <c r="BZ433" t="s">
        <v>83</v>
      </c>
      <c r="CA433" s="2">
        <v>0</v>
      </c>
      <c r="CB433">
        <v>9</v>
      </c>
      <c r="CC433">
        <v>2008</v>
      </c>
      <c r="CD433" t="s">
        <v>208</v>
      </c>
      <c r="CE433" t="s">
        <v>128</v>
      </c>
      <c r="CF433" s="2">
        <v>79900</v>
      </c>
      <c r="CG433" s="4">
        <f t="shared" si="13"/>
        <v>66.694490818030047</v>
      </c>
    </row>
    <row r="434" spans="1:85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 t="str">
        <f t="shared" si="12"/>
        <v>N</v>
      </c>
      <c r="S434">
        <v>5</v>
      </c>
      <c r="T434">
        <v>5</v>
      </c>
      <c r="U434">
        <v>1971</v>
      </c>
      <c r="V434" t="str">
        <f>IF(Table1[[#This Row],[YearBuilt]]&lt;1990, "N", IF(Table1[[#This Row],[Remodeled after 1990?]] = "Y", "N", "Y"))</f>
        <v>N</v>
      </c>
      <c r="W434">
        <v>1971</v>
      </c>
      <c r="X434" t="str" cm="1">
        <f t="array" ref="X434">IFERROR(IF(U434=W434, "N", IF(AND(U434&lt;W434, Table1[[#This Row],[YearRemodAdd]]&gt;1990), "Y", "N/A")), No value)</f>
        <v>N</v>
      </c>
      <c r="Y434" t="s">
        <v>93</v>
      </c>
      <c r="Z434" t="s">
        <v>94</v>
      </c>
      <c r="AA434" t="s">
        <v>140</v>
      </c>
      <c r="AB434" t="s">
        <v>140</v>
      </c>
      <c r="AC434" t="s">
        <v>96</v>
      </c>
      <c r="AD434">
        <v>376</v>
      </c>
      <c r="AE434" t="s">
        <v>98</v>
      </c>
      <c r="AF434" t="s">
        <v>98</v>
      </c>
      <c r="AG434" t="s">
        <v>118</v>
      </c>
      <c r="AH434" t="s">
        <v>98</v>
      </c>
      <c r="AI434" t="s">
        <v>98</v>
      </c>
      <c r="AJ434" t="s">
        <v>100</v>
      </c>
      <c r="AK434" t="s">
        <v>119</v>
      </c>
      <c r="AL434">
        <v>471</v>
      </c>
      <c r="AM434" t="s">
        <v>102</v>
      </c>
      <c r="AN434">
        <v>0</v>
      </c>
      <c r="AO434">
        <v>294</v>
      </c>
      <c r="AP434">
        <v>765</v>
      </c>
      <c r="AQ434" t="s">
        <v>103</v>
      </c>
      <c r="AR434" t="s">
        <v>104</v>
      </c>
      <c r="AS434" t="s">
        <v>105</v>
      </c>
      <c r="AT434" t="s">
        <v>106</v>
      </c>
      <c r="AU434">
        <v>765</v>
      </c>
      <c r="AV434">
        <v>600</v>
      </c>
      <c r="AW434">
        <v>0</v>
      </c>
      <c r="AX434">
        <v>1365</v>
      </c>
      <c r="AY434">
        <v>1</v>
      </c>
      <c r="AZ434">
        <v>0</v>
      </c>
      <c r="BA434">
        <v>1</v>
      </c>
      <c r="BB434">
        <v>1</v>
      </c>
      <c r="BC434">
        <v>2</v>
      </c>
      <c r="BD434">
        <v>1</v>
      </c>
      <c r="BE434" t="s">
        <v>98</v>
      </c>
      <c r="BF434">
        <v>6</v>
      </c>
      <c r="BG434" t="s">
        <v>146</v>
      </c>
      <c r="BH434">
        <v>0</v>
      </c>
      <c r="BI434" t="s">
        <v>83</v>
      </c>
      <c r="BJ434" t="s">
        <v>127</v>
      </c>
      <c r="BK434">
        <v>1971</v>
      </c>
      <c r="BL434" t="s">
        <v>102</v>
      </c>
      <c r="BM434">
        <v>2</v>
      </c>
      <c r="BN434">
        <v>440</v>
      </c>
      <c r="BO434" t="s">
        <v>98</v>
      </c>
      <c r="BP434" t="s">
        <v>98</v>
      </c>
      <c r="BQ434" t="s">
        <v>105</v>
      </c>
      <c r="BR434">
        <v>240</v>
      </c>
      <c r="BS434">
        <v>36</v>
      </c>
      <c r="BT434">
        <v>0</v>
      </c>
      <c r="BU434">
        <v>0</v>
      </c>
      <c r="BV434">
        <v>0</v>
      </c>
      <c r="BW434">
        <v>0</v>
      </c>
      <c r="BX434" t="s">
        <v>83</v>
      </c>
      <c r="BY434" t="s">
        <v>83</v>
      </c>
      <c r="BZ434" t="s">
        <v>83</v>
      </c>
      <c r="CA434" s="2">
        <v>0</v>
      </c>
      <c r="CB434">
        <v>8</v>
      </c>
      <c r="CC434">
        <v>2007</v>
      </c>
      <c r="CD434" t="s">
        <v>110</v>
      </c>
      <c r="CE434" t="s">
        <v>111</v>
      </c>
      <c r="CF434" s="2">
        <v>122500</v>
      </c>
      <c r="CG434" s="4">
        <f t="shared" si="13"/>
        <v>89.743589743589737</v>
      </c>
    </row>
    <row r="435" spans="1:85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 t="str">
        <f t="shared" si="12"/>
        <v>N</v>
      </c>
      <c r="S435">
        <v>6</v>
      </c>
      <c r="T435">
        <v>5</v>
      </c>
      <c r="U435">
        <v>1997</v>
      </c>
      <c r="V435" t="str">
        <f>IF(Table1[[#This Row],[YearBuilt]]&lt;1990, "N", IF(Table1[[#This Row],[Remodeled after 1990?]] = "Y", "N", "Y"))</f>
        <v>N</v>
      </c>
      <c r="W435">
        <v>1998</v>
      </c>
      <c r="X435" t="str" cm="1">
        <f t="array" ref="X435">IFERROR(IF(U435=W435, "N", IF(AND(U435&lt;W435, Table1[[#This Row],[YearRemodAdd]]&gt;1990), "Y", "N/A")), No value)</f>
        <v>Y</v>
      </c>
      <c r="Y435" t="s">
        <v>93</v>
      </c>
      <c r="Z435" t="s">
        <v>94</v>
      </c>
      <c r="AA435" t="s">
        <v>95</v>
      </c>
      <c r="AB435" t="s">
        <v>95</v>
      </c>
      <c r="AC435" t="s">
        <v>117</v>
      </c>
      <c r="AD435">
        <v>0</v>
      </c>
      <c r="AE435" t="s">
        <v>98</v>
      </c>
      <c r="AF435" t="s">
        <v>98</v>
      </c>
      <c r="AG435" t="s">
        <v>99</v>
      </c>
      <c r="AH435" t="s">
        <v>97</v>
      </c>
      <c r="AI435" t="s">
        <v>98</v>
      </c>
      <c r="AJ435" t="s">
        <v>100</v>
      </c>
      <c r="AK435" t="s">
        <v>102</v>
      </c>
      <c r="AL435">
        <v>0</v>
      </c>
      <c r="AM435" t="s">
        <v>102</v>
      </c>
      <c r="AN435">
        <v>0</v>
      </c>
      <c r="AO435">
        <v>926</v>
      </c>
      <c r="AP435">
        <v>926</v>
      </c>
      <c r="AQ435" t="s">
        <v>103</v>
      </c>
      <c r="AR435" t="s">
        <v>104</v>
      </c>
      <c r="AS435" t="s">
        <v>105</v>
      </c>
      <c r="AT435" t="s">
        <v>106</v>
      </c>
      <c r="AU435">
        <v>926</v>
      </c>
      <c r="AV435">
        <v>678</v>
      </c>
      <c r="AW435">
        <v>0</v>
      </c>
      <c r="AX435">
        <v>1604</v>
      </c>
      <c r="AY435">
        <v>0</v>
      </c>
      <c r="AZ435">
        <v>0</v>
      </c>
      <c r="BA435">
        <v>2</v>
      </c>
      <c r="BB435">
        <v>1</v>
      </c>
      <c r="BC435">
        <v>3</v>
      </c>
      <c r="BD435">
        <v>1</v>
      </c>
      <c r="BE435" t="s">
        <v>98</v>
      </c>
      <c r="BF435">
        <v>7</v>
      </c>
      <c r="BG435" t="s">
        <v>107</v>
      </c>
      <c r="BH435">
        <v>1</v>
      </c>
      <c r="BI435" t="s">
        <v>98</v>
      </c>
      <c r="BJ435" t="s">
        <v>108</v>
      </c>
      <c r="BK435">
        <v>1997</v>
      </c>
      <c r="BL435" t="s">
        <v>157</v>
      </c>
      <c r="BM435">
        <v>2</v>
      </c>
      <c r="BN435">
        <v>470</v>
      </c>
      <c r="BO435" t="s">
        <v>98</v>
      </c>
      <c r="BP435" t="s">
        <v>98</v>
      </c>
      <c r="BQ435" t="s">
        <v>105</v>
      </c>
      <c r="BR435">
        <v>0</v>
      </c>
      <c r="BS435">
        <v>36</v>
      </c>
      <c r="BT435">
        <v>0</v>
      </c>
      <c r="BU435">
        <v>0</v>
      </c>
      <c r="BV435">
        <v>0</v>
      </c>
      <c r="BW435">
        <v>0</v>
      </c>
      <c r="BX435" t="s">
        <v>83</v>
      </c>
      <c r="BY435" t="s">
        <v>83</v>
      </c>
      <c r="BZ435" t="s">
        <v>83</v>
      </c>
      <c r="CA435" s="2">
        <v>0</v>
      </c>
      <c r="CB435">
        <v>7</v>
      </c>
      <c r="CC435">
        <v>2008</v>
      </c>
      <c r="CD435" t="s">
        <v>110</v>
      </c>
      <c r="CE435" t="s">
        <v>111</v>
      </c>
      <c r="CF435" s="2">
        <v>181000</v>
      </c>
      <c r="CG435" s="4">
        <f t="shared" si="13"/>
        <v>112.84289276807981</v>
      </c>
    </row>
    <row r="436" spans="1:85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 t="str">
        <f t="shared" si="12"/>
        <v>N/A</v>
      </c>
      <c r="S436">
        <v>4</v>
      </c>
      <c r="T436">
        <v>7</v>
      </c>
      <c r="U436">
        <v>1972</v>
      </c>
      <c r="V436" t="str">
        <f>IF(Table1[[#This Row],[YearBuilt]]&lt;1990, "N", IF(Table1[[#This Row],[Remodeled after 1990?]] = "Y", "N", "Y"))</f>
        <v>N</v>
      </c>
      <c r="W436">
        <v>1972</v>
      </c>
      <c r="X436" t="str" cm="1">
        <f t="array" ref="X436">IFERROR(IF(U436=W436, "N", IF(AND(U436&lt;W436, Table1[[#This Row],[YearRemodAdd]]&gt;1990), "Y", "N/A")), No value)</f>
        <v>N</v>
      </c>
      <c r="Y436" t="s">
        <v>93</v>
      </c>
      <c r="Z436" t="s">
        <v>94</v>
      </c>
      <c r="AA436" t="s">
        <v>180</v>
      </c>
      <c r="AB436" t="s">
        <v>181</v>
      </c>
      <c r="AC436" t="s">
        <v>117</v>
      </c>
      <c r="AD436">
        <v>0</v>
      </c>
      <c r="AE436" t="s">
        <v>98</v>
      </c>
      <c r="AF436" t="s">
        <v>97</v>
      </c>
      <c r="AG436" t="s">
        <v>118</v>
      </c>
      <c r="AH436" t="s">
        <v>97</v>
      </c>
      <c r="AI436" t="s">
        <v>98</v>
      </c>
      <c r="AJ436" t="s">
        <v>130</v>
      </c>
      <c r="AK436" t="s">
        <v>119</v>
      </c>
      <c r="AL436">
        <v>495</v>
      </c>
      <c r="AM436" t="s">
        <v>102</v>
      </c>
      <c r="AN436">
        <v>0</v>
      </c>
      <c r="AO436">
        <v>135</v>
      </c>
      <c r="AP436">
        <v>630</v>
      </c>
      <c r="AQ436" t="s">
        <v>103</v>
      </c>
      <c r="AR436" t="s">
        <v>97</v>
      </c>
      <c r="AS436" t="s">
        <v>105</v>
      </c>
      <c r="AT436" t="s">
        <v>106</v>
      </c>
      <c r="AU436">
        <v>630</v>
      </c>
      <c r="AV436">
        <v>0</v>
      </c>
      <c r="AW436">
        <v>0</v>
      </c>
      <c r="AX436">
        <v>630</v>
      </c>
      <c r="AY436">
        <v>1</v>
      </c>
      <c r="AZ436">
        <v>0</v>
      </c>
      <c r="BA436">
        <v>1</v>
      </c>
      <c r="BB436">
        <v>0</v>
      </c>
      <c r="BC436">
        <v>1</v>
      </c>
      <c r="BD436">
        <v>1</v>
      </c>
      <c r="BE436" t="s">
        <v>98</v>
      </c>
      <c r="BF436">
        <v>3</v>
      </c>
      <c r="BG436" t="s">
        <v>107</v>
      </c>
      <c r="BH436">
        <v>0</v>
      </c>
      <c r="BI436" t="s">
        <v>83</v>
      </c>
      <c r="BJ436" t="s">
        <v>83</v>
      </c>
      <c r="BK436" t="s">
        <v>83</v>
      </c>
      <c r="BL436" t="s">
        <v>83</v>
      </c>
      <c r="BM436">
        <v>0</v>
      </c>
      <c r="BN436">
        <v>0</v>
      </c>
      <c r="BO436" t="s">
        <v>83</v>
      </c>
      <c r="BP436" t="s">
        <v>83</v>
      </c>
      <c r="BQ436" t="s">
        <v>105</v>
      </c>
      <c r="BR436">
        <v>88</v>
      </c>
      <c r="BS436">
        <v>0</v>
      </c>
      <c r="BT436">
        <v>0</v>
      </c>
      <c r="BU436">
        <v>0</v>
      </c>
      <c r="BV436">
        <v>0</v>
      </c>
      <c r="BW436">
        <v>0</v>
      </c>
      <c r="BX436" t="s">
        <v>83</v>
      </c>
      <c r="BY436" t="s">
        <v>83</v>
      </c>
      <c r="BZ436" t="s">
        <v>83</v>
      </c>
      <c r="CA436" s="2">
        <v>0</v>
      </c>
      <c r="CB436">
        <v>6</v>
      </c>
      <c r="CC436">
        <v>2008</v>
      </c>
      <c r="CD436" t="s">
        <v>110</v>
      </c>
      <c r="CE436" t="s">
        <v>111</v>
      </c>
      <c r="CF436" s="2">
        <v>81000</v>
      </c>
      <c r="CG436" s="4">
        <f t="shared" si="13"/>
        <v>128.57142857142858</v>
      </c>
    </row>
    <row r="437" spans="1:85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 t="str">
        <f t="shared" si="12"/>
        <v>N</v>
      </c>
      <c r="S437">
        <v>7</v>
      </c>
      <c r="T437">
        <v>6</v>
      </c>
      <c r="U437">
        <v>1996</v>
      </c>
      <c r="V437" t="str">
        <f>IF(Table1[[#This Row],[YearBuilt]]&lt;1990, "N", IF(Table1[[#This Row],[Remodeled after 1990?]] = "Y", "N", "Y"))</f>
        <v>Y</v>
      </c>
      <c r="W437">
        <v>1996</v>
      </c>
      <c r="X437" t="str" cm="1">
        <f t="array" ref="X437">IFERROR(IF(U437=W437, "N", IF(AND(U437&lt;W437, Table1[[#This Row],[YearRemodAdd]]&gt;1990), "Y", "N/A")), No value)</f>
        <v>N</v>
      </c>
      <c r="Y437" t="s">
        <v>93</v>
      </c>
      <c r="Z437" t="s">
        <v>94</v>
      </c>
      <c r="AA437" t="s">
        <v>95</v>
      </c>
      <c r="AB437" t="s">
        <v>95</v>
      </c>
      <c r="AC437" t="s">
        <v>117</v>
      </c>
      <c r="AD437">
        <v>0</v>
      </c>
      <c r="AE437" t="s">
        <v>97</v>
      </c>
      <c r="AF437" t="s">
        <v>98</v>
      </c>
      <c r="AG437" t="s">
        <v>99</v>
      </c>
      <c r="AH437" t="s">
        <v>97</v>
      </c>
      <c r="AI437" t="s">
        <v>98</v>
      </c>
      <c r="AJ437" t="s">
        <v>130</v>
      </c>
      <c r="AK437" t="s">
        <v>101</v>
      </c>
      <c r="AL437">
        <v>385</v>
      </c>
      <c r="AM437" t="s">
        <v>119</v>
      </c>
      <c r="AN437">
        <v>344</v>
      </c>
      <c r="AO437">
        <v>70</v>
      </c>
      <c r="AP437">
        <v>799</v>
      </c>
      <c r="AQ437" t="s">
        <v>103</v>
      </c>
      <c r="AR437" t="s">
        <v>104</v>
      </c>
      <c r="AS437" t="s">
        <v>105</v>
      </c>
      <c r="AT437" t="s">
        <v>106</v>
      </c>
      <c r="AU437">
        <v>827</v>
      </c>
      <c r="AV437">
        <v>834</v>
      </c>
      <c r="AW437">
        <v>0</v>
      </c>
      <c r="AX437">
        <v>1661</v>
      </c>
      <c r="AY437">
        <v>1</v>
      </c>
      <c r="AZ437">
        <v>0</v>
      </c>
      <c r="BA437">
        <v>2</v>
      </c>
      <c r="BB437">
        <v>1</v>
      </c>
      <c r="BC437">
        <v>3</v>
      </c>
      <c r="BD437">
        <v>1</v>
      </c>
      <c r="BE437" t="s">
        <v>97</v>
      </c>
      <c r="BF437">
        <v>6</v>
      </c>
      <c r="BG437" t="s">
        <v>107</v>
      </c>
      <c r="BH437">
        <v>1</v>
      </c>
      <c r="BI437" t="s">
        <v>98</v>
      </c>
      <c r="BJ437" t="s">
        <v>108</v>
      </c>
      <c r="BK437">
        <v>1996</v>
      </c>
      <c r="BL437" t="s">
        <v>109</v>
      </c>
      <c r="BM437">
        <v>2</v>
      </c>
      <c r="BN437">
        <v>550</v>
      </c>
      <c r="BO437" t="s">
        <v>98</v>
      </c>
      <c r="BP437" t="s">
        <v>98</v>
      </c>
      <c r="BQ437" t="s">
        <v>105</v>
      </c>
      <c r="BR437">
        <v>158</v>
      </c>
      <c r="BS437">
        <v>61</v>
      </c>
      <c r="BT437">
        <v>0</v>
      </c>
      <c r="BU437">
        <v>0</v>
      </c>
      <c r="BV437">
        <v>0</v>
      </c>
      <c r="BW437">
        <v>0</v>
      </c>
      <c r="BX437" t="s">
        <v>83</v>
      </c>
      <c r="BY437" t="s">
        <v>83</v>
      </c>
      <c r="BZ437" t="s">
        <v>83</v>
      </c>
      <c r="CA437" s="2">
        <v>0</v>
      </c>
      <c r="CB437">
        <v>4</v>
      </c>
      <c r="CC437">
        <v>2009</v>
      </c>
      <c r="CD437" t="s">
        <v>235</v>
      </c>
      <c r="CE437" t="s">
        <v>111</v>
      </c>
      <c r="CF437" s="2">
        <v>212000</v>
      </c>
      <c r="CG437" s="4">
        <f t="shared" si="13"/>
        <v>127.63395544852499</v>
      </c>
    </row>
    <row r="438" spans="1:85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 t="str">
        <f t="shared" si="12"/>
        <v>N/A</v>
      </c>
      <c r="S438">
        <v>6</v>
      </c>
      <c r="T438">
        <v>8</v>
      </c>
      <c r="U438">
        <v>1920</v>
      </c>
      <c r="V438" t="str">
        <f>IF(Table1[[#This Row],[YearBuilt]]&lt;1990, "N", IF(Table1[[#This Row],[Remodeled after 1990?]] = "Y", "N", "Y"))</f>
        <v>N</v>
      </c>
      <c r="W438">
        <v>1950</v>
      </c>
      <c r="X438" t="str" cm="1">
        <f t="array" ref="X438">IFERROR(IF(U438=W438, "N", IF(AND(U438&lt;W438, Table1[[#This Row],[YearRemodAdd]]&gt;1990), "Y", "N/A")), No value)</f>
        <v>N/A</v>
      </c>
      <c r="Y438" t="s">
        <v>93</v>
      </c>
      <c r="Z438" t="s">
        <v>94</v>
      </c>
      <c r="AA438" t="s">
        <v>203</v>
      </c>
      <c r="AB438" t="s">
        <v>203</v>
      </c>
      <c r="AC438" t="s">
        <v>117</v>
      </c>
      <c r="AD438">
        <v>0</v>
      </c>
      <c r="AE438" t="s">
        <v>98</v>
      </c>
      <c r="AF438" t="s">
        <v>98</v>
      </c>
      <c r="AG438" t="s">
        <v>126</v>
      </c>
      <c r="AH438" t="s">
        <v>147</v>
      </c>
      <c r="AI438" t="s">
        <v>98</v>
      </c>
      <c r="AJ438" t="s">
        <v>100</v>
      </c>
      <c r="AK438" t="s">
        <v>102</v>
      </c>
      <c r="AL438">
        <v>0</v>
      </c>
      <c r="AM438" t="s">
        <v>102</v>
      </c>
      <c r="AN438">
        <v>0</v>
      </c>
      <c r="AO438">
        <v>648</v>
      </c>
      <c r="AP438">
        <v>648</v>
      </c>
      <c r="AQ438" t="s">
        <v>103</v>
      </c>
      <c r="AR438" t="s">
        <v>98</v>
      </c>
      <c r="AS438" t="s">
        <v>105</v>
      </c>
      <c r="AT438" t="s">
        <v>164</v>
      </c>
      <c r="AU438">
        <v>734</v>
      </c>
      <c r="AV438">
        <v>384</v>
      </c>
      <c r="AW438">
        <v>0</v>
      </c>
      <c r="AX438">
        <v>1118</v>
      </c>
      <c r="AY438">
        <v>0</v>
      </c>
      <c r="AZ438">
        <v>0</v>
      </c>
      <c r="BA438">
        <v>1</v>
      </c>
      <c r="BB438">
        <v>0</v>
      </c>
      <c r="BC438">
        <v>2</v>
      </c>
      <c r="BD438">
        <v>1</v>
      </c>
      <c r="BE438" t="s">
        <v>98</v>
      </c>
      <c r="BF438">
        <v>6</v>
      </c>
      <c r="BG438" t="s">
        <v>107</v>
      </c>
      <c r="BH438">
        <v>0</v>
      </c>
      <c r="BI438" t="s">
        <v>83</v>
      </c>
      <c r="BJ438" t="s">
        <v>127</v>
      </c>
      <c r="BK438">
        <v>1990</v>
      </c>
      <c r="BL438" t="s">
        <v>102</v>
      </c>
      <c r="BM438">
        <v>2</v>
      </c>
      <c r="BN438">
        <v>440</v>
      </c>
      <c r="BO438" t="s">
        <v>98</v>
      </c>
      <c r="BP438" t="s">
        <v>98</v>
      </c>
      <c r="BQ438" t="s">
        <v>105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 t="s">
        <v>83</v>
      </c>
      <c r="BY438" t="s">
        <v>83</v>
      </c>
      <c r="BZ438" t="s">
        <v>83</v>
      </c>
      <c r="CA438" s="2">
        <v>0</v>
      </c>
      <c r="CB438">
        <v>10</v>
      </c>
      <c r="CC438">
        <v>2006</v>
      </c>
      <c r="CD438" t="s">
        <v>110</v>
      </c>
      <c r="CE438" t="s">
        <v>111</v>
      </c>
      <c r="CF438" s="2">
        <v>116000</v>
      </c>
      <c r="CG438" s="4">
        <f t="shared" si="13"/>
        <v>103.7567084078712</v>
      </c>
    </row>
    <row r="439" spans="1:85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 t="str">
        <f t="shared" si="12"/>
        <v>N/A</v>
      </c>
      <c r="S439">
        <v>6</v>
      </c>
      <c r="T439">
        <v>7</v>
      </c>
      <c r="U439">
        <v>1926</v>
      </c>
      <c r="V439" t="str">
        <f>IF(Table1[[#This Row],[YearBuilt]]&lt;1990, "N", IF(Table1[[#This Row],[Remodeled after 1990?]] = "Y", "N", "Y"))</f>
        <v>N</v>
      </c>
      <c r="W439">
        <v>2004</v>
      </c>
      <c r="X439" t="str" cm="1">
        <f t="array" ref="X439">IFERROR(IF(U439=W439, "N", IF(AND(U439&lt;W439, Table1[[#This Row],[YearRemodAdd]]&gt;1990), "Y", "N/A")), No value)</f>
        <v>Y</v>
      </c>
      <c r="Y439" t="s">
        <v>93</v>
      </c>
      <c r="Z439" t="s">
        <v>94</v>
      </c>
      <c r="AA439" t="s">
        <v>124</v>
      </c>
      <c r="AB439" t="s">
        <v>124</v>
      </c>
      <c r="AC439" t="s">
        <v>117</v>
      </c>
      <c r="AD439">
        <v>0</v>
      </c>
      <c r="AE439" t="s">
        <v>97</v>
      </c>
      <c r="AF439" t="s">
        <v>98</v>
      </c>
      <c r="AG439" t="s">
        <v>99</v>
      </c>
      <c r="AH439" t="s">
        <v>98</v>
      </c>
      <c r="AI439" t="s">
        <v>98</v>
      </c>
      <c r="AJ439" t="s">
        <v>100</v>
      </c>
      <c r="AK439" t="s">
        <v>102</v>
      </c>
      <c r="AL439">
        <v>0</v>
      </c>
      <c r="AM439" t="s">
        <v>102</v>
      </c>
      <c r="AN439">
        <v>0</v>
      </c>
      <c r="AO439">
        <v>884</v>
      </c>
      <c r="AP439">
        <v>884</v>
      </c>
      <c r="AQ439" t="s">
        <v>103</v>
      </c>
      <c r="AR439" t="s">
        <v>97</v>
      </c>
      <c r="AS439" t="s">
        <v>105</v>
      </c>
      <c r="AT439" t="s">
        <v>106</v>
      </c>
      <c r="AU439">
        <v>904</v>
      </c>
      <c r="AV439">
        <v>0</v>
      </c>
      <c r="AW439">
        <v>0</v>
      </c>
      <c r="AX439">
        <v>904</v>
      </c>
      <c r="AY439">
        <v>0</v>
      </c>
      <c r="AZ439">
        <v>0</v>
      </c>
      <c r="BA439">
        <v>1</v>
      </c>
      <c r="BB439">
        <v>0</v>
      </c>
      <c r="BC439">
        <v>2</v>
      </c>
      <c r="BD439">
        <v>1</v>
      </c>
      <c r="BE439" t="s">
        <v>98</v>
      </c>
      <c r="BF439">
        <v>4</v>
      </c>
      <c r="BG439" t="s">
        <v>107</v>
      </c>
      <c r="BH439">
        <v>0</v>
      </c>
      <c r="BI439" t="s">
        <v>83</v>
      </c>
      <c r="BJ439" t="s">
        <v>127</v>
      </c>
      <c r="BK439">
        <v>1926</v>
      </c>
      <c r="BL439" t="s">
        <v>102</v>
      </c>
      <c r="BM439">
        <v>1</v>
      </c>
      <c r="BN439">
        <v>180</v>
      </c>
      <c r="BO439" t="s">
        <v>98</v>
      </c>
      <c r="BP439" t="s">
        <v>98</v>
      </c>
      <c r="BQ439" t="s">
        <v>105</v>
      </c>
      <c r="BR439">
        <v>0</v>
      </c>
      <c r="BS439">
        <v>0</v>
      </c>
      <c r="BT439">
        <v>105</v>
      </c>
      <c r="BU439">
        <v>0</v>
      </c>
      <c r="BV439">
        <v>0</v>
      </c>
      <c r="BW439">
        <v>0</v>
      </c>
      <c r="BX439" t="s">
        <v>83</v>
      </c>
      <c r="BY439" t="s">
        <v>83</v>
      </c>
      <c r="BZ439" t="s">
        <v>83</v>
      </c>
      <c r="CA439" s="2">
        <v>0</v>
      </c>
      <c r="CB439">
        <v>1</v>
      </c>
      <c r="CC439">
        <v>2009</v>
      </c>
      <c r="CD439" t="s">
        <v>110</v>
      </c>
      <c r="CE439" t="s">
        <v>111</v>
      </c>
      <c r="CF439" s="2">
        <v>119000</v>
      </c>
      <c r="CG439" s="4">
        <f t="shared" si="13"/>
        <v>131.63716814159292</v>
      </c>
    </row>
    <row r="440" spans="1:85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 t="str">
        <f t="shared" si="12"/>
        <v>Y</v>
      </c>
      <c r="S440">
        <v>5</v>
      </c>
      <c r="T440">
        <v>6</v>
      </c>
      <c r="U440">
        <v>1913</v>
      </c>
      <c r="V440" t="str">
        <f>IF(Table1[[#This Row],[YearBuilt]]&lt;1990, "N", IF(Table1[[#This Row],[Remodeled after 1990?]] = "Y", "N", "Y"))</f>
        <v>N</v>
      </c>
      <c r="W440">
        <v>2002</v>
      </c>
      <c r="X440" t="str" cm="1">
        <f t="array" ref="X440">IFERROR(IF(U440=W440, "N", IF(AND(U440&lt;W440, Table1[[#This Row],[YearRemodAdd]]&gt;1990), "Y", "N/A")), No value)</f>
        <v>Y</v>
      </c>
      <c r="Y440" t="s">
        <v>93</v>
      </c>
      <c r="Z440" t="s">
        <v>94</v>
      </c>
      <c r="AA440" t="s">
        <v>155</v>
      </c>
      <c r="AB440" t="s">
        <v>203</v>
      </c>
      <c r="AC440" t="s">
        <v>117</v>
      </c>
      <c r="AD440">
        <v>0</v>
      </c>
      <c r="AE440" t="s">
        <v>98</v>
      </c>
      <c r="AF440" t="s">
        <v>98</v>
      </c>
      <c r="AG440" t="s">
        <v>99</v>
      </c>
      <c r="AH440" t="s">
        <v>98</v>
      </c>
      <c r="AI440" t="s">
        <v>98</v>
      </c>
      <c r="AJ440" t="s">
        <v>100</v>
      </c>
      <c r="AK440" t="s">
        <v>172</v>
      </c>
      <c r="AL440">
        <v>365</v>
      </c>
      <c r="AM440" t="s">
        <v>102</v>
      </c>
      <c r="AN440">
        <v>0</v>
      </c>
      <c r="AO440">
        <v>75</v>
      </c>
      <c r="AP440">
        <v>440</v>
      </c>
      <c r="AQ440" t="s">
        <v>103</v>
      </c>
      <c r="AR440" t="s">
        <v>98</v>
      </c>
      <c r="AS440" t="s">
        <v>177</v>
      </c>
      <c r="AT440" t="s">
        <v>106</v>
      </c>
      <c r="AU440">
        <v>694</v>
      </c>
      <c r="AV440">
        <v>0</v>
      </c>
      <c r="AW440">
        <v>0</v>
      </c>
      <c r="AX440">
        <v>694</v>
      </c>
      <c r="AY440">
        <v>0</v>
      </c>
      <c r="AZ440">
        <v>0</v>
      </c>
      <c r="BA440">
        <v>1</v>
      </c>
      <c r="BB440">
        <v>0</v>
      </c>
      <c r="BC440">
        <v>2</v>
      </c>
      <c r="BD440">
        <v>1</v>
      </c>
      <c r="BE440" t="s">
        <v>97</v>
      </c>
      <c r="BF440">
        <v>4</v>
      </c>
      <c r="BG440" t="s">
        <v>107</v>
      </c>
      <c r="BH440">
        <v>1</v>
      </c>
      <c r="BI440" t="s">
        <v>97</v>
      </c>
      <c r="BJ440" t="s">
        <v>127</v>
      </c>
      <c r="BK440">
        <v>1990</v>
      </c>
      <c r="BL440" t="s">
        <v>102</v>
      </c>
      <c r="BM440">
        <v>1</v>
      </c>
      <c r="BN440">
        <v>352</v>
      </c>
      <c r="BO440" t="s">
        <v>97</v>
      </c>
      <c r="BP440" t="s">
        <v>98</v>
      </c>
      <c r="BQ440" t="s">
        <v>190</v>
      </c>
      <c r="BR440">
        <v>0</v>
      </c>
      <c r="BS440">
        <v>0</v>
      </c>
      <c r="BT440">
        <v>34</v>
      </c>
      <c r="BU440">
        <v>0</v>
      </c>
      <c r="BV440">
        <v>0</v>
      </c>
      <c r="BW440">
        <v>0</v>
      </c>
      <c r="BX440" t="s">
        <v>83</v>
      </c>
      <c r="BY440" t="s">
        <v>134</v>
      </c>
      <c r="BZ440" t="s">
        <v>83</v>
      </c>
      <c r="CA440" s="2">
        <v>0</v>
      </c>
      <c r="CB440">
        <v>3</v>
      </c>
      <c r="CC440">
        <v>2007</v>
      </c>
      <c r="CD440" t="s">
        <v>110</v>
      </c>
      <c r="CE440" t="s">
        <v>111</v>
      </c>
      <c r="CF440" s="2">
        <v>90350</v>
      </c>
      <c r="CG440" s="4">
        <f t="shared" si="13"/>
        <v>130.18731988472624</v>
      </c>
    </row>
    <row r="441" spans="1:85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 t="str">
        <f t="shared" si="12"/>
        <v>N/A</v>
      </c>
      <c r="S441">
        <v>6</v>
      </c>
      <c r="T441">
        <v>8</v>
      </c>
      <c r="U441">
        <v>1920</v>
      </c>
      <c r="V441" t="str">
        <f>IF(Table1[[#This Row],[YearBuilt]]&lt;1990, "N", IF(Table1[[#This Row],[Remodeled after 1990?]] = "Y", "N", "Y"))</f>
        <v>N</v>
      </c>
      <c r="W441">
        <v>2000</v>
      </c>
      <c r="X441" t="str" cm="1">
        <f t="array" ref="X441">IFERROR(IF(U441=W441, "N", IF(AND(U441&lt;W441, Table1[[#This Row],[YearRemodAdd]]&gt;1990), "Y", "N/A")), No value)</f>
        <v>Y</v>
      </c>
      <c r="Y441" t="s">
        <v>93</v>
      </c>
      <c r="Z441" t="s">
        <v>94</v>
      </c>
      <c r="AA441" t="s">
        <v>124</v>
      </c>
      <c r="AB441" t="s">
        <v>124</v>
      </c>
      <c r="AC441" t="s">
        <v>117</v>
      </c>
      <c r="AD441">
        <v>0</v>
      </c>
      <c r="AE441" t="s">
        <v>98</v>
      </c>
      <c r="AF441" t="s">
        <v>98</v>
      </c>
      <c r="AG441" t="s">
        <v>126</v>
      </c>
      <c r="AH441" t="s">
        <v>98</v>
      </c>
      <c r="AI441" t="s">
        <v>147</v>
      </c>
      <c r="AJ441" t="s">
        <v>121</v>
      </c>
      <c r="AK441" t="s">
        <v>102</v>
      </c>
      <c r="AL441">
        <v>0</v>
      </c>
      <c r="AM441" t="s">
        <v>102</v>
      </c>
      <c r="AN441">
        <v>0</v>
      </c>
      <c r="AO441">
        <v>684</v>
      </c>
      <c r="AP441">
        <v>684</v>
      </c>
      <c r="AQ441" t="s">
        <v>103</v>
      </c>
      <c r="AR441" t="s">
        <v>97</v>
      </c>
      <c r="AS441" t="s">
        <v>105</v>
      </c>
      <c r="AT441" t="s">
        <v>106</v>
      </c>
      <c r="AU441">
        <v>684</v>
      </c>
      <c r="AV441">
        <v>512</v>
      </c>
      <c r="AW441">
        <v>0</v>
      </c>
      <c r="AX441">
        <v>1196</v>
      </c>
      <c r="AY441">
        <v>0</v>
      </c>
      <c r="AZ441">
        <v>0</v>
      </c>
      <c r="BA441">
        <v>1</v>
      </c>
      <c r="BB441">
        <v>0</v>
      </c>
      <c r="BC441">
        <v>3</v>
      </c>
      <c r="BD441">
        <v>1</v>
      </c>
      <c r="BE441" t="s">
        <v>97</v>
      </c>
      <c r="BF441">
        <v>7</v>
      </c>
      <c r="BG441" t="s">
        <v>107</v>
      </c>
      <c r="BH441">
        <v>0</v>
      </c>
      <c r="BI441" t="s">
        <v>83</v>
      </c>
      <c r="BJ441" t="s">
        <v>127</v>
      </c>
      <c r="BK441">
        <v>2005</v>
      </c>
      <c r="BL441" t="s">
        <v>102</v>
      </c>
      <c r="BM441">
        <v>2</v>
      </c>
      <c r="BN441">
        <v>528</v>
      </c>
      <c r="BO441" t="s">
        <v>98</v>
      </c>
      <c r="BP441" t="s">
        <v>98</v>
      </c>
      <c r="BQ441" t="s">
        <v>105</v>
      </c>
      <c r="BR441">
        <v>0</v>
      </c>
      <c r="BS441">
        <v>46</v>
      </c>
      <c r="BT441">
        <v>0</v>
      </c>
      <c r="BU441">
        <v>0</v>
      </c>
      <c r="BV441">
        <v>0</v>
      </c>
      <c r="BW441">
        <v>0</v>
      </c>
      <c r="BX441" t="s">
        <v>83</v>
      </c>
      <c r="BY441" t="s">
        <v>165</v>
      </c>
      <c r="BZ441" t="s">
        <v>135</v>
      </c>
      <c r="CA441" s="2">
        <v>800</v>
      </c>
      <c r="CB441">
        <v>8</v>
      </c>
      <c r="CC441">
        <v>2009</v>
      </c>
      <c r="CD441" t="s">
        <v>220</v>
      </c>
      <c r="CE441" t="s">
        <v>111</v>
      </c>
      <c r="CF441" s="2">
        <v>110000</v>
      </c>
      <c r="CG441" s="4">
        <f t="shared" si="13"/>
        <v>91.973244147157189</v>
      </c>
    </row>
    <row r="442" spans="1:85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 t="str">
        <f t="shared" si="12"/>
        <v>Y</v>
      </c>
      <c r="S442">
        <v>10</v>
      </c>
      <c r="T442">
        <v>5</v>
      </c>
      <c r="U442">
        <v>2008</v>
      </c>
      <c r="V442" t="str">
        <f>IF(Table1[[#This Row],[YearBuilt]]&lt;1990, "N", IF(Table1[[#This Row],[Remodeled after 1990?]] = "Y", "N", "Y"))</f>
        <v>Y</v>
      </c>
      <c r="W442">
        <v>2008</v>
      </c>
      <c r="X442" t="str" cm="1">
        <f t="array" ref="X442">IFERROR(IF(U442=W442, "N", IF(AND(U442&lt;W442, Table1[[#This Row],[YearRemodAdd]]&gt;1990), "Y", "N/A")), No value)</f>
        <v>N</v>
      </c>
      <c r="Y442" t="s">
        <v>152</v>
      </c>
      <c r="Z442" t="s">
        <v>94</v>
      </c>
      <c r="AA442" t="s">
        <v>95</v>
      </c>
      <c r="AB442" t="s">
        <v>95</v>
      </c>
      <c r="AC442" t="s">
        <v>137</v>
      </c>
      <c r="AD442">
        <v>200</v>
      </c>
      <c r="AE442" t="s">
        <v>104</v>
      </c>
      <c r="AF442" t="s">
        <v>98</v>
      </c>
      <c r="AG442" t="s">
        <v>99</v>
      </c>
      <c r="AH442" t="s">
        <v>104</v>
      </c>
      <c r="AI442" t="s">
        <v>98</v>
      </c>
      <c r="AJ442" t="s">
        <v>97</v>
      </c>
      <c r="AK442" t="s">
        <v>101</v>
      </c>
      <c r="AL442">
        <v>1767</v>
      </c>
      <c r="AM442" t="s">
        <v>119</v>
      </c>
      <c r="AN442">
        <v>539</v>
      </c>
      <c r="AO442">
        <v>788</v>
      </c>
      <c r="AP442">
        <v>3094</v>
      </c>
      <c r="AQ442" t="s">
        <v>103</v>
      </c>
      <c r="AR442" t="s">
        <v>104</v>
      </c>
      <c r="AS442" t="s">
        <v>105</v>
      </c>
      <c r="AT442" t="s">
        <v>106</v>
      </c>
      <c r="AU442">
        <v>2402</v>
      </c>
      <c r="AV442">
        <v>0</v>
      </c>
      <c r="AW442">
        <v>0</v>
      </c>
      <c r="AX442">
        <v>2402</v>
      </c>
      <c r="AY442">
        <v>1</v>
      </c>
      <c r="AZ442">
        <v>0</v>
      </c>
      <c r="BA442">
        <v>2</v>
      </c>
      <c r="BB442">
        <v>0</v>
      </c>
      <c r="BC442">
        <v>2</v>
      </c>
      <c r="BD442">
        <v>1</v>
      </c>
      <c r="BE442" t="s">
        <v>104</v>
      </c>
      <c r="BF442">
        <v>10</v>
      </c>
      <c r="BG442" t="s">
        <v>107</v>
      </c>
      <c r="BH442">
        <v>2</v>
      </c>
      <c r="BI442" t="s">
        <v>97</v>
      </c>
      <c r="BJ442" t="s">
        <v>108</v>
      </c>
      <c r="BK442">
        <v>2008</v>
      </c>
      <c r="BL442" t="s">
        <v>157</v>
      </c>
      <c r="BM442">
        <v>3</v>
      </c>
      <c r="BN442">
        <v>672</v>
      </c>
      <c r="BO442" t="s">
        <v>98</v>
      </c>
      <c r="BP442" t="s">
        <v>98</v>
      </c>
      <c r="BQ442" t="s">
        <v>105</v>
      </c>
      <c r="BR442">
        <v>0</v>
      </c>
      <c r="BS442">
        <v>72</v>
      </c>
      <c r="BT442">
        <v>0</v>
      </c>
      <c r="BU442">
        <v>0</v>
      </c>
      <c r="BV442">
        <v>170</v>
      </c>
      <c r="BW442">
        <v>0</v>
      </c>
      <c r="BX442" t="s">
        <v>83</v>
      </c>
      <c r="BY442" t="s">
        <v>83</v>
      </c>
      <c r="BZ442" t="s">
        <v>83</v>
      </c>
      <c r="CA442" s="2">
        <v>0</v>
      </c>
      <c r="CB442">
        <v>4</v>
      </c>
      <c r="CC442">
        <v>2009</v>
      </c>
      <c r="CD442" t="s">
        <v>110</v>
      </c>
      <c r="CE442" t="s">
        <v>111</v>
      </c>
      <c r="CF442" s="2">
        <v>555000</v>
      </c>
      <c r="CG442" s="4">
        <f t="shared" si="13"/>
        <v>231.05745212323063</v>
      </c>
    </row>
    <row r="443" spans="1:85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 t="str">
        <f t="shared" si="12"/>
        <v>Y</v>
      </c>
      <c r="S443">
        <v>4</v>
      </c>
      <c r="T443">
        <v>4</v>
      </c>
      <c r="U443">
        <v>1955</v>
      </c>
      <c r="V443" t="str">
        <f>IF(Table1[[#This Row],[YearBuilt]]&lt;1990, "N", IF(Table1[[#This Row],[Remodeled after 1990?]] = "Y", "N", "Y"))</f>
        <v>N</v>
      </c>
      <c r="W443">
        <v>1955</v>
      </c>
      <c r="X443" t="str" cm="1">
        <f t="array" ref="X443">IFERROR(IF(U443=W443, "N", IF(AND(U443&lt;W443, Table1[[#This Row],[YearRemodAdd]]&gt;1990), "Y", "N/A")), No value)</f>
        <v>N</v>
      </c>
      <c r="Y443" t="s">
        <v>93</v>
      </c>
      <c r="Z443" t="s">
        <v>94</v>
      </c>
      <c r="AA443" t="s">
        <v>95</v>
      </c>
      <c r="AB443" t="s">
        <v>95</v>
      </c>
      <c r="AC443" t="s">
        <v>96</v>
      </c>
      <c r="AD443">
        <v>270</v>
      </c>
      <c r="AE443" t="s">
        <v>98</v>
      </c>
      <c r="AF443" t="s">
        <v>98</v>
      </c>
      <c r="AG443" t="s">
        <v>118</v>
      </c>
      <c r="AH443" t="s">
        <v>98</v>
      </c>
      <c r="AI443" t="s">
        <v>98</v>
      </c>
      <c r="AJ443" t="s">
        <v>100</v>
      </c>
      <c r="AK443" t="s">
        <v>119</v>
      </c>
      <c r="AL443">
        <v>133</v>
      </c>
      <c r="AM443" t="s">
        <v>102</v>
      </c>
      <c r="AN443">
        <v>0</v>
      </c>
      <c r="AO443">
        <v>1307</v>
      </c>
      <c r="AP443">
        <v>1440</v>
      </c>
      <c r="AQ443" t="s">
        <v>103</v>
      </c>
      <c r="AR443" t="s">
        <v>98</v>
      </c>
      <c r="AS443" t="s">
        <v>177</v>
      </c>
      <c r="AT443" t="s">
        <v>145</v>
      </c>
      <c r="AU443">
        <v>1440</v>
      </c>
      <c r="AV443">
        <v>0</v>
      </c>
      <c r="AW443">
        <v>0</v>
      </c>
      <c r="AX443">
        <v>1440</v>
      </c>
      <c r="AY443">
        <v>0</v>
      </c>
      <c r="AZ443">
        <v>0</v>
      </c>
      <c r="BA443">
        <v>2</v>
      </c>
      <c r="BB443">
        <v>0</v>
      </c>
      <c r="BC443">
        <v>4</v>
      </c>
      <c r="BD443">
        <v>2</v>
      </c>
      <c r="BE443" t="s">
        <v>147</v>
      </c>
      <c r="BF443">
        <v>8</v>
      </c>
      <c r="BG443" t="s">
        <v>107</v>
      </c>
      <c r="BH443">
        <v>0</v>
      </c>
      <c r="BI443" t="s">
        <v>83</v>
      </c>
      <c r="BJ443" t="s">
        <v>83</v>
      </c>
      <c r="BK443" t="s">
        <v>83</v>
      </c>
      <c r="BL443" t="s">
        <v>83</v>
      </c>
      <c r="BM443">
        <v>0</v>
      </c>
      <c r="BN443">
        <v>0</v>
      </c>
      <c r="BO443" t="s">
        <v>83</v>
      </c>
      <c r="BP443" t="s">
        <v>83</v>
      </c>
      <c r="BQ443" t="s">
        <v>105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 t="s">
        <v>83</v>
      </c>
      <c r="BY443" t="s">
        <v>83</v>
      </c>
      <c r="BZ443" t="s">
        <v>83</v>
      </c>
      <c r="CA443" s="2">
        <v>0</v>
      </c>
      <c r="CB443">
        <v>9</v>
      </c>
      <c r="CC443">
        <v>2008</v>
      </c>
      <c r="CD443" t="s">
        <v>110</v>
      </c>
      <c r="CE443" t="s">
        <v>111</v>
      </c>
      <c r="CF443" s="2">
        <v>118000</v>
      </c>
      <c r="CG443" s="4">
        <f t="shared" si="13"/>
        <v>81.944444444444443</v>
      </c>
    </row>
    <row r="444" spans="1:85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 t="str">
        <f t="shared" si="12"/>
        <v>N/A</v>
      </c>
      <c r="S444">
        <v>5</v>
      </c>
      <c r="T444">
        <v>7</v>
      </c>
      <c r="U444">
        <v>1930</v>
      </c>
      <c r="V444" t="str">
        <f>IF(Table1[[#This Row],[YearBuilt]]&lt;1990, "N", IF(Table1[[#This Row],[Remodeled after 1990?]] = "Y", "N", "Y"))</f>
        <v>N</v>
      </c>
      <c r="W444">
        <v>1992</v>
      </c>
      <c r="X444" t="str" cm="1">
        <f t="array" ref="X444">IFERROR(IF(U444=W444, "N", IF(AND(U444&lt;W444, Table1[[#This Row],[YearRemodAdd]]&gt;1990), "Y", "N/A")), No value)</f>
        <v>Y</v>
      </c>
      <c r="Y444" t="s">
        <v>93</v>
      </c>
      <c r="Z444" t="s">
        <v>94</v>
      </c>
      <c r="AA444" t="s">
        <v>116</v>
      </c>
      <c r="AB444" t="s">
        <v>116</v>
      </c>
      <c r="AC444" t="s">
        <v>117</v>
      </c>
      <c r="AD444">
        <v>0</v>
      </c>
      <c r="AE444" t="s">
        <v>98</v>
      </c>
      <c r="AF444" t="s">
        <v>98</v>
      </c>
      <c r="AG444" t="s">
        <v>99</v>
      </c>
      <c r="AH444" t="s">
        <v>98</v>
      </c>
      <c r="AI444" t="s">
        <v>98</v>
      </c>
      <c r="AJ444" t="s">
        <v>100</v>
      </c>
      <c r="AK444" t="s">
        <v>102</v>
      </c>
      <c r="AL444">
        <v>0</v>
      </c>
      <c r="AM444" t="s">
        <v>102</v>
      </c>
      <c r="AN444">
        <v>0</v>
      </c>
      <c r="AO444">
        <v>1078</v>
      </c>
      <c r="AP444">
        <v>1078</v>
      </c>
      <c r="AQ444" t="s">
        <v>103</v>
      </c>
      <c r="AR444" t="s">
        <v>98</v>
      </c>
      <c r="AS444" t="s">
        <v>105</v>
      </c>
      <c r="AT444" t="s">
        <v>106</v>
      </c>
      <c r="AU444">
        <v>1128</v>
      </c>
      <c r="AV444">
        <v>445</v>
      </c>
      <c r="AW444">
        <v>0</v>
      </c>
      <c r="AX444">
        <v>1573</v>
      </c>
      <c r="AY444">
        <v>0</v>
      </c>
      <c r="AZ444">
        <v>0</v>
      </c>
      <c r="BA444">
        <v>2</v>
      </c>
      <c r="BB444">
        <v>0</v>
      </c>
      <c r="BC444">
        <v>3</v>
      </c>
      <c r="BD444">
        <v>1</v>
      </c>
      <c r="BE444" t="s">
        <v>98</v>
      </c>
      <c r="BF444">
        <v>8</v>
      </c>
      <c r="BG444" t="s">
        <v>107</v>
      </c>
      <c r="BH444">
        <v>1</v>
      </c>
      <c r="BI444" t="s">
        <v>97</v>
      </c>
      <c r="BJ444" t="s">
        <v>127</v>
      </c>
      <c r="BK444">
        <v>1930</v>
      </c>
      <c r="BL444" t="s">
        <v>102</v>
      </c>
      <c r="BM444">
        <v>2</v>
      </c>
      <c r="BN444">
        <v>360</v>
      </c>
      <c r="BO444" t="s">
        <v>98</v>
      </c>
      <c r="BP444" t="s">
        <v>98</v>
      </c>
      <c r="BQ444" t="s">
        <v>190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 t="s">
        <v>83</v>
      </c>
      <c r="BY444" t="s">
        <v>83</v>
      </c>
      <c r="BZ444" t="s">
        <v>83</v>
      </c>
      <c r="CA444" s="2">
        <v>0</v>
      </c>
      <c r="CB444">
        <v>6</v>
      </c>
      <c r="CC444">
        <v>2008</v>
      </c>
      <c r="CD444" t="s">
        <v>110</v>
      </c>
      <c r="CE444" t="s">
        <v>111</v>
      </c>
      <c r="CF444" s="2">
        <v>162900</v>
      </c>
      <c r="CG444" s="4">
        <f t="shared" si="13"/>
        <v>103.56007628734902</v>
      </c>
    </row>
    <row r="445" spans="1:85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 t="str">
        <f t="shared" si="12"/>
        <v>Y</v>
      </c>
      <c r="S445">
        <v>7</v>
      </c>
      <c r="T445">
        <v>5</v>
      </c>
      <c r="U445">
        <v>2006</v>
      </c>
      <c r="V445" t="str">
        <f>IF(Table1[[#This Row],[YearBuilt]]&lt;1990, "N", IF(Table1[[#This Row],[Remodeled after 1990?]] = "Y", "N", "Y"))</f>
        <v>N</v>
      </c>
      <c r="W445">
        <v>2007</v>
      </c>
      <c r="X445" t="str" cm="1">
        <f t="array" ref="X445">IFERROR(IF(U445=W445, "N", IF(AND(U445&lt;W445, Table1[[#This Row],[YearRemodAdd]]&gt;1990), "Y", "N/A")), No value)</f>
        <v>Y</v>
      </c>
      <c r="Y445" t="s">
        <v>93</v>
      </c>
      <c r="Z445" t="s">
        <v>94</v>
      </c>
      <c r="AA445" t="s">
        <v>155</v>
      </c>
      <c r="AB445" t="s">
        <v>125</v>
      </c>
      <c r="AC445" t="s">
        <v>96</v>
      </c>
      <c r="AD445">
        <v>72</v>
      </c>
      <c r="AE445" t="s">
        <v>97</v>
      </c>
      <c r="AF445" t="s">
        <v>98</v>
      </c>
      <c r="AG445" t="s">
        <v>99</v>
      </c>
      <c r="AH445" t="s">
        <v>104</v>
      </c>
      <c r="AI445" t="s">
        <v>98</v>
      </c>
      <c r="AJ445" t="s">
        <v>130</v>
      </c>
      <c r="AK445" t="s">
        <v>102</v>
      </c>
      <c r="AL445">
        <v>0</v>
      </c>
      <c r="AM445" t="s">
        <v>102</v>
      </c>
      <c r="AN445">
        <v>0</v>
      </c>
      <c r="AO445">
        <v>1258</v>
      </c>
      <c r="AP445">
        <v>1258</v>
      </c>
      <c r="AQ445" t="s">
        <v>103</v>
      </c>
      <c r="AR445" t="s">
        <v>104</v>
      </c>
      <c r="AS445" t="s">
        <v>105</v>
      </c>
      <c r="AT445" t="s">
        <v>106</v>
      </c>
      <c r="AU445">
        <v>1258</v>
      </c>
      <c r="AV445">
        <v>0</v>
      </c>
      <c r="AW445">
        <v>0</v>
      </c>
      <c r="AX445">
        <v>1258</v>
      </c>
      <c r="AY445">
        <v>0</v>
      </c>
      <c r="AZ445">
        <v>0</v>
      </c>
      <c r="BA445">
        <v>2</v>
      </c>
      <c r="BB445">
        <v>0</v>
      </c>
      <c r="BC445">
        <v>2</v>
      </c>
      <c r="BD445">
        <v>1</v>
      </c>
      <c r="BE445" t="s">
        <v>97</v>
      </c>
      <c r="BF445">
        <v>6</v>
      </c>
      <c r="BG445" t="s">
        <v>107</v>
      </c>
      <c r="BH445">
        <v>1</v>
      </c>
      <c r="BI445" t="s">
        <v>97</v>
      </c>
      <c r="BJ445" t="s">
        <v>108</v>
      </c>
      <c r="BK445">
        <v>2007</v>
      </c>
      <c r="BL445" t="s">
        <v>157</v>
      </c>
      <c r="BM445">
        <v>3</v>
      </c>
      <c r="BN445">
        <v>648</v>
      </c>
      <c r="BO445" t="s">
        <v>98</v>
      </c>
      <c r="BP445" t="s">
        <v>98</v>
      </c>
      <c r="BQ445" t="s">
        <v>105</v>
      </c>
      <c r="BR445">
        <v>144</v>
      </c>
      <c r="BS445">
        <v>16</v>
      </c>
      <c r="BT445">
        <v>0</v>
      </c>
      <c r="BU445">
        <v>0</v>
      </c>
      <c r="BV445">
        <v>0</v>
      </c>
      <c r="BW445">
        <v>0</v>
      </c>
      <c r="BX445" t="s">
        <v>83</v>
      </c>
      <c r="BY445" t="s">
        <v>83</v>
      </c>
      <c r="BZ445" t="s">
        <v>83</v>
      </c>
      <c r="CA445" s="2">
        <v>0</v>
      </c>
      <c r="CB445">
        <v>6</v>
      </c>
      <c r="CC445">
        <v>2007</v>
      </c>
      <c r="CD445" t="s">
        <v>158</v>
      </c>
      <c r="CE445" t="s">
        <v>159</v>
      </c>
      <c r="CF445" s="2">
        <v>172500</v>
      </c>
      <c r="CG445" s="4">
        <f t="shared" si="13"/>
        <v>137.12241653418124</v>
      </c>
    </row>
    <row r="446" spans="1:85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 t="str">
        <f t="shared" si="12"/>
        <v>N</v>
      </c>
      <c r="S446">
        <v>7</v>
      </c>
      <c r="T446">
        <v>5</v>
      </c>
      <c r="U446">
        <v>1994</v>
      </c>
      <c r="V446" t="str">
        <f>IF(Table1[[#This Row],[YearBuilt]]&lt;1990, "N", IF(Table1[[#This Row],[Remodeled after 1990?]] = "Y", "N", "Y"))</f>
        <v>N</v>
      </c>
      <c r="W446">
        <v>1995</v>
      </c>
      <c r="X446" t="str" cm="1">
        <f t="array" ref="X446">IFERROR(IF(U446=W446, "N", IF(AND(U446&lt;W446, Table1[[#This Row],[YearRemodAdd]]&gt;1990), "Y", "N/A")), No value)</f>
        <v>Y</v>
      </c>
      <c r="Y446" t="s">
        <v>93</v>
      </c>
      <c r="Z446" t="s">
        <v>94</v>
      </c>
      <c r="AA446" t="s">
        <v>95</v>
      </c>
      <c r="AB446" t="s">
        <v>95</v>
      </c>
      <c r="AC446" t="s">
        <v>117</v>
      </c>
      <c r="AD446">
        <v>0</v>
      </c>
      <c r="AE446" t="s">
        <v>97</v>
      </c>
      <c r="AF446" t="s">
        <v>97</v>
      </c>
      <c r="AG446" t="s">
        <v>99</v>
      </c>
      <c r="AH446" t="s">
        <v>97</v>
      </c>
      <c r="AI446" t="s">
        <v>98</v>
      </c>
      <c r="AJ446" t="s">
        <v>100</v>
      </c>
      <c r="AK446" t="s">
        <v>101</v>
      </c>
      <c r="AL446">
        <v>642</v>
      </c>
      <c r="AM446" t="s">
        <v>102</v>
      </c>
      <c r="AN446">
        <v>0</v>
      </c>
      <c r="AO446">
        <v>273</v>
      </c>
      <c r="AP446">
        <v>915</v>
      </c>
      <c r="AQ446" t="s">
        <v>103</v>
      </c>
      <c r="AR446" t="s">
        <v>104</v>
      </c>
      <c r="AS446" t="s">
        <v>105</v>
      </c>
      <c r="AT446" t="s">
        <v>106</v>
      </c>
      <c r="AU446">
        <v>933</v>
      </c>
      <c r="AV446">
        <v>975</v>
      </c>
      <c r="AW446">
        <v>0</v>
      </c>
      <c r="AX446">
        <v>1908</v>
      </c>
      <c r="AY446">
        <v>1</v>
      </c>
      <c r="AZ446">
        <v>0</v>
      </c>
      <c r="BA446">
        <v>2</v>
      </c>
      <c r="BB446">
        <v>1</v>
      </c>
      <c r="BC446">
        <v>4</v>
      </c>
      <c r="BD446">
        <v>1</v>
      </c>
      <c r="BE446" t="s">
        <v>97</v>
      </c>
      <c r="BF446">
        <v>8</v>
      </c>
      <c r="BG446" t="s">
        <v>107</v>
      </c>
      <c r="BH446">
        <v>1</v>
      </c>
      <c r="BI446" t="s">
        <v>98</v>
      </c>
      <c r="BJ446" t="s">
        <v>108</v>
      </c>
      <c r="BK446">
        <v>1994</v>
      </c>
      <c r="BL446" t="s">
        <v>102</v>
      </c>
      <c r="BM446">
        <v>2</v>
      </c>
      <c r="BN446">
        <v>493</v>
      </c>
      <c r="BO446" t="s">
        <v>98</v>
      </c>
      <c r="BP446" t="s">
        <v>98</v>
      </c>
      <c r="BQ446" t="s">
        <v>105</v>
      </c>
      <c r="BR446">
        <v>144</v>
      </c>
      <c r="BS446">
        <v>133</v>
      </c>
      <c r="BT446">
        <v>0</v>
      </c>
      <c r="BU446">
        <v>0</v>
      </c>
      <c r="BV446">
        <v>0</v>
      </c>
      <c r="BW446">
        <v>0</v>
      </c>
      <c r="BX446" t="s">
        <v>83</v>
      </c>
      <c r="BY446" t="s">
        <v>83</v>
      </c>
      <c r="BZ446" t="s">
        <v>83</v>
      </c>
      <c r="CA446" s="2">
        <v>0</v>
      </c>
      <c r="CB446">
        <v>7</v>
      </c>
      <c r="CC446">
        <v>2008</v>
      </c>
      <c r="CD446" t="s">
        <v>110</v>
      </c>
      <c r="CE446" t="s">
        <v>111</v>
      </c>
      <c r="CF446" s="2">
        <v>210000</v>
      </c>
      <c r="CG446" s="4">
        <f t="shared" si="13"/>
        <v>110.062893081761</v>
      </c>
    </row>
    <row r="447" spans="1:85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 t="str">
        <f t="shared" si="12"/>
        <v>Y</v>
      </c>
      <c r="S447">
        <v>6</v>
      </c>
      <c r="T447">
        <v>5</v>
      </c>
      <c r="U447">
        <v>1956</v>
      </c>
      <c r="V447" t="str">
        <f>IF(Table1[[#This Row],[YearBuilt]]&lt;1990, "N", IF(Table1[[#This Row],[Remodeled after 1990?]] = "Y", "N", "Y"))</f>
        <v>N</v>
      </c>
      <c r="W447">
        <v>1956</v>
      </c>
      <c r="X447" t="str" cm="1">
        <f t="array" ref="X447">IFERROR(IF(U447=W447, "N", IF(AND(U447&lt;W447, Table1[[#This Row],[YearRemodAdd]]&gt;1990), "Y", "N/A")), No value)</f>
        <v>N</v>
      </c>
      <c r="Y447" t="s">
        <v>152</v>
      </c>
      <c r="Z447" t="s">
        <v>94</v>
      </c>
      <c r="AA447" t="s">
        <v>124</v>
      </c>
      <c r="AB447" t="s">
        <v>124</v>
      </c>
      <c r="AC447" t="s">
        <v>117</v>
      </c>
      <c r="AD447">
        <v>0</v>
      </c>
      <c r="AE447" t="s">
        <v>98</v>
      </c>
      <c r="AF447" t="s">
        <v>98</v>
      </c>
      <c r="AG447" t="s">
        <v>118</v>
      </c>
      <c r="AH447" t="s">
        <v>98</v>
      </c>
      <c r="AI447" t="s">
        <v>98</v>
      </c>
      <c r="AJ447" t="s">
        <v>100</v>
      </c>
      <c r="AK447" t="s">
        <v>102</v>
      </c>
      <c r="AL447">
        <v>0</v>
      </c>
      <c r="AM447" t="s">
        <v>102</v>
      </c>
      <c r="AN447">
        <v>0</v>
      </c>
      <c r="AO447">
        <v>1436</v>
      </c>
      <c r="AP447">
        <v>1436</v>
      </c>
      <c r="AQ447" t="s">
        <v>103</v>
      </c>
      <c r="AR447" t="s">
        <v>147</v>
      </c>
      <c r="AS447" t="s">
        <v>105</v>
      </c>
      <c r="AT447" t="s">
        <v>106</v>
      </c>
      <c r="AU447">
        <v>1689</v>
      </c>
      <c r="AV447">
        <v>0</v>
      </c>
      <c r="AW447">
        <v>0</v>
      </c>
      <c r="AX447">
        <v>1689</v>
      </c>
      <c r="AY447">
        <v>0</v>
      </c>
      <c r="AZ447">
        <v>0</v>
      </c>
      <c r="BA447">
        <v>1</v>
      </c>
      <c r="BB447">
        <v>0</v>
      </c>
      <c r="BC447">
        <v>3</v>
      </c>
      <c r="BD447">
        <v>1</v>
      </c>
      <c r="BE447" t="s">
        <v>98</v>
      </c>
      <c r="BF447">
        <v>7</v>
      </c>
      <c r="BG447" t="s">
        <v>107</v>
      </c>
      <c r="BH447">
        <v>1</v>
      </c>
      <c r="BI447" t="s">
        <v>97</v>
      </c>
      <c r="BJ447" t="s">
        <v>108</v>
      </c>
      <c r="BK447">
        <v>1956</v>
      </c>
      <c r="BL447" t="s">
        <v>102</v>
      </c>
      <c r="BM447">
        <v>2</v>
      </c>
      <c r="BN447">
        <v>480</v>
      </c>
      <c r="BO447" t="s">
        <v>98</v>
      </c>
      <c r="BP447" t="s">
        <v>98</v>
      </c>
      <c r="BQ447" t="s">
        <v>105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 t="s">
        <v>83</v>
      </c>
      <c r="BY447" t="s">
        <v>134</v>
      </c>
      <c r="BZ447" t="s">
        <v>83</v>
      </c>
      <c r="CA447" s="2">
        <v>0</v>
      </c>
      <c r="CB447">
        <v>11</v>
      </c>
      <c r="CC447">
        <v>2009</v>
      </c>
      <c r="CD447" t="s">
        <v>173</v>
      </c>
      <c r="CE447" t="s">
        <v>111</v>
      </c>
      <c r="CF447" s="2">
        <v>127500</v>
      </c>
      <c r="CG447" s="4">
        <f t="shared" si="13"/>
        <v>75.488454706927172</v>
      </c>
    </row>
    <row r="448" spans="1:85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 t="str">
        <f t="shared" si="12"/>
        <v>Y</v>
      </c>
      <c r="S448">
        <v>6</v>
      </c>
      <c r="T448">
        <v>6</v>
      </c>
      <c r="U448">
        <v>1966</v>
      </c>
      <c r="V448" t="str">
        <f>IF(Table1[[#This Row],[YearBuilt]]&lt;1990, "N", IF(Table1[[#This Row],[Remodeled after 1990?]] = "Y", "N", "Y"))</f>
        <v>N</v>
      </c>
      <c r="W448">
        <v>2002</v>
      </c>
      <c r="X448" t="str" cm="1">
        <f t="array" ref="X448">IFERROR(IF(U448=W448, "N", IF(AND(U448&lt;W448, Table1[[#This Row],[YearRemodAdd]]&gt;1990), "Y", "N/A")), No value)</f>
        <v>Y</v>
      </c>
      <c r="Y448" t="s">
        <v>93</v>
      </c>
      <c r="Z448" t="s">
        <v>94</v>
      </c>
      <c r="AA448" t="s">
        <v>96</v>
      </c>
      <c r="AB448" t="s">
        <v>161</v>
      </c>
      <c r="AC448" t="s">
        <v>117</v>
      </c>
      <c r="AD448">
        <v>0</v>
      </c>
      <c r="AE448" t="s">
        <v>97</v>
      </c>
      <c r="AF448" t="s">
        <v>98</v>
      </c>
      <c r="AG448" t="s">
        <v>118</v>
      </c>
      <c r="AH448" t="s">
        <v>98</v>
      </c>
      <c r="AI448" t="s">
        <v>98</v>
      </c>
      <c r="AJ448" t="s">
        <v>100</v>
      </c>
      <c r="AK448" t="s">
        <v>119</v>
      </c>
      <c r="AL448">
        <v>247</v>
      </c>
      <c r="AM448" t="s">
        <v>153</v>
      </c>
      <c r="AN448">
        <v>713</v>
      </c>
      <c r="AO448">
        <v>557</v>
      </c>
      <c r="AP448">
        <v>1517</v>
      </c>
      <c r="AQ448" t="s">
        <v>103</v>
      </c>
      <c r="AR448" t="s">
        <v>104</v>
      </c>
      <c r="AS448" t="s">
        <v>105</v>
      </c>
      <c r="AT448" t="s">
        <v>106</v>
      </c>
      <c r="AU448">
        <v>1888</v>
      </c>
      <c r="AV448">
        <v>0</v>
      </c>
      <c r="AW448">
        <v>0</v>
      </c>
      <c r="AX448">
        <v>1888</v>
      </c>
      <c r="AY448">
        <v>0</v>
      </c>
      <c r="AZ448">
        <v>0</v>
      </c>
      <c r="BA448">
        <v>2</v>
      </c>
      <c r="BB448">
        <v>1</v>
      </c>
      <c r="BC448">
        <v>2</v>
      </c>
      <c r="BD448">
        <v>1</v>
      </c>
      <c r="BE448" t="s">
        <v>97</v>
      </c>
      <c r="BF448">
        <v>6</v>
      </c>
      <c r="BG448" t="s">
        <v>194</v>
      </c>
      <c r="BH448">
        <v>1</v>
      </c>
      <c r="BI448" t="s">
        <v>97</v>
      </c>
      <c r="BJ448" t="s">
        <v>108</v>
      </c>
      <c r="BK448">
        <v>1966</v>
      </c>
      <c r="BL448" t="s">
        <v>157</v>
      </c>
      <c r="BM448">
        <v>2</v>
      </c>
      <c r="BN448">
        <v>578</v>
      </c>
      <c r="BO448" t="s">
        <v>98</v>
      </c>
      <c r="BP448" t="s">
        <v>98</v>
      </c>
      <c r="BQ448" t="s">
        <v>105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 t="s">
        <v>83</v>
      </c>
      <c r="BY448" t="s">
        <v>83</v>
      </c>
      <c r="BZ448" t="s">
        <v>83</v>
      </c>
      <c r="CA448" s="2">
        <v>0</v>
      </c>
      <c r="CB448">
        <v>6</v>
      </c>
      <c r="CC448">
        <v>2010</v>
      </c>
      <c r="CD448" t="s">
        <v>110</v>
      </c>
      <c r="CE448" t="s">
        <v>111</v>
      </c>
      <c r="CF448" s="2">
        <v>190000</v>
      </c>
      <c r="CG448" s="4">
        <f t="shared" si="13"/>
        <v>100.63559322033899</v>
      </c>
    </row>
    <row r="449" spans="1:85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 t="str">
        <f t="shared" si="12"/>
        <v>N</v>
      </c>
      <c r="S449">
        <v>7</v>
      </c>
      <c r="T449">
        <v>5</v>
      </c>
      <c r="U449">
        <v>1998</v>
      </c>
      <c r="V449" t="str">
        <f>IF(Table1[[#This Row],[YearBuilt]]&lt;1990, "N", IF(Table1[[#This Row],[Remodeled after 1990?]] = "Y", "N", "Y"))</f>
        <v>N</v>
      </c>
      <c r="W449">
        <v>1999</v>
      </c>
      <c r="X449" t="str" cm="1">
        <f t="array" ref="X449">IFERROR(IF(U449=W449, "N", IF(AND(U449&lt;W449, Table1[[#This Row],[YearRemodAdd]]&gt;1990), "Y", "N/A")), No value)</f>
        <v>Y</v>
      </c>
      <c r="Y449" t="s">
        <v>93</v>
      </c>
      <c r="Z449" t="s">
        <v>94</v>
      </c>
      <c r="AA449" t="s">
        <v>95</v>
      </c>
      <c r="AB449" t="s">
        <v>95</v>
      </c>
      <c r="AC449" t="s">
        <v>117</v>
      </c>
      <c r="AD449">
        <v>0</v>
      </c>
      <c r="AE449" t="s">
        <v>97</v>
      </c>
      <c r="AF449" t="s">
        <v>98</v>
      </c>
      <c r="AG449" t="s">
        <v>99</v>
      </c>
      <c r="AH449" t="s">
        <v>97</v>
      </c>
      <c r="AI449" t="s">
        <v>98</v>
      </c>
      <c r="AJ449" t="s">
        <v>100</v>
      </c>
      <c r="AK449" t="s">
        <v>102</v>
      </c>
      <c r="AL449">
        <v>0</v>
      </c>
      <c r="AM449" t="s">
        <v>102</v>
      </c>
      <c r="AN449">
        <v>0</v>
      </c>
      <c r="AO449">
        <v>930</v>
      </c>
      <c r="AP449">
        <v>930</v>
      </c>
      <c r="AQ449" t="s">
        <v>103</v>
      </c>
      <c r="AR449" t="s">
        <v>97</v>
      </c>
      <c r="AS449" t="s">
        <v>105</v>
      </c>
      <c r="AT449" t="s">
        <v>106</v>
      </c>
      <c r="AU449">
        <v>956</v>
      </c>
      <c r="AV449">
        <v>930</v>
      </c>
      <c r="AW449">
        <v>0</v>
      </c>
      <c r="AX449">
        <v>1886</v>
      </c>
      <c r="AY449">
        <v>0</v>
      </c>
      <c r="AZ449">
        <v>0</v>
      </c>
      <c r="BA449">
        <v>2</v>
      </c>
      <c r="BB449">
        <v>1</v>
      </c>
      <c r="BC449">
        <v>4</v>
      </c>
      <c r="BD449">
        <v>1</v>
      </c>
      <c r="BE449" t="s">
        <v>97</v>
      </c>
      <c r="BF449">
        <v>10</v>
      </c>
      <c r="BG449" t="s">
        <v>107</v>
      </c>
      <c r="BH449">
        <v>1</v>
      </c>
      <c r="BI449" t="s">
        <v>98</v>
      </c>
      <c r="BJ449" t="s">
        <v>108</v>
      </c>
      <c r="BK449">
        <v>1998</v>
      </c>
      <c r="BL449" t="s">
        <v>157</v>
      </c>
      <c r="BM449">
        <v>2</v>
      </c>
      <c r="BN449">
        <v>431</v>
      </c>
      <c r="BO449" t="s">
        <v>98</v>
      </c>
      <c r="BP449" t="s">
        <v>98</v>
      </c>
      <c r="BQ449" t="s">
        <v>105</v>
      </c>
      <c r="BR449">
        <v>89</v>
      </c>
      <c r="BS449">
        <v>0</v>
      </c>
      <c r="BT449">
        <v>0</v>
      </c>
      <c r="BU449">
        <v>0</v>
      </c>
      <c r="BV449">
        <v>0</v>
      </c>
      <c r="BW449">
        <v>0</v>
      </c>
      <c r="BX449" t="s">
        <v>83</v>
      </c>
      <c r="BY449" t="s">
        <v>83</v>
      </c>
      <c r="BZ449" t="s">
        <v>83</v>
      </c>
      <c r="CA449" s="2">
        <v>0</v>
      </c>
      <c r="CB449">
        <v>7</v>
      </c>
      <c r="CC449">
        <v>2006</v>
      </c>
      <c r="CD449" t="s">
        <v>110</v>
      </c>
      <c r="CE449" t="s">
        <v>111</v>
      </c>
      <c r="CF449" s="2">
        <v>199900</v>
      </c>
      <c r="CG449" s="4">
        <f t="shared" si="13"/>
        <v>105.9915164369035</v>
      </c>
    </row>
    <row r="450" spans="1:85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 t="str">
        <f t="shared" si="12"/>
        <v>N/A</v>
      </c>
      <c r="S450">
        <v>6</v>
      </c>
      <c r="T450">
        <v>6</v>
      </c>
      <c r="U450">
        <v>1937</v>
      </c>
      <c r="V450" t="str">
        <f>IF(Table1[[#This Row],[YearBuilt]]&lt;1990, "N", IF(Table1[[#This Row],[Remodeled after 1990?]] = "Y", "N", "Y"))</f>
        <v>N</v>
      </c>
      <c r="W450">
        <v>1950</v>
      </c>
      <c r="X450" t="str" cm="1">
        <f t="array" ref="X450">IFERROR(IF(U450=W450, "N", IF(AND(U450&lt;W450, Table1[[#This Row],[YearRemodAdd]]&gt;1990), "Y", "N/A")), No value)</f>
        <v>N/A</v>
      </c>
      <c r="Y450" t="s">
        <v>93</v>
      </c>
      <c r="Z450" t="s">
        <v>94</v>
      </c>
      <c r="AA450" t="s">
        <v>116</v>
      </c>
      <c r="AB450" t="s">
        <v>116</v>
      </c>
      <c r="AC450" t="s">
        <v>117</v>
      </c>
      <c r="AD450">
        <v>0</v>
      </c>
      <c r="AE450" t="s">
        <v>98</v>
      </c>
      <c r="AF450" t="s">
        <v>98</v>
      </c>
      <c r="AG450" t="s">
        <v>126</v>
      </c>
      <c r="AH450" t="s">
        <v>98</v>
      </c>
      <c r="AI450" t="s">
        <v>98</v>
      </c>
      <c r="AJ450" t="s">
        <v>100</v>
      </c>
      <c r="AK450" t="s">
        <v>102</v>
      </c>
      <c r="AL450">
        <v>0</v>
      </c>
      <c r="AM450" t="s">
        <v>102</v>
      </c>
      <c r="AN450">
        <v>0</v>
      </c>
      <c r="AO450">
        <v>780</v>
      </c>
      <c r="AP450">
        <v>780</v>
      </c>
      <c r="AQ450" t="s">
        <v>103</v>
      </c>
      <c r="AR450" t="s">
        <v>98</v>
      </c>
      <c r="AS450" t="s">
        <v>105</v>
      </c>
      <c r="AT450" t="s">
        <v>106</v>
      </c>
      <c r="AU450">
        <v>780</v>
      </c>
      <c r="AV450">
        <v>596</v>
      </c>
      <c r="AW450">
        <v>0</v>
      </c>
      <c r="AX450">
        <v>1376</v>
      </c>
      <c r="AY450">
        <v>0</v>
      </c>
      <c r="AZ450">
        <v>0</v>
      </c>
      <c r="BA450">
        <v>2</v>
      </c>
      <c r="BB450">
        <v>0</v>
      </c>
      <c r="BC450">
        <v>3</v>
      </c>
      <c r="BD450">
        <v>1</v>
      </c>
      <c r="BE450" t="s">
        <v>98</v>
      </c>
      <c r="BF450">
        <v>7</v>
      </c>
      <c r="BG450" t="s">
        <v>107</v>
      </c>
      <c r="BH450">
        <v>1</v>
      </c>
      <c r="BI450" t="s">
        <v>97</v>
      </c>
      <c r="BJ450" t="s">
        <v>127</v>
      </c>
      <c r="BK450">
        <v>1937</v>
      </c>
      <c r="BL450" t="s">
        <v>102</v>
      </c>
      <c r="BM450">
        <v>1</v>
      </c>
      <c r="BN450">
        <v>198</v>
      </c>
      <c r="BO450" t="s">
        <v>98</v>
      </c>
      <c r="BP450" t="s">
        <v>98</v>
      </c>
      <c r="BQ450" t="s">
        <v>177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 t="s">
        <v>83</v>
      </c>
      <c r="BY450" t="s">
        <v>83</v>
      </c>
      <c r="BZ450" t="s">
        <v>83</v>
      </c>
      <c r="CA450" s="2">
        <v>0</v>
      </c>
      <c r="CB450">
        <v>6</v>
      </c>
      <c r="CC450">
        <v>2006</v>
      </c>
      <c r="CD450" t="s">
        <v>110</v>
      </c>
      <c r="CE450" t="s">
        <v>111</v>
      </c>
      <c r="CF450" s="2">
        <v>119500</v>
      </c>
      <c r="CG450" s="4">
        <f t="shared" si="13"/>
        <v>86.845930232558146</v>
      </c>
    </row>
    <row r="451" spans="1:85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 t="str">
        <f t="shared" ref="R451:R514" si="14">IFERROR(IF(Q451 = "1Story", "Y",IF(Q451 = "2Story", "N", "N/A")), "No value")</f>
        <v>N/A</v>
      </c>
      <c r="S451">
        <v>3</v>
      </c>
      <c r="T451">
        <v>7</v>
      </c>
      <c r="U451">
        <v>1948</v>
      </c>
      <c r="V451" t="str">
        <f>IF(Table1[[#This Row],[YearBuilt]]&lt;1990, "N", IF(Table1[[#This Row],[Remodeled after 1990?]] = "Y", "N", "Y"))</f>
        <v>N</v>
      </c>
      <c r="W451">
        <v>2002</v>
      </c>
      <c r="X451" t="str" cm="1">
        <f t="array" ref="X451">IFERROR(IF(U451=W451, "N", IF(AND(U451&lt;W451, Table1[[#This Row],[YearRemodAdd]]&gt;1990), "Y", "N/A")), No value)</f>
        <v>Y</v>
      </c>
      <c r="Y451" t="s">
        <v>93</v>
      </c>
      <c r="Z451" t="s">
        <v>94</v>
      </c>
      <c r="AA451" t="s">
        <v>116</v>
      </c>
      <c r="AB451" t="s">
        <v>116</v>
      </c>
      <c r="AC451" t="s">
        <v>117</v>
      </c>
      <c r="AD451">
        <v>0</v>
      </c>
      <c r="AE451" t="s">
        <v>98</v>
      </c>
      <c r="AF451" t="s">
        <v>97</v>
      </c>
      <c r="AG451" t="s">
        <v>118</v>
      </c>
      <c r="AH451" t="s">
        <v>98</v>
      </c>
      <c r="AI451" t="s">
        <v>98</v>
      </c>
      <c r="AJ451" t="s">
        <v>100</v>
      </c>
      <c r="AK451" t="s">
        <v>119</v>
      </c>
      <c r="AL451">
        <v>331</v>
      </c>
      <c r="AM451" t="s">
        <v>102</v>
      </c>
      <c r="AN451">
        <v>0</v>
      </c>
      <c r="AO451">
        <v>318</v>
      </c>
      <c r="AP451">
        <v>649</v>
      </c>
      <c r="AQ451" t="s">
        <v>103</v>
      </c>
      <c r="AR451" t="s">
        <v>104</v>
      </c>
      <c r="AS451" t="s">
        <v>105</v>
      </c>
      <c r="AT451" t="s">
        <v>106</v>
      </c>
      <c r="AU451">
        <v>679</v>
      </c>
      <c r="AV451">
        <v>504</v>
      </c>
      <c r="AW451">
        <v>0</v>
      </c>
      <c r="AX451">
        <v>1183</v>
      </c>
      <c r="AY451">
        <v>0</v>
      </c>
      <c r="AZ451">
        <v>0</v>
      </c>
      <c r="BA451">
        <v>1</v>
      </c>
      <c r="BB451">
        <v>1</v>
      </c>
      <c r="BC451">
        <v>2</v>
      </c>
      <c r="BD451">
        <v>1</v>
      </c>
      <c r="BE451" t="s">
        <v>98</v>
      </c>
      <c r="BF451">
        <v>6</v>
      </c>
      <c r="BG451" t="s">
        <v>107</v>
      </c>
      <c r="BH451">
        <v>0</v>
      </c>
      <c r="BI451" t="s">
        <v>83</v>
      </c>
      <c r="BJ451" t="s">
        <v>127</v>
      </c>
      <c r="BK451">
        <v>1981</v>
      </c>
      <c r="BL451" t="s">
        <v>102</v>
      </c>
      <c r="BM451">
        <v>1</v>
      </c>
      <c r="BN451">
        <v>308</v>
      </c>
      <c r="BO451" t="s">
        <v>98</v>
      </c>
      <c r="BP451" t="s">
        <v>98</v>
      </c>
      <c r="BQ451" t="s">
        <v>105</v>
      </c>
      <c r="BR451">
        <v>0</v>
      </c>
      <c r="BS451">
        <v>176</v>
      </c>
      <c r="BT451">
        <v>0</v>
      </c>
      <c r="BU451">
        <v>0</v>
      </c>
      <c r="BV451">
        <v>0</v>
      </c>
      <c r="BW451">
        <v>0</v>
      </c>
      <c r="BX451" t="s">
        <v>83</v>
      </c>
      <c r="BY451" t="s">
        <v>83</v>
      </c>
      <c r="BZ451" t="s">
        <v>83</v>
      </c>
      <c r="CA451" s="2">
        <v>0</v>
      </c>
      <c r="CB451">
        <v>6</v>
      </c>
      <c r="CC451">
        <v>2007</v>
      </c>
      <c r="CD451" t="s">
        <v>110</v>
      </c>
      <c r="CE451" t="s">
        <v>111</v>
      </c>
      <c r="CF451" s="2">
        <v>120000</v>
      </c>
      <c r="CG451" s="4">
        <f t="shared" ref="CG451:CG514" si="15">CF451/AX451</f>
        <v>101.43702451394759</v>
      </c>
    </row>
    <row r="452" spans="1:85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 t="str">
        <f t="shared" si="14"/>
        <v>Y</v>
      </c>
      <c r="S452">
        <v>6</v>
      </c>
      <c r="T452">
        <v>8</v>
      </c>
      <c r="U452">
        <v>1930</v>
      </c>
      <c r="V452" t="str">
        <f>IF(Table1[[#This Row],[YearBuilt]]&lt;1990, "N", IF(Table1[[#This Row],[Remodeled after 1990?]] = "Y", "N", "Y"))</f>
        <v>N</v>
      </c>
      <c r="W452">
        <v>2005</v>
      </c>
      <c r="X452" t="str" cm="1">
        <f t="array" ref="X452">IFERROR(IF(U452=W452, "N", IF(AND(U452&lt;W452, Table1[[#This Row],[YearRemodAdd]]&gt;1990), "Y", "N/A")), No value)</f>
        <v>Y</v>
      </c>
      <c r="Y452" t="s">
        <v>152</v>
      </c>
      <c r="Z452" t="s">
        <v>94</v>
      </c>
      <c r="AA452" t="s">
        <v>124</v>
      </c>
      <c r="AB452" t="s">
        <v>124</v>
      </c>
      <c r="AC452" t="s">
        <v>117</v>
      </c>
      <c r="AD452">
        <v>0</v>
      </c>
      <c r="AE452" t="s">
        <v>98</v>
      </c>
      <c r="AF452" t="s">
        <v>98</v>
      </c>
      <c r="AG452" t="s">
        <v>126</v>
      </c>
      <c r="AH452" t="s">
        <v>98</v>
      </c>
      <c r="AI452" t="s">
        <v>98</v>
      </c>
      <c r="AJ452" t="s">
        <v>100</v>
      </c>
      <c r="AK452" t="s">
        <v>102</v>
      </c>
      <c r="AL452">
        <v>0</v>
      </c>
      <c r="AM452" t="s">
        <v>102</v>
      </c>
      <c r="AN452">
        <v>0</v>
      </c>
      <c r="AO452">
        <v>813</v>
      </c>
      <c r="AP452">
        <v>813</v>
      </c>
      <c r="AQ452" t="s">
        <v>103</v>
      </c>
      <c r="AR452" t="s">
        <v>104</v>
      </c>
      <c r="AS452" t="s">
        <v>105</v>
      </c>
      <c r="AT452" t="s">
        <v>164</v>
      </c>
      <c r="AU452">
        <v>813</v>
      </c>
      <c r="AV452">
        <v>0</v>
      </c>
      <c r="AW452">
        <v>0</v>
      </c>
      <c r="AX452">
        <v>813</v>
      </c>
      <c r="AY452">
        <v>0</v>
      </c>
      <c r="AZ452">
        <v>0</v>
      </c>
      <c r="BA452">
        <v>1</v>
      </c>
      <c r="BB452">
        <v>0</v>
      </c>
      <c r="BC452">
        <v>2</v>
      </c>
      <c r="BD452">
        <v>1</v>
      </c>
      <c r="BE452" t="s">
        <v>97</v>
      </c>
      <c r="BF452">
        <v>5</v>
      </c>
      <c r="BG452" t="s">
        <v>107</v>
      </c>
      <c r="BH452">
        <v>0</v>
      </c>
      <c r="BI452" t="s">
        <v>83</v>
      </c>
      <c r="BJ452" t="s">
        <v>127</v>
      </c>
      <c r="BK452">
        <v>1932</v>
      </c>
      <c r="BL452" t="s">
        <v>102</v>
      </c>
      <c r="BM452">
        <v>1</v>
      </c>
      <c r="BN452">
        <v>270</v>
      </c>
      <c r="BO452" t="s">
        <v>147</v>
      </c>
      <c r="BP452" t="s">
        <v>147</v>
      </c>
      <c r="BQ452" t="s">
        <v>177</v>
      </c>
      <c r="BR452">
        <v>0</v>
      </c>
      <c r="BS452">
        <v>113</v>
      </c>
      <c r="BT452">
        <v>0</v>
      </c>
      <c r="BU452">
        <v>0</v>
      </c>
      <c r="BV452">
        <v>0</v>
      </c>
      <c r="BW452">
        <v>0</v>
      </c>
      <c r="BX452" t="s">
        <v>83</v>
      </c>
      <c r="BY452" t="s">
        <v>83</v>
      </c>
      <c r="BZ452" t="s">
        <v>83</v>
      </c>
      <c r="CA452" s="2">
        <v>0</v>
      </c>
      <c r="CB452">
        <v>6</v>
      </c>
      <c r="CC452">
        <v>2006</v>
      </c>
      <c r="CD452" t="s">
        <v>110</v>
      </c>
      <c r="CE452" t="s">
        <v>111</v>
      </c>
      <c r="CF452" s="2">
        <v>110000</v>
      </c>
      <c r="CG452" s="4">
        <f t="shared" si="15"/>
        <v>135.30135301353013</v>
      </c>
    </row>
    <row r="453" spans="1:85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 t="str">
        <f t="shared" si="14"/>
        <v>Y</v>
      </c>
      <c r="S453">
        <v>7</v>
      </c>
      <c r="T453">
        <v>5</v>
      </c>
      <c r="U453">
        <v>1975</v>
      </c>
      <c r="V453" t="str">
        <f>IF(Table1[[#This Row],[YearBuilt]]&lt;1990, "N", IF(Table1[[#This Row],[Remodeled after 1990?]] = "Y", "N", "Y"))</f>
        <v>N</v>
      </c>
      <c r="W453">
        <v>1975</v>
      </c>
      <c r="X453" t="str" cm="1">
        <f t="array" ref="X453">IFERROR(IF(U453=W453, "N", IF(AND(U453&lt;W453, Table1[[#This Row],[YearRemodAdd]]&gt;1990), "Y", "N/A")), No value)</f>
        <v>N</v>
      </c>
      <c r="Y453" t="s">
        <v>93</v>
      </c>
      <c r="Z453" t="s">
        <v>196</v>
      </c>
      <c r="AA453" t="s">
        <v>161</v>
      </c>
      <c r="AB453" t="s">
        <v>161</v>
      </c>
      <c r="AC453" t="s">
        <v>117</v>
      </c>
      <c r="AD453">
        <v>0</v>
      </c>
      <c r="AE453" t="s">
        <v>98</v>
      </c>
      <c r="AF453" t="s">
        <v>98</v>
      </c>
      <c r="AG453" t="s">
        <v>118</v>
      </c>
      <c r="AH453" t="s">
        <v>97</v>
      </c>
      <c r="AI453" t="s">
        <v>98</v>
      </c>
      <c r="AJ453" t="s">
        <v>97</v>
      </c>
      <c r="AK453" t="s">
        <v>119</v>
      </c>
      <c r="AL453">
        <v>655</v>
      </c>
      <c r="AM453" t="s">
        <v>102</v>
      </c>
      <c r="AN453">
        <v>0</v>
      </c>
      <c r="AO453">
        <v>878</v>
      </c>
      <c r="AP453">
        <v>1533</v>
      </c>
      <c r="AQ453" t="s">
        <v>103</v>
      </c>
      <c r="AR453" t="s">
        <v>98</v>
      </c>
      <c r="AS453" t="s">
        <v>105</v>
      </c>
      <c r="AT453" t="s">
        <v>106</v>
      </c>
      <c r="AU453">
        <v>1533</v>
      </c>
      <c r="AV453">
        <v>0</v>
      </c>
      <c r="AW453">
        <v>0</v>
      </c>
      <c r="AX453">
        <v>1533</v>
      </c>
      <c r="AY453">
        <v>1</v>
      </c>
      <c r="AZ453">
        <v>0</v>
      </c>
      <c r="BA453">
        <v>2</v>
      </c>
      <c r="BB453">
        <v>0</v>
      </c>
      <c r="BC453">
        <v>2</v>
      </c>
      <c r="BD453">
        <v>1</v>
      </c>
      <c r="BE453" t="s">
        <v>97</v>
      </c>
      <c r="BF453">
        <v>5</v>
      </c>
      <c r="BG453" t="s">
        <v>107</v>
      </c>
      <c r="BH453">
        <v>2</v>
      </c>
      <c r="BI453" t="s">
        <v>98</v>
      </c>
      <c r="BJ453" t="s">
        <v>108</v>
      </c>
      <c r="BK453">
        <v>1975</v>
      </c>
      <c r="BL453" t="s">
        <v>102</v>
      </c>
      <c r="BM453">
        <v>2</v>
      </c>
      <c r="BN453">
        <v>576</v>
      </c>
      <c r="BO453" t="s">
        <v>98</v>
      </c>
      <c r="BP453" t="s">
        <v>98</v>
      </c>
      <c r="BQ453" t="s">
        <v>105</v>
      </c>
      <c r="BR453">
        <v>200</v>
      </c>
      <c r="BS453">
        <v>54</v>
      </c>
      <c r="BT453">
        <v>0</v>
      </c>
      <c r="BU453">
        <v>0</v>
      </c>
      <c r="BV453">
        <v>0</v>
      </c>
      <c r="BW453">
        <v>0</v>
      </c>
      <c r="BX453" t="s">
        <v>83</v>
      </c>
      <c r="BY453" t="s">
        <v>83</v>
      </c>
      <c r="BZ453" t="s">
        <v>83</v>
      </c>
      <c r="CA453" s="2">
        <v>0</v>
      </c>
      <c r="CB453">
        <v>12</v>
      </c>
      <c r="CC453">
        <v>2006</v>
      </c>
      <c r="CD453" t="s">
        <v>110</v>
      </c>
      <c r="CE453" t="s">
        <v>111</v>
      </c>
      <c r="CF453" s="2">
        <v>280000</v>
      </c>
      <c r="CG453" s="4">
        <f t="shared" si="15"/>
        <v>182.64840182648402</v>
      </c>
    </row>
    <row r="454" spans="1:85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 t="str">
        <f t="shared" si="14"/>
        <v>N</v>
      </c>
      <c r="S454">
        <v>6</v>
      </c>
      <c r="T454">
        <v>5</v>
      </c>
      <c r="U454">
        <v>1996</v>
      </c>
      <c r="V454" t="str">
        <f>IF(Table1[[#This Row],[YearBuilt]]&lt;1990, "N", IF(Table1[[#This Row],[Remodeled after 1990?]] = "Y", "N", "Y"))</f>
        <v>N</v>
      </c>
      <c r="W454">
        <v>1997</v>
      </c>
      <c r="X454" t="str" cm="1">
        <f t="array" ref="X454">IFERROR(IF(U454=W454, "N", IF(AND(U454&lt;W454, Table1[[#This Row],[YearRemodAdd]]&gt;1990), "Y", "N/A")), No value)</f>
        <v>Y</v>
      </c>
      <c r="Y454" t="s">
        <v>152</v>
      </c>
      <c r="Z454" t="s">
        <v>94</v>
      </c>
      <c r="AA454" t="s">
        <v>95</v>
      </c>
      <c r="AB454" t="s">
        <v>95</v>
      </c>
      <c r="AC454" t="s">
        <v>96</v>
      </c>
      <c r="AD454">
        <v>42</v>
      </c>
      <c r="AE454" t="s">
        <v>97</v>
      </c>
      <c r="AF454" t="s">
        <v>98</v>
      </c>
      <c r="AG454" t="s">
        <v>99</v>
      </c>
      <c r="AH454" t="s">
        <v>104</v>
      </c>
      <c r="AI454" t="s">
        <v>98</v>
      </c>
      <c r="AJ454" t="s">
        <v>100</v>
      </c>
      <c r="AK454" t="s">
        <v>119</v>
      </c>
      <c r="AL454">
        <v>742</v>
      </c>
      <c r="AM454" t="s">
        <v>102</v>
      </c>
      <c r="AN454">
        <v>0</v>
      </c>
      <c r="AO454">
        <v>130</v>
      </c>
      <c r="AP454">
        <v>872</v>
      </c>
      <c r="AQ454" t="s">
        <v>103</v>
      </c>
      <c r="AR454" t="s">
        <v>104</v>
      </c>
      <c r="AS454" t="s">
        <v>105</v>
      </c>
      <c r="AT454" t="s">
        <v>106</v>
      </c>
      <c r="AU454">
        <v>888</v>
      </c>
      <c r="AV454">
        <v>868</v>
      </c>
      <c r="AW454">
        <v>0</v>
      </c>
      <c r="AX454">
        <v>1756</v>
      </c>
      <c r="AY454">
        <v>1</v>
      </c>
      <c r="AZ454">
        <v>0</v>
      </c>
      <c r="BA454">
        <v>2</v>
      </c>
      <c r="BB454">
        <v>1</v>
      </c>
      <c r="BC454">
        <v>3</v>
      </c>
      <c r="BD454">
        <v>1</v>
      </c>
      <c r="BE454" t="s">
        <v>98</v>
      </c>
      <c r="BF454">
        <v>7</v>
      </c>
      <c r="BG454" t="s">
        <v>107</v>
      </c>
      <c r="BH454">
        <v>0</v>
      </c>
      <c r="BI454" t="s">
        <v>83</v>
      </c>
      <c r="BJ454" t="s">
        <v>108</v>
      </c>
      <c r="BK454">
        <v>1996</v>
      </c>
      <c r="BL454" t="s">
        <v>157</v>
      </c>
      <c r="BM454">
        <v>2</v>
      </c>
      <c r="BN454">
        <v>422</v>
      </c>
      <c r="BO454" t="s">
        <v>98</v>
      </c>
      <c r="BP454" t="s">
        <v>98</v>
      </c>
      <c r="BQ454" t="s">
        <v>105</v>
      </c>
      <c r="BR454">
        <v>144</v>
      </c>
      <c r="BS454">
        <v>122</v>
      </c>
      <c r="BT454">
        <v>0</v>
      </c>
      <c r="BU454">
        <v>0</v>
      </c>
      <c r="BV454">
        <v>0</v>
      </c>
      <c r="BW454">
        <v>0</v>
      </c>
      <c r="BX454" t="s">
        <v>83</v>
      </c>
      <c r="BY454" t="s">
        <v>83</v>
      </c>
      <c r="BZ454" t="s">
        <v>83</v>
      </c>
      <c r="CA454" s="2">
        <v>0</v>
      </c>
      <c r="CB454">
        <v>7</v>
      </c>
      <c r="CC454">
        <v>2007</v>
      </c>
      <c r="CD454" t="s">
        <v>110</v>
      </c>
      <c r="CE454" t="s">
        <v>111</v>
      </c>
      <c r="CF454" s="2">
        <v>204000</v>
      </c>
      <c r="CG454" s="4">
        <f t="shared" si="15"/>
        <v>116.17312072892939</v>
      </c>
    </row>
    <row r="455" spans="1:85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 t="str">
        <f t="shared" si="14"/>
        <v>N</v>
      </c>
      <c r="S455">
        <v>8</v>
      </c>
      <c r="T455">
        <v>5</v>
      </c>
      <c r="U455">
        <v>2008</v>
      </c>
      <c r="V455" t="str">
        <f>IF(Table1[[#This Row],[YearBuilt]]&lt;1990, "N", IF(Table1[[#This Row],[Remodeled after 1990?]] = "Y", "N", "Y"))</f>
        <v>Y</v>
      </c>
      <c r="W455">
        <v>2008</v>
      </c>
      <c r="X455" t="str" cm="1">
        <f t="array" ref="X455">IFERROR(IF(U455=W455, "N", IF(AND(U455&lt;W455, Table1[[#This Row],[YearRemodAdd]]&gt;1990), "Y", "N/A")), No value)</f>
        <v>N</v>
      </c>
      <c r="Y455" t="s">
        <v>93</v>
      </c>
      <c r="Z455" t="s">
        <v>94</v>
      </c>
      <c r="AA455" t="s">
        <v>95</v>
      </c>
      <c r="AB455" t="s">
        <v>95</v>
      </c>
      <c r="AC455" t="s">
        <v>117</v>
      </c>
      <c r="AD455">
        <v>0</v>
      </c>
      <c r="AE455" t="s">
        <v>97</v>
      </c>
      <c r="AF455" t="s">
        <v>98</v>
      </c>
      <c r="AG455" t="s">
        <v>99</v>
      </c>
      <c r="AH455" t="s">
        <v>97</v>
      </c>
      <c r="AI455" t="s">
        <v>98</v>
      </c>
      <c r="AJ455" t="s">
        <v>100</v>
      </c>
      <c r="AK455" t="s">
        <v>102</v>
      </c>
      <c r="AL455">
        <v>0</v>
      </c>
      <c r="AM455" t="s">
        <v>102</v>
      </c>
      <c r="AN455">
        <v>0</v>
      </c>
      <c r="AO455">
        <v>768</v>
      </c>
      <c r="AP455">
        <v>768</v>
      </c>
      <c r="AQ455" t="s">
        <v>103</v>
      </c>
      <c r="AR455" t="s">
        <v>104</v>
      </c>
      <c r="AS455" t="s">
        <v>105</v>
      </c>
      <c r="AT455" t="s">
        <v>106</v>
      </c>
      <c r="AU455">
        <v>786</v>
      </c>
      <c r="AV455">
        <v>804</v>
      </c>
      <c r="AW455">
        <v>0</v>
      </c>
      <c r="AX455">
        <v>1590</v>
      </c>
      <c r="AY455">
        <v>0</v>
      </c>
      <c r="AZ455">
        <v>0</v>
      </c>
      <c r="BA455">
        <v>2</v>
      </c>
      <c r="BB455">
        <v>1</v>
      </c>
      <c r="BC455">
        <v>3</v>
      </c>
      <c r="BD455">
        <v>1</v>
      </c>
      <c r="BE455" t="s">
        <v>97</v>
      </c>
      <c r="BF455">
        <v>6</v>
      </c>
      <c r="BG455" t="s">
        <v>107</v>
      </c>
      <c r="BH455">
        <v>0</v>
      </c>
      <c r="BI455" t="s">
        <v>83</v>
      </c>
      <c r="BJ455" t="s">
        <v>108</v>
      </c>
      <c r="BK455">
        <v>2008</v>
      </c>
      <c r="BL455" t="s">
        <v>109</v>
      </c>
      <c r="BM455">
        <v>2</v>
      </c>
      <c r="BN455">
        <v>676</v>
      </c>
      <c r="BO455" t="s">
        <v>98</v>
      </c>
      <c r="BP455" t="s">
        <v>98</v>
      </c>
      <c r="BQ455" t="s">
        <v>105</v>
      </c>
      <c r="BR455">
        <v>0</v>
      </c>
      <c r="BS455">
        <v>30</v>
      </c>
      <c r="BT455">
        <v>0</v>
      </c>
      <c r="BU455">
        <v>0</v>
      </c>
      <c r="BV455">
        <v>0</v>
      </c>
      <c r="BW455">
        <v>0</v>
      </c>
      <c r="BX455" t="s">
        <v>83</v>
      </c>
      <c r="BY455" t="s">
        <v>83</v>
      </c>
      <c r="BZ455" t="s">
        <v>83</v>
      </c>
      <c r="CA455" s="2">
        <v>0</v>
      </c>
      <c r="CB455">
        <v>6</v>
      </c>
      <c r="CC455">
        <v>2009</v>
      </c>
      <c r="CD455" t="s">
        <v>110</v>
      </c>
      <c r="CE455" t="s">
        <v>111</v>
      </c>
      <c r="CF455" s="2">
        <v>210000</v>
      </c>
      <c r="CG455" s="4">
        <f t="shared" si="15"/>
        <v>132.0754716981132</v>
      </c>
    </row>
    <row r="456" spans="1:85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 t="str">
        <f t="shared" si="14"/>
        <v>Y</v>
      </c>
      <c r="S456">
        <v>5</v>
      </c>
      <c r="T456">
        <v>5</v>
      </c>
      <c r="U456">
        <v>1976</v>
      </c>
      <c r="V456" t="str">
        <f>IF(Table1[[#This Row],[YearBuilt]]&lt;1990, "N", IF(Table1[[#This Row],[Remodeled after 1990?]] = "Y", "N", "Y"))</f>
        <v>N</v>
      </c>
      <c r="W456">
        <v>1976</v>
      </c>
      <c r="X456" t="str" cm="1">
        <f t="array" ref="X456">IFERROR(IF(U456=W456, "N", IF(AND(U456&lt;W456, Table1[[#This Row],[YearRemodAdd]]&gt;1990), "Y", "N/A")), No value)</f>
        <v>N</v>
      </c>
      <c r="Y456" t="s">
        <v>93</v>
      </c>
      <c r="Z456" t="s">
        <v>94</v>
      </c>
      <c r="AA456" t="s">
        <v>161</v>
      </c>
      <c r="AB456" t="s">
        <v>161</v>
      </c>
      <c r="AC456" t="s">
        <v>117</v>
      </c>
      <c r="AD456">
        <v>0</v>
      </c>
      <c r="AE456" t="s">
        <v>98</v>
      </c>
      <c r="AF456" t="s">
        <v>98</v>
      </c>
      <c r="AG456" t="s">
        <v>118</v>
      </c>
      <c r="AH456" t="s">
        <v>98</v>
      </c>
      <c r="AI456" t="s">
        <v>98</v>
      </c>
      <c r="AJ456" t="s">
        <v>100</v>
      </c>
      <c r="AK456" t="s">
        <v>119</v>
      </c>
      <c r="AL456">
        <v>1606</v>
      </c>
      <c r="AM456" t="s">
        <v>102</v>
      </c>
      <c r="AN456">
        <v>0</v>
      </c>
      <c r="AO456">
        <v>122</v>
      </c>
      <c r="AP456">
        <v>1728</v>
      </c>
      <c r="AQ456" t="s">
        <v>103</v>
      </c>
      <c r="AR456" t="s">
        <v>98</v>
      </c>
      <c r="AS456" t="s">
        <v>105</v>
      </c>
      <c r="AT456" t="s">
        <v>106</v>
      </c>
      <c r="AU456">
        <v>1728</v>
      </c>
      <c r="AV456">
        <v>0</v>
      </c>
      <c r="AW456">
        <v>0</v>
      </c>
      <c r="AX456">
        <v>1728</v>
      </c>
      <c r="AY456">
        <v>2</v>
      </c>
      <c r="AZ456">
        <v>0</v>
      </c>
      <c r="BA456">
        <v>2</v>
      </c>
      <c r="BB456">
        <v>0</v>
      </c>
      <c r="BC456">
        <v>4</v>
      </c>
      <c r="BD456">
        <v>2</v>
      </c>
      <c r="BE456" t="s">
        <v>98</v>
      </c>
      <c r="BF456">
        <v>8</v>
      </c>
      <c r="BG456" t="s">
        <v>107</v>
      </c>
      <c r="BH456">
        <v>0</v>
      </c>
      <c r="BI456" t="s">
        <v>83</v>
      </c>
      <c r="BJ456" t="s">
        <v>127</v>
      </c>
      <c r="BK456">
        <v>1976</v>
      </c>
      <c r="BL456" t="s">
        <v>102</v>
      </c>
      <c r="BM456">
        <v>2</v>
      </c>
      <c r="BN456">
        <v>560</v>
      </c>
      <c r="BO456" t="s">
        <v>98</v>
      </c>
      <c r="BP456" t="s">
        <v>98</v>
      </c>
      <c r="BQ456" t="s">
        <v>105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 t="s">
        <v>83</v>
      </c>
      <c r="BY456" t="s">
        <v>83</v>
      </c>
      <c r="BZ456" t="s">
        <v>83</v>
      </c>
      <c r="CA456" s="2">
        <v>0</v>
      </c>
      <c r="CB456">
        <v>7</v>
      </c>
      <c r="CC456">
        <v>2006</v>
      </c>
      <c r="CD456" t="s">
        <v>110</v>
      </c>
      <c r="CE456" t="s">
        <v>219</v>
      </c>
      <c r="CF456" s="2">
        <v>188000</v>
      </c>
      <c r="CG456" s="4">
        <f t="shared" si="15"/>
        <v>108.79629629629629</v>
      </c>
    </row>
    <row r="457" spans="1:85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 t="str">
        <f t="shared" si="14"/>
        <v>Y</v>
      </c>
      <c r="S457">
        <v>7</v>
      </c>
      <c r="T457">
        <v>6</v>
      </c>
      <c r="U457">
        <v>1973</v>
      </c>
      <c r="V457" t="str">
        <f>IF(Table1[[#This Row],[YearBuilt]]&lt;1990, "N", IF(Table1[[#This Row],[Remodeled after 1990?]] = "Y", "N", "Y"))</f>
        <v>N</v>
      </c>
      <c r="W457">
        <v>1973</v>
      </c>
      <c r="X457" t="str" cm="1">
        <f t="array" ref="X457">IFERROR(IF(U457=W457, "N", IF(AND(U457&lt;W457, Table1[[#This Row],[YearRemodAdd]]&gt;1990), "Y", "N/A")), No value)</f>
        <v>N</v>
      </c>
      <c r="Y457" t="s">
        <v>152</v>
      </c>
      <c r="Z457" t="s">
        <v>94</v>
      </c>
      <c r="AA457" t="s">
        <v>140</v>
      </c>
      <c r="AB457" t="s">
        <v>140</v>
      </c>
      <c r="AC457" t="s">
        <v>96</v>
      </c>
      <c r="AD457">
        <v>320</v>
      </c>
      <c r="AE457" t="s">
        <v>98</v>
      </c>
      <c r="AF457" t="s">
        <v>98</v>
      </c>
      <c r="AG457" t="s">
        <v>118</v>
      </c>
      <c r="AH457" t="s">
        <v>98</v>
      </c>
      <c r="AI457" t="s">
        <v>98</v>
      </c>
      <c r="AJ457" t="s">
        <v>100</v>
      </c>
      <c r="AK457" t="s">
        <v>119</v>
      </c>
      <c r="AL457">
        <v>916</v>
      </c>
      <c r="AM457" t="s">
        <v>102</v>
      </c>
      <c r="AN457">
        <v>0</v>
      </c>
      <c r="AO457">
        <v>326</v>
      </c>
      <c r="AP457">
        <v>1242</v>
      </c>
      <c r="AQ457" t="s">
        <v>103</v>
      </c>
      <c r="AR457" t="s">
        <v>147</v>
      </c>
      <c r="AS457" t="s">
        <v>105</v>
      </c>
      <c r="AT457" t="s">
        <v>106</v>
      </c>
      <c r="AU457">
        <v>1242</v>
      </c>
      <c r="AV457">
        <v>0</v>
      </c>
      <c r="AW457">
        <v>0</v>
      </c>
      <c r="AX457">
        <v>1242</v>
      </c>
      <c r="AY457">
        <v>0</v>
      </c>
      <c r="AZ457">
        <v>0</v>
      </c>
      <c r="BA457">
        <v>1</v>
      </c>
      <c r="BB457">
        <v>1</v>
      </c>
      <c r="BC457">
        <v>3</v>
      </c>
      <c r="BD457">
        <v>1</v>
      </c>
      <c r="BE457" t="s">
        <v>98</v>
      </c>
      <c r="BF457">
        <v>6</v>
      </c>
      <c r="BG457" t="s">
        <v>107</v>
      </c>
      <c r="BH457">
        <v>1</v>
      </c>
      <c r="BI457" t="s">
        <v>98</v>
      </c>
      <c r="BJ457" t="s">
        <v>108</v>
      </c>
      <c r="BK457">
        <v>1973</v>
      </c>
      <c r="BL457" t="s">
        <v>102</v>
      </c>
      <c r="BM457">
        <v>2</v>
      </c>
      <c r="BN457">
        <v>528</v>
      </c>
      <c r="BO457" t="s">
        <v>98</v>
      </c>
      <c r="BP457" t="s">
        <v>98</v>
      </c>
      <c r="BQ457" t="s">
        <v>105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 t="s">
        <v>83</v>
      </c>
      <c r="BY457" t="s">
        <v>83</v>
      </c>
      <c r="BZ457" t="s">
        <v>83</v>
      </c>
      <c r="CA457" s="2">
        <v>0</v>
      </c>
      <c r="CB457">
        <v>9</v>
      </c>
      <c r="CC457">
        <v>2007</v>
      </c>
      <c r="CD457" t="s">
        <v>110</v>
      </c>
      <c r="CE457" t="s">
        <v>111</v>
      </c>
      <c r="CF457" s="2">
        <v>175500</v>
      </c>
      <c r="CG457" s="4">
        <f t="shared" si="15"/>
        <v>141.30434782608697</v>
      </c>
    </row>
    <row r="458" spans="1:85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 t="str">
        <f t="shared" si="14"/>
        <v>N</v>
      </c>
      <c r="S458">
        <v>5</v>
      </c>
      <c r="T458">
        <v>5</v>
      </c>
      <c r="U458">
        <v>1916</v>
      </c>
      <c r="V458" t="str">
        <f>IF(Table1[[#This Row],[YearBuilt]]&lt;1990, "N", IF(Table1[[#This Row],[Remodeled after 1990?]] = "Y", "N", "Y"))</f>
        <v>N</v>
      </c>
      <c r="W458">
        <v>1950</v>
      </c>
      <c r="X458" t="str" cm="1">
        <f t="array" ref="X458">IFERROR(IF(U458=W458, "N", IF(AND(U458&lt;W458, Table1[[#This Row],[YearRemodAdd]]&gt;1990), "Y", "N/A")), No value)</f>
        <v>N/A</v>
      </c>
      <c r="Y458" t="s">
        <v>93</v>
      </c>
      <c r="Z458" t="s">
        <v>94</v>
      </c>
      <c r="AA458" t="s">
        <v>186</v>
      </c>
      <c r="AB458" t="s">
        <v>186</v>
      </c>
      <c r="AC458" t="s">
        <v>117</v>
      </c>
      <c r="AD458">
        <v>0</v>
      </c>
      <c r="AE458" t="s">
        <v>98</v>
      </c>
      <c r="AF458" t="s">
        <v>98</v>
      </c>
      <c r="AG458" t="s">
        <v>126</v>
      </c>
      <c r="AH458" t="s">
        <v>98</v>
      </c>
      <c r="AI458" t="s">
        <v>98</v>
      </c>
      <c r="AJ458" t="s">
        <v>100</v>
      </c>
      <c r="AK458" t="s">
        <v>102</v>
      </c>
      <c r="AL458">
        <v>0</v>
      </c>
      <c r="AM458" t="s">
        <v>102</v>
      </c>
      <c r="AN458">
        <v>0</v>
      </c>
      <c r="AO458">
        <v>624</v>
      </c>
      <c r="AP458">
        <v>624</v>
      </c>
      <c r="AQ458" t="s">
        <v>103</v>
      </c>
      <c r="AR458" t="s">
        <v>147</v>
      </c>
      <c r="AS458" t="s">
        <v>177</v>
      </c>
      <c r="AT458" t="s">
        <v>106</v>
      </c>
      <c r="AU458">
        <v>624</v>
      </c>
      <c r="AV458">
        <v>720</v>
      </c>
      <c r="AW458">
        <v>0</v>
      </c>
      <c r="AX458">
        <v>1344</v>
      </c>
      <c r="AY458">
        <v>0</v>
      </c>
      <c r="AZ458">
        <v>0</v>
      </c>
      <c r="BA458">
        <v>1</v>
      </c>
      <c r="BB458">
        <v>0</v>
      </c>
      <c r="BC458">
        <v>4</v>
      </c>
      <c r="BD458">
        <v>1</v>
      </c>
      <c r="BE458" t="s">
        <v>98</v>
      </c>
      <c r="BF458">
        <v>7</v>
      </c>
      <c r="BG458" t="s">
        <v>107</v>
      </c>
      <c r="BH458">
        <v>0</v>
      </c>
      <c r="BI458" t="s">
        <v>83</v>
      </c>
      <c r="BJ458" t="s">
        <v>127</v>
      </c>
      <c r="BK458">
        <v>1916</v>
      </c>
      <c r="BL458" t="s">
        <v>102</v>
      </c>
      <c r="BM458">
        <v>3</v>
      </c>
      <c r="BN458">
        <v>513</v>
      </c>
      <c r="BO458" t="s">
        <v>147</v>
      </c>
      <c r="BP458" t="s">
        <v>147</v>
      </c>
      <c r="BQ458" t="s">
        <v>105</v>
      </c>
      <c r="BR458">
        <v>0</v>
      </c>
      <c r="BS458">
        <v>0</v>
      </c>
      <c r="BT458">
        <v>96</v>
      </c>
      <c r="BU458">
        <v>0</v>
      </c>
      <c r="BV458">
        <v>0</v>
      </c>
      <c r="BW458">
        <v>0</v>
      </c>
      <c r="BX458" t="s">
        <v>83</v>
      </c>
      <c r="BY458" t="s">
        <v>83</v>
      </c>
      <c r="BZ458" t="s">
        <v>83</v>
      </c>
      <c r="CA458" s="2">
        <v>0</v>
      </c>
      <c r="CB458">
        <v>5</v>
      </c>
      <c r="CC458">
        <v>2008</v>
      </c>
      <c r="CD458" t="s">
        <v>173</v>
      </c>
      <c r="CE458" t="s">
        <v>128</v>
      </c>
      <c r="CF458" s="2">
        <v>98000</v>
      </c>
      <c r="CG458" s="4">
        <f t="shared" si="15"/>
        <v>72.916666666666671</v>
      </c>
    </row>
    <row r="459" spans="1:85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 t="str">
        <f t="shared" si="14"/>
        <v>Y</v>
      </c>
      <c r="S459">
        <v>4</v>
      </c>
      <c r="T459">
        <v>6</v>
      </c>
      <c r="U459">
        <v>1954</v>
      </c>
      <c r="V459" t="str">
        <f>IF(Table1[[#This Row],[YearBuilt]]&lt;1990, "N", IF(Table1[[#This Row],[Remodeled after 1990?]] = "Y", "N", "Y"))</f>
        <v>N</v>
      </c>
      <c r="W459">
        <v>1994</v>
      </c>
      <c r="X459" t="str" cm="1">
        <f t="array" ref="X459">IFERROR(IF(U459=W459, "N", IF(AND(U459&lt;W459, Table1[[#This Row],[YearRemodAdd]]&gt;1990), "Y", "N/A")), No value)</f>
        <v>Y</v>
      </c>
      <c r="Y459" t="s">
        <v>214</v>
      </c>
      <c r="Z459" t="s">
        <v>242</v>
      </c>
      <c r="AA459" t="s">
        <v>161</v>
      </c>
      <c r="AB459" t="s">
        <v>161</v>
      </c>
      <c r="AC459" t="s">
        <v>117</v>
      </c>
      <c r="AD459">
        <v>0</v>
      </c>
      <c r="AE459" t="s">
        <v>98</v>
      </c>
      <c r="AF459" t="s">
        <v>98</v>
      </c>
      <c r="AG459" t="s">
        <v>118</v>
      </c>
      <c r="AH459" t="s">
        <v>97</v>
      </c>
      <c r="AI459" t="s">
        <v>98</v>
      </c>
      <c r="AJ459" t="s">
        <v>97</v>
      </c>
      <c r="AK459" t="s">
        <v>141</v>
      </c>
      <c r="AL459">
        <v>1116</v>
      </c>
      <c r="AM459" t="s">
        <v>102</v>
      </c>
      <c r="AN459">
        <v>0</v>
      </c>
      <c r="AO459">
        <v>248</v>
      </c>
      <c r="AP459">
        <v>1364</v>
      </c>
      <c r="AQ459" t="s">
        <v>103</v>
      </c>
      <c r="AR459" t="s">
        <v>104</v>
      </c>
      <c r="AS459" t="s">
        <v>105</v>
      </c>
      <c r="AT459" t="s">
        <v>106</v>
      </c>
      <c r="AU459">
        <v>1663</v>
      </c>
      <c r="AV459">
        <v>0</v>
      </c>
      <c r="AW459">
        <v>0</v>
      </c>
      <c r="AX459">
        <v>1663</v>
      </c>
      <c r="AY459">
        <v>1</v>
      </c>
      <c r="AZ459">
        <v>0</v>
      </c>
      <c r="BA459">
        <v>1</v>
      </c>
      <c r="BB459">
        <v>0</v>
      </c>
      <c r="BC459">
        <v>2</v>
      </c>
      <c r="BD459">
        <v>1</v>
      </c>
      <c r="BE459" t="s">
        <v>97</v>
      </c>
      <c r="BF459">
        <v>6</v>
      </c>
      <c r="BG459" t="s">
        <v>146</v>
      </c>
      <c r="BH459">
        <v>2</v>
      </c>
      <c r="BI459" t="s">
        <v>97</v>
      </c>
      <c r="BJ459" t="s">
        <v>108</v>
      </c>
      <c r="BK459">
        <v>1954</v>
      </c>
      <c r="BL459" t="s">
        <v>157</v>
      </c>
      <c r="BM459">
        <v>2</v>
      </c>
      <c r="BN459">
        <v>529</v>
      </c>
      <c r="BO459" t="s">
        <v>98</v>
      </c>
      <c r="BP459" t="s">
        <v>98</v>
      </c>
      <c r="BQ459" t="s">
        <v>105</v>
      </c>
      <c r="BR459">
        <v>224</v>
      </c>
      <c r="BS459">
        <v>137</v>
      </c>
      <c r="BT459">
        <v>0</v>
      </c>
      <c r="BU459">
        <v>0</v>
      </c>
      <c r="BV459">
        <v>0</v>
      </c>
      <c r="BW459">
        <v>0</v>
      </c>
      <c r="BX459" t="s">
        <v>83</v>
      </c>
      <c r="BY459" t="s">
        <v>83</v>
      </c>
      <c r="BZ459" t="s">
        <v>83</v>
      </c>
      <c r="CA459" s="2">
        <v>0</v>
      </c>
      <c r="CB459">
        <v>3</v>
      </c>
      <c r="CC459">
        <v>2008</v>
      </c>
      <c r="CD459" t="s">
        <v>110</v>
      </c>
      <c r="CE459" t="s">
        <v>111</v>
      </c>
      <c r="CF459" s="2">
        <v>256000</v>
      </c>
      <c r="CG459" s="4">
        <f t="shared" si="15"/>
        <v>153.9386650631389</v>
      </c>
    </row>
    <row r="460" spans="1:85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 t="str">
        <f t="shared" si="14"/>
        <v>N</v>
      </c>
      <c r="S460">
        <v>8</v>
      </c>
      <c r="T460">
        <v>7</v>
      </c>
      <c r="U460">
        <v>1925</v>
      </c>
      <c r="V460" t="str">
        <f>IF(Table1[[#This Row],[YearBuilt]]&lt;1990, "N", IF(Table1[[#This Row],[Remodeled after 1990?]] = "Y", "N", "Y"))</f>
        <v>N</v>
      </c>
      <c r="W460">
        <v>1996</v>
      </c>
      <c r="X460" t="str" cm="1">
        <f t="array" ref="X460">IFERROR(IF(U460=W460, "N", IF(AND(U460&lt;W460, Table1[[#This Row],[YearRemodAdd]]&gt;1990), "Y", "N/A")), No value)</f>
        <v>Y</v>
      </c>
      <c r="Y460" t="s">
        <v>152</v>
      </c>
      <c r="Z460" t="s">
        <v>94</v>
      </c>
      <c r="AA460" t="s">
        <v>203</v>
      </c>
      <c r="AB460" t="s">
        <v>125</v>
      </c>
      <c r="AC460" t="s">
        <v>117</v>
      </c>
      <c r="AD460">
        <v>0</v>
      </c>
      <c r="AE460" t="s">
        <v>98</v>
      </c>
      <c r="AF460" t="s">
        <v>97</v>
      </c>
      <c r="AG460" t="s">
        <v>99</v>
      </c>
      <c r="AH460" t="s">
        <v>98</v>
      </c>
      <c r="AI460" t="s">
        <v>98</v>
      </c>
      <c r="AJ460" t="s">
        <v>100</v>
      </c>
      <c r="AK460" t="s">
        <v>102</v>
      </c>
      <c r="AL460">
        <v>0</v>
      </c>
      <c r="AM460" t="s">
        <v>102</v>
      </c>
      <c r="AN460">
        <v>0</v>
      </c>
      <c r="AO460">
        <v>588</v>
      </c>
      <c r="AP460">
        <v>588</v>
      </c>
      <c r="AQ460" t="s">
        <v>103</v>
      </c>
      <c r="AR460" t="s">
        <v>147</v>
      </c>
      <c r="AS460" t="s">
        <v>105</v>
      </c>
      <c r="AT460" t="s">
        <v>106</v>
      </c>
      <c r="AU460">
        <v>833</v>
      </c>
      <c r="AV460">
        <v>833</v>
      </c>
      <c r="AW460">
        <v>0</v>
      </c>
      <c r="AX460">
        <v>1666</v>
      </c>
      <c r="AY460">
        <v>0</v>
      </c>
      <c r="AZ460">
        <v>0</v>
      </c>
      <c r="BA460">
        <v>1</v>
      </c>
      <c r="BB460">
        <v>0</v>
      </c>
      <c r="BC460">
        <v>3</v>
      </c>
      <c r="BD460">
        <v>1</v>
      </c>
      <c r="BE460" t="s">
        <v>97</v>
      </c>
      <c r="BF460">
        <v>7</v>
      </c>
      <c r="BG460" t="s">
        <v>107</v>
      </c>
      <c r="BH460">
        <v>1</v>
      </c>
      <c r="BI460" t="s">
        <v>97</v>
      </c>
      <c r="BJ460" t="s">
        <v>127</v>
      </c>
      <c r="BK460">
        <v>1925</v>
      </c>
      <c r="BL460" t="s">
        <v>102</v>
      </c>
      <c r="BM460">
        <v>1</v>
      </c>
      <c r="BN460">
        <v>228</v>
      </c>
      <c r="BO460" t="s">
        <v>98</v>
      </c>
      <c r="BP460" t="s">
        <v>98</v>
      </c>
      <c r="BQ460" t="s">
        <v>105</v>
      </c>
      <c r="BR460">
        <v>192</v>
      </c>
      <c r="BS460">
        <v>63</v>
      </c>
      <c r="BT460">
        <v>0</v>
      </c>
      <c r="BU460">
        <v>0</v>
      </c>
      <c r="BV460">
        <v>0</v>
      </c>
      <c r="BW460">
        <v>0</v>
      </c>
      <c r="BX460" t="s">
        <v>83</v>
      </c>
      <c r="BY460" t="s">
        <v>134</v>
      </c>
      <c r="BZ460" t="s">
        <v>83</v>
      </c>
      <c r="CA460" s="2">
        <v>0</v>
      </c>
      <c r="CB460">
        <v>6</v>
      </c>
      <c r="CC460">
        <v>2008</v>
      </c>
      <c r="CD460" t="s">
        <v>110</v>
      </c>
      <c r="CE460" t="s">
        <v>111</v>
      </c>
      <c r="CF460" s="2">
        <v>161000</v>
      </c>
      <c r="CG460" s="4">
        <f t="shared" si="15"/>
        <v>96.638655462184872</v>
      </c>
    </row>
    <row r="461" spans="1:85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 t="str">
        <f t="shared" si="14"/>
        <v>N/A</v>
      </c>
      <c r="S461">
        <v>5</v>
      </c>
      <c r="T461">
        <v>4</v>
      </c>
      <c r="U461">
        <v>1950</v>
      </c>
      <c r="V461" t="str">
        <f>IF(Table1[[#This Row],[YearBuilt]]&lt;1990, "N", IF(Table1[[#This Row],[Remodeled after 1990?]] = "Y", "N", "Y"))</f>
        <v>N</v>
      </c>
      <c r="W461">
        <v>1950</v>
      </c>
      <c r="X461" t="str" cm="1">
        <f t="array" ref="X461">IFERROR(IF(U461=W461, "N", IF(AND(U461&lt;W461, Table1[[#This Row],[YearRemodAdd]]&gt;1990), "Y", "N/A")), No value)</f>
        <v>N</v>
      </c>
      <c r="Y461" t="s">
        <v>93</v>
      </c>
      <c r="Z461" t="s">
        <v>94</v>
      </c>
      <c r="AA461" t="s">
        <v>116</v>
      </c>
      <c r="AB461" t="s">
        <v>116</v>
      </c>
      <c r="AC461" t="s">
        <v>207</v>
      </c>
      <c r="AD461">
        <v>161</v>
      </c>
      <c r="AE461" t="s">
        <v>98</v>
      </c>
      <c r="AF461" t="s">
        <v>98</v>
      </c>
      <c r="AG461" t="s">
        <v>118</v>
      </c>
      <c r="AH461" t="s">
        <v>98</v>
      </c>
      <c r="AI461" t="s">
        <v>98</v>
      </c>
      <c r="AJ461" t="s">
        <v>100</v>
      </c>
      <c r="AK461" t="s">
        <v>172</v>
      </c>
      <c r="AL461">
        <v>185</v>
      </c>
      <c r="AM461" t="s">
        <v>102</v>
      </c>
      <c r="AN461">
        <v>0</v>
      </c>
      <c r="AO461">
        <v>524</v>
      </c>
      <c r="AP461">
        <v>709</v>
      </c>
      <c r="AQ461" t="s">
        <v>103</v>
      </c>
      <c r="AR461" t="s">
        <v>98</v>
      </c>
      <c r="AS461" t="s">
        <v>105</v>
      </c>
      <c r="AT461" t="s">
        <v>106</v>
      </c>
      <c r="AU461">
        <v>979</v>
      </c>
      <c r="AV461">
        <v>224</v>
      </c>
      <c r="AW461">
        <v>0</v>
      </c>
      <c r="AX461">
        <v>1203</v>
      </c>
      <c r="AY461">
        <v>1</v>
      </c>
      <c r="AZ461">
        <v>0</v>
      </c>
      <c r="BA461">
        <v>1</v>
      </c>
      <c r="BB461">
        <v>0</v>
      </c>
      <c r="BC461">
        <v>3</v>
      </c>
      <c r="BD461">
        <v>1</v>
      </c>
      <c r="BE461" t="s">
        <v>97</v>
      </c>
      <c r="BF461">
        <v>5</v>
      </c>
      <c r="BG461" t="s">
        <v>107</v>
      </c>
      <c r="BH461">
        <v>1</v>
      </c>
      <c r="BI461" t="s">
        <v>98</v>
      </c>
      <c r="BJ461" t="s">
        <v>127</v>
      </c>
      <c r="BK461">
        <v>1950</v>
      </c>
      <c r="BL461" t="s">
        <v>102</v>
      </c>
      <c r="BM461">
        <v>1</v>
      </c>
      <c r="BN461">
        <v>352</v>
      </c>
      <c r="BO461" t="s">
        <v>98</v>
      </c>
      <c r="BP461" t="s">
        <v>98</v>
      </c>
      <c r="BQ461" t="s">
        <v>105</v>
      </c>
      <c r="BR461">
        <v>0</v>
      </c>
      <c r="BS461">
        <v>0</v>
      </c>
      <c r="BT461">
        <v>248</v>
      </c>
      <c r="BU461">
        <v>0</v>
      </c>
      <c r="BV461">
        <v>0</v>
      </c>
      <c r="BW461">
        <v>0</v>
      </c>
      <c r="BX461" t="s">
        <v>83</v>
      </c>
      <c r="BY461" t="s">
        <v>83</v>
      </c>
      <c r="BZ461" t="s">
        <v>83</v>
      </c>
      <c r="CA461" s="2">
        <v>0</v>
      </c>
      <c r="CB461">
        <v>7</v>
      </c>
      <c r="CC461">
        <v>2009</v>
      </c>
      <c r="CD461" t="s">
        <v>110</v>
      </c>
      <c r="CE461" t="s">
        <v>111</v>
      </c>
      <c r="CF461" s="2">
        <v>110000</v>
      </c>
      <c r="CG461" s="4">
        <f t="shared" si="15"/>
        <v>91.4380714879468</v>
      </c>
    </row>
    <row r="462" spans="1:85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 t="str">
        <f t="shared" si="14"/>
        <v>N</v>
      </c>
      <c r="S462">
        <v>8</v>
      </c>
      <c r="T462">
        <v>5</v>
      </c>
      <c r="U462">
        <v>2009</v>
      </c>
      <c r="V462" t="str">
        <f>IF(Table1[[#This Row],[YearBuilt]]&lt;1990, "N", IF(Table1[[#This Row],[Remodeled after 1990?]] = "Y", "N", "Y"))</f>
        <v>Y</v>
      </c>
      <c r="W462">
        <v>2009</v>
      </c>
      <c r="X462" t="str" cm="1">
        <f t="array" ref="X462">IFERROR(IF(U462=W462, "N", IF(AND(U462&lt;W462, Table1[[#This Row],[YearRemodAdd]]&gt;1990), "Y", "N/A")), No value)</f>
        <v>N</v>
      </c>
      <c r="Y462" t="s">
        <v>93</v>
      </c>
      <c r="Z462" t="s">
        <v>94</v>
      </c>
      <c r="AA462" t="s">
        <v>95</v>
      </c>
      <c r="AB462" t="s">
        <v>95</v>
      </c>
      <c r="AC462" t="s">
        <v>137</v>
      </c>
      <c r="AD462">
        <v>110</v>
      </c>
      <c r="AE462" t="s">
        <v>97</v>
      </c>
      <c r="AF462" t="s">
        <v>98</v>
      </c>
      <c r="AG462" t="s">
        <v>99</v>
      </c>
      <c r="AH462" t="s">
        <v>97</v>
      </c>
      <c r="AI462" t="s">
        <v>98</v>
      </c>
      <c r="AJ462" t="s">
        <v>100</v>
      </c>
      <c r="AK462" t="s">
        <v>101</v>
      </c>
      <c r="AL462">
        <v>544</v>
      </c>
      <c r="AM462" t="s">
        <v>102</v>
      </c>
      <c r="AN462">
        <v>0</v>
      </c>
      <c r="AO462">
        <v>288</v>
      </c>
      <c r="AP462">
        <v>832</v>
      </c>
      <c r="AQ462" t="s">
        <v>103</v>
      </c>
      <c r="AR462" t="s">
        <v>104</v>
      </c>
      <c r="AS462" t="s">
        <v>105</v>
      </c>
      <c r="AT462" t="s">
        <v>106</v>
      </c>
      <c r="AU462">
        <v>832</v>
      </c>
      <c r="AV462">
        <v>1103</v>
      </c>
      <c r="AW462">
        <v>0</v>
      </c>
      <c r="AX462">
        <v>1935</v>
      </c>
      <c r="AY462">
        <v>1</v>
      </c>
      <c r="AZ462">
        <v>0</v>
      </c>
      <c r="BA462">
        <v>2</v>
      </c>
      <c r="BB462">
        <v>1</v>
      </c>
      <c r="BC462">
        <v>3</v>
      </c>
      <c r="BD462">
        <v>1</v>
      </c>
      <c r="BE462" t="s">
        <v>98</v>
      </c>
      <c r="BF462">
        <v>8</v>
      </c>
      <c r="BG462" t="s">
        <v>107</v>
      </c>
      <c r="BH462">
        <v>0</v>
      </c>
      <c r="BI462" t="s">
        <v>83</v>
      </c>
      <c r="BJ462" t="s">
        <v>156</v>
      </c>
      <c r="BK462">
        <v>2009</v>
      </c>
      <c r="BL462" t="s">
        <v>157</v>
      </c>
      <c r="BM462">
        <v>2</v>
      </c>
      <c r="BN462">
        <v>552</v>
      </c>
      <c r="BO462" t="s">
        <v>98</v>
      </c>
      <c r="BP462" t="s">
        <v>98</v>
      </c>
      <c r="BQ462" t="s">
        <v>105</v>
      </c>
      <c r="BR462">
        <v>0</v>
      </c>
      <c r="BS462">
        <v>150</v>
      </c>
      <c r="BT462">
        <v>0</v>
      </c>
      <c r="BU462">
        <v>0</v>
      </c>
      <c r="BV462">
        <v>0</v>
      </c>
      <c r="BW462">
        <v>0</v>
      </c>
      <c r="BX462" t="s">
        <v>83</v>
      </c>
      <c r="BY462" t="s">
        <v>83</v>
      </c>
      <c r="BZ462" t="s">
        <v>83</v>
      </c>
      <c r="CA462" s="2">
        <v>0</v>
      </c>
      <c r="CB462">
        <v>12</v>
      </c>
      <c r="CC462">
        <v>2009</v>
      </c>
      <c r="CD462" t="s">
        <v>158</v>
      </c>
      <c r="CE462" t="s">
        <v>159</v>
      </c>
      <c r="CF462" s="2">
        <v>263435</v>
      </c>
      <c r="CG462" s="4">
        <f t="shared" si="15"/>
        <v>136.14211886304909</v>
      </c>
    </row>
    <row r="463" spans="1:85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 t="str">
        <f t="shared" si="14"/>
        <v>N</v>
      </c>
      <c r="S463">
        <v>7</v>
      </c>
      <c r="T463">
        <v>9</v>
      </c>
      <c r="U463">
        <v>1936</v>
      </c>
      <c r="V463" t="str">
        <f>IF(Table1[[#This Row],[YearBuilt]]&lt;1990, "N", IF(Table1[[#This Row],[Remodeled after 1990?]] = "Y", "N", "Y"))</f>
        <v>N</v>
      </c>
      <c r="W463">
        <v>2007</v>
      </c>
      <c r="X463" t="str" cm="1">
        <f t="array" ref="X463">IFERROR(IF(U463=W463, "N", IF(AND(U463&lt;W463, Table1[[#This Row],[YearRemodAdd]]&gt;1990), "Y", "N/A")), No value)</f>
        <v>Y</v>
      </c>
      <c r="Y463" t="s">
        <v>93</v>
      </c>
      <c r="Z463" t="s">
        <v>94</v>
      </c>
      <c r="AA463" t="s">
        <v>124</v>
      </c>
      <c r="AB463" t="s">
        <v>124</v>
      </c>
      <c r="AC463" t="s">
        <v>117</v>
      </c>
      <c r="AD463">
        <v>0</v>
      </c>
      <c r="AE463" t="s">
        <v>97</v>
      </c>
      <c r="AF463" t="s">
        <v>97</v>
      </c>
      <c r="AG463" t="s">
        <v>99</v>
      </c>
      <c r="AH463" t="s">
        <v>97</v>
      </c>
      <c r="AI463" t="s">
        <v>97</v>
      </c>
      <c r="AJ463" t="s">
        <v>100</v>
      </c>
      <c r="AK463" t="s">
        <v>119</v>
      </c>
      <c r="AL463">
        <v>350</v>
      </c>
      <c r="AM463" t="s">
        <v>141</v>
      </c>
      <c r="AN463">
        <v>210</v>
      </c>
      <c r="AO463">
        <v>0</v>
      </c>
      <c r="AP463">
        <v>560</v>
      </c>
      <c r="AQ463" t="s">
        <v>103</v>
      </c>
      <c r="AR463" t="s">
        <v>104</v>
      </c>
      <c r="AS463" t="s">
        <v>105</v>
      </c>
      <c r="AT463" t="s">
        <v>106</v>
      </c>
      <c r="AU463">
        <v>575</v>
      </c>
      <c r="AV463">
        <v>560</v>
      </c>
      <c r="AW463">
        <v>0</v>
      </c>
      <c r="AX463">
        <v>1135</v>
      </c>
      <c r="AY463">
        <v>1</v>
      </c>
      <c r="AZ463">
        <v>0</v>
      </c>
      <c r="BA463">
        <v>1</v>
      </c>
      <c r="BB463">
        <v>0</v>
      </c>
      <c r="BC463">
        <v>3</v>
      </c>
      <c r="BD463">
        <v>1</v>
      </c>
      <c r="BE463" t="s">
        <v>97</v>
      </c>
      <c r="BF463">
        <v>6</v>
      </c>
      <c r="BG463" t="s">
        <v>107</v>
      </c>
      <c r="BH463">
        <v>0</v>
      </c>
      <c r="BI463" t="s">
        <v>83</v>
      </c>
      <c r="BJ463" t="s">
        <v>127</v>
      </c>
      <c r="BK463">
        <v>1971</v>
      </c>
      <c r="BL463" t="s">
        <v>109</v>
      </c>
      <c r="BM463">
        <v>2</v>
      </c>
      <c r="BN463">
        <v>576</v>
      </c>
      <c r="BO463" t="s">
        <v>98</v>
      </c>
      <c r="BP463" t="s">
        <v>98</v>
      </c>
      <c r="BQ463" t="s">
        <v>105</v>
      </c>
      <c r="BR463">
        <v>256</v>
      </c>
      <c r="BS463">
        <v>0</v>
      </c>
      <c r="BT463">
        <v>0</v>
      </c>
      <c r="BU463">
        <v>0</v>
      </c>
      <c r="BV463">
        <v>0</v>
      </c>
      <c r="BW463">
        <v>0</v>
      </c>
      <c r="BX463" t="s">
        <v>83</v>
      </c>
      <c r="BY463" t="s">
        <v>134</v>
      </c>
      <c r="BZ463" t="s">
        <v>83</v>
      </c>
      <c r="CA463" s="2">
        <v>0</v>
      </c>
      <c r="CB463">
        <v>4</v>
      </c>
      <c r="CC463">
        <v>2009</v>
      </c>
      <c r="CD463" t="s">
        <v>110</v>
      </c>
      <c r="CE463" t="s">
        <v>111</v>
      </c>
      <c r="CF463" s="2">
        <v>155000</v>
      </c>
      <c r="CG463" s="4">
        <f t="shared" si="15"/>
        <v>136.56387665198238</v>
      </c>
    </row>
    <row r="464" spans="1:85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 t="str">
        <f t="shared" si="14"/>
        <v>Y</v>
      </c>
      <c r="S464">
        <v>5</v>
      </c>
      <c r="T464">
        <v>5</v>
      </c>
      <c r="U464">
        <v>1965</v>
      </c>
      <c r="V464" t="str">
        <f>IF(Table1[[#This Row],[YearBuilt]]&lt;1990, "N", IF(Table1[[#This Row],[Remodeled after 1990?]] = "Y", "N", "Y"))</f>
        <v>N</v>
      </c>
      <c r="W464">
        <v>1965</v>
      </c>
      <c r="X464" t="str" cm="1">
        <f t="array" ref="X464">IFERROR(IF(U464=W464, "N", IF(AND(U464&lt;W464, Table1[[#This Row],[YearRemodAdd]]&gt;1990), "Y", "N/A")), No value)</f>
        <v>N</v>
      </c>
      <c r="Y464" t="s">
        <v>93</v>
      </c>
      <c r="Z464" t="s">
        <v>94</v>
      </c>
      <c r="AA464" t="s">
        <v>116</v>
      </c>
      <c r="AB464" t="s">
        <v>116</v>
      </c>
      <c r="AC464" t="s">
        <v>117</v>
      </c>
      <c r="AD464">
        <v>0</v>
      </c>
      <c r="AE464" t="s">
        <v>98</v>
      </c>
      <c r="AF464" t="s">
        <v>98</v>
      </c>
      <c r="AG464" t="s">
        <v>118</v>
      </c>
      <c r="AH464" t="s">
        <v>98</v>
      </c>
      <c r="AI464" t="s">
        <v>98</v>
      </c>
      <c r="AJ464" t="s">
        <v>100</v>
      </c>
      <c r="AK464" t="s">
        <v>153</v>
      </c>
      <c r="AL464">
        <v>553</v>
      </c>
      <c r="AM464" t="s">
        <v>141</v>
      </c>
      <c r="AN464">
        <v>311</v>
      </c>
      <c r="AO464">
        <v>0</v>
      </c>
      <c r="AP464">
        <v>864</v>
      </c>
      <c r="AQ464" t="s">
        <v>103</v>
      </c>
      <c r="AR464" t="s">
        <v>97</v>
      </c>
      <c r="AS464" t="s">
        <v>105</v>
      </c>
      <c r="AT464" t="s">
        <v>106</v>
      </c>
      <c r="AU464">
        <v>864</v>
      </c>
      <c r="AV464">
        <v>0</v>
      </c>
      <c r="AW464">
        <v>0</v>
      </c>
      <c r="AX464">
        <v>864</v>
      </c>
      <c r="AY464">
        <v>0</v>
      </c>
      <c r="AZ464">
        <v>0</v>
      </c>
      <c r="BA464">
        <v>1</v>
      </c>
      <c r="BB464">
        <v>0</v>
      </c>
      <c r="BC464">
        <v>3</v>
      </c>
      <c r="BD464">
        <v>1</v>
      </c>
      <c r="BE464" t="s">
        <v>98</v>
      </c>
      <c r="BF464">
        <v>5</v>
      </c>
      <c r="BG464" t="s">
        <v>107</v>
      </c>
      <c r="BH464">
        <v>1</v>
      </c>
      <c r="BI464" t="s">
        <v>212</v>
      </c>
      <c r="BJ464" t="s">
        <v>127</v>
      </c>
      <c r="BK464">
        <v>1965</v>
      </c>
      <c r="BL464" t="s">
        <v>102</v>
      </c>
      <c r="BM464">
        <v>1</v>
      </c>
      <c r="BN464">
        <v>360</v>
      </c>
      <c r="BO464" t="s">
        <v>98</v>
      </c>
      <c r="BP464" t="s">
        <v>98</v>
      </c>
      <c r="BQ464" t="s">
        <v>105</v>
      </c>
      <c r="BR464">
        <v>0</v>
      </c>
      <c r="BS464">
        <v>0</v>
      </c>
      <c r="BT464">
        <v>236</v>
      </c>
      <c r="BU464">
        <v>0</v>
      </c>
      <c r="BV464">
        <v>0</v>
      </c>
      <c r="BW464">
        <v>0</v>
      </c>
      <c r="BX464" t="s">
        <v>83</v>
      </c>
      <c r="BY464" t="s">
        <v>163</v>
      </c>
      <c r="BZ464" t="s">
        <v>83</v>
      </c>
      <c r="CA464" s="2">
        <v>0</v>
      </c>
      <c r="CB464">
        <v>12</v>
      </c>
      <c r="CC464">
        <v>2009</v>
      </c>
      <c r="CD464" t="s">
        <v>110</v>
      </c>
      <c r="CE464" t="s">
        <v>111</v>
      </c>
      <c r="CF464" s="2">
        <v>62383</v>
      </c>
      <c r="CG464" s="4">
        <f t="shared" si="15"/>
        <v>72.202546296296291</v>
      </c>
    </row>
    <row r="465" spans="1:85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 t="str">
        <f t="shared" si="14"/>
        <v>N</v>
      </c>
      <c r="S465">
        <v>6</v>
      </c>
      <c r="T465">
        <v>7</v>
      </c>
      <c r="U465">
        <v>1934</v>
      </c>
      <c r="V465" t="str">
        <f>IF(Table1[[#This Row],[YearBuilt]]&lt;1990, "N", IF(Table1[[#This Row],[Remodeled after 1990?]] = "Y", "N", "Y"))</f>
        <v>N</v>
      </c>
      <c r="W465">
        <v>1995</v>
      </c>
      <c r="X465" t="str" cm="1">
        <f t="array" ref="X465">IFERROR(IF(U465=W465, "N", IF(AND(U465&lt;W465, Table1[[#This Row],[YearRemodAdd]]&gt;1990), "Y", "N/A")), No value)</f>
        <v>Y</v>
      </c>
      <c r="Y465" t="s">
        <v>152</v>
      </c>
      <c r="Z465" t="s">
        <v>94</v>
      </c>
      <c r="AA465" t="s">
        <v>203</v>
      </c>
      <c r="AB465" t="s">
        <v>203</v>
      </c>
      <c r="AC465" t="s">
        <v>117</v>
      </c>
      <c r="AD465">
        <v>0</v>
      </c>
      <c r="AE465" t="s">
        <v>98</v>
      </c>
      <c r="AF465" t="s">
        <v>98</v>
      </c>
      <c r="AG465" t="s">
        <v>118</v>
      </c>
      <c r="AH465" t="s">
        <v>98</v>
      </c>
      <c r="AI465" t="s">
        <v>98</v>
      </c>
      <c r="AJ465" t="s">
        <v>100</v>
      </c>
      <c r="AK465" t="s">
        <v>172</v>
      </c>
      <c r="AL465">
        <v>326</v>
      </c>
      <c r="AM465" t="s">
        <v>102</v>
      </c>
      <c r="AN465">
        <v>0</v>
      </c>
      <c r="AO465">
        <v>389</v>
      </c>
      <c r="AP465">
        <v>715</v>
      </c>
      <c r="AQ465" t="s">
        <v>103</v>
      </c>
      <c r="AR465" t="s">
        <v>147</v>
      </c>
      <c r="AS465" t="s">
        <v>105</v>
      </c>
      <c r="AT465" t="s">
        <v>164</v>
      </c>
      <c r="AU465">
        <v>849</v>
      </c>
      <c r="AV465">
        <v>811</v>
      </c>
      <c r="AW465">
        <v>0</v>
      </c>
      <c r="AX465">
        <v>1660</v>
      </c>
      <c r="AY465">
        <v>0</v>
      </c>
      <c r="AZ465">
        <v>0</v>
      </c>
      <c r="BA465">
        <v>1</v>
      </c>
      <c r="BB465">
        <v>1</v>
      </c>
      <c r="BC465">
        <v>3</v>
      </c>
      <c r="BD465">
        <v>1</v>
      </c>
      <c r="BE465" t="s">
        <v>98</v>
      </c>
      <c r="BF465">
        <v>6</v>
      </c>
      <c r="BG465" t="s">
        <v>107</v>
      </c>
      <c r="BH465">
        <v>1</v>
      </c>
      <c r="BI465" t="s">
        <v>97</v>
      </c>
      <c r="BJ465" t="s">
        <v>127</v>
      </c>
      <c r="BK465">
        <v>1939</v>
      </c>
      <c r="BL465" t="s">
        <v>102</v>
      </c>
      <c r="BM465">
        <v>1</v>
      </c>
      <c r="BN465">
        <v>240</v>
      </c>
      <c r="BO465" t="s">
        <v>98</v>
      </c>
      <c r="BP465" t="s">
        <v>98</v>
      </c>
      <c r="BQ465" t="s">
        <v>105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 t="s">
        <v>83</v>
      </c>
      <c r="BY465" t="s">
        <v>83</v>
      </c>
      <c r="BZ465" t="s">
        <v>83</v>
      </c>
      <c r="CA465" s="2">
        <v>0</v>
      </c>
      <c r="CB465">
        <v>8</v>
      </c>
      <c r="CC465">
        <v>2008</v>
      </c>
      <c r="CD465" t="s">
        <v>110</v>
      </c>
      <c r="CE465" t="s">
        <v>111</v>
      </c>
      <c r="CF465" s="2">
        <v>188700</v>
      </c>
      <c r="CG465" s="4">
        <f t="shared" si="15"/>
        <v>113.67469879518072</v>
      </c>
    </row>
    <row r="466" spans="1:85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 t="str">
        <f t="shared" si="14"/>
        <v>Y</v>
      </c>
      <c r="S466">
        <v>5</v>
      </c>
      <c r="T466">
        <v>5</v>
      </c>
      <c r="U466">
        <v>1978</v>
      </c>
      <c r="V466" t="str">
        <f>IF(Table1[[#This Row],[YearBuilt]]&lt;1990, "N", IF(Table1[[#This Row],[Remodeled after 1990?]] = "Y", "N", "Y"))</f>
        <v>N</v>
      </c>
      <c r="W466">
        <v>1978</v>
      </c>
      <c r="X466" t="str" cm="1">
        <f t="array" ref="X466">IFERROR(IF(U466=W466, "N", IF(AND(U466&lt;W466, Table1[[#This Row],[YearRemodAdd]]&gt;1990), "Y", "N/A")), No value)</f>
        <v>N</v>
      </c>
      <c r="Y466" t="s">
        <v>93</v>
      </c>
      <c r="Z466" t="s">
        <v>94</v>
      </c>
      <c r="AA466" t="s">
        <v>140</v>
      </c>
      <c r="AB466" t="s">
        <v>140</v>
      </c>
      <c r="AC466" t="s">
        <v>96</v>
      </c>
      <c r="AD466">
        <v>136</v>
      </c>
      <c r="AE466" t="s">
        <v>98</v>
      </c>
      <c r="AF466" t="s">
        <v>98</v>
      </c>
      <c r="AG466" t="s">
        <v>118</v>
      </c>
      <c r="AH466" t="s">
        <v>97</v>
      </c>
      <c r="AI466" t="s">
        <v>98</v>
      </c>
      <c r="AJ466" t="s">
        <v>100</v>
      </c>
      <c r="AK466" t="s">
        <v>153</v>
      </c>
      <c r="AL466">
        <v>616</v>
      </c>
      <c r="AM466" t="s">
        <v>102</v>
      </c>
      <c r="AN466">
        <v>0</v>
      </c>
      <c r="AO466">
        <v>424</v>
      </c>
      <c r="AP466">
        <v>1040</v>
      </c>
      <c r="AQ466" t="s">
        <v>103</v>
      </c>
      <c r="AR466" t="s">
        <v>98</v>
      </c>
      <c r="AS466" t="s">
        <v>105</v>
      </c>
      <c r="AT466" t="s">
        <v>106</v>
      </c>
      <c r="AU466">
        <v>1040</v>
      </c>
      <c r="AV466">
        <v>0</v>
      </c>
      <c r="AW466">
        <v>0</v>
      </c>
      <c r="AX466">
        <v>1040</v>
      </c>
      <c r="AY466">
        <v>0</v>
      </c>
      <c r="AZ466">
        <v>0</v>
      </c>
      <c r="BA466">
        <v>2</v>
      </c>
      <c r="BB466">
        <v>0</v>
      </c>
      <c r="BC466">
        <v>3</v>
      </c>
      <c r="BD466">
        <v>1</v>
      </c>
      <c r="BE466" t="s">
        <v>98</v>
      </c>
      <c r="BF466">
        <v>5</v>
      </c>
      <c r="BG466" t="s">
        <v>107</v>
      </c>
      <c r="BH466">
        <v>0</v>
      </c>
      <c r="BI466" t="s">
        <v>83</v>
      </c>
      <c r="BJ466" t="s">
        <v>83</v>
      </c>
      <c r="BK466" t="s">
        <v>83</v>
      </c>
      <c r="BL466" t="s">
        <v>83</v>
      </c>
      <c r="BM466">
        <v>0</v>
      </c>
      <c r="BN466">
        <v>0</v>
      </c>
      <c r="BO466" t="s">
        <v>83</v>
      </c>
      <c r="BP466" t="s">
        <v>83</v>
      </c>
      <c r="BQ466" t="s">
        <v>105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 t="s">
        <v>83</v>
      </c>
      <c r="BY466" t="s">
        <v>83</v>
      </c>
      <c r="BZ466" t="s">
        <v>83</v>
      </c>
      <c r="CA466" s="2">
        <v>0</v>
      </c>
      <c r="CB466">
        <v>8</v>
      </c>
      <c r="CC466">
        <v>2009</v>
      </c>
      <c r="CD466" t="s">
        <v>110</v>
      </c>
      <c r="CE466" t="s">
        <v>111</v>
      </c>
      <c r="CF466" s="2">
        <v>124000</v>
      </c>
      <c r="CG466" s="4">
        <f t="shared" si="15"/>
        <v>119.23076923076923</v>
      </c>
    </row>
    <row r="467" spans="1:85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 t="str">
        <f t="shared" si="14"/>
        <v>Y</v>
      </c>
      <c r="S467">
        <v>7</v>
      </c>
      <c r="T467">
        <v>5</v>
      </c>
      <c r="U467">
        <v>2004</v>
      </c>
      <c r="V467" t="str">
        <f>IF(Table1[[#This Row],[YearBuilt]]&lt;1990, "N", IF(Table1[[#This Row],[Remodeled after 1990?]] = "Y", "N", "Y"))</f>
        <v>Y</v>
      </c>
      <c r="W467">
        <v>2004</v>
      </c>
      <c r="X467" t="str" cm="1">
        <f t="array" ref="X467">IFERROR(IF(U467=W467, "N", IF(AND(U467&lt;W467, Table1[[#This Row],[YearRemodAdd]]&gt;1990), "Y", "N/A")), No value)</f>
        <v>N</v>
      </c>
      <c r="Y467" t="s">
        <v>152</v>
      </c>
      <c r="Z467" t="s">
        <v>94</v>
      </c>
      <c r="AA467" t="s">
        <v>95</v>
      </c>
      <c r="AB467" t="s">
        <v>95</v>
      </c>
      <c r="AC467" t="s">
        <v>96</v>
      </c>
      <c r="AD467">
        <v>18</v>
      </c>
      <c r="AE467" t="s">
        <v>97</v>
      </c>
      <c r="AF467" t="s">
        <v>98</v>
      </c>
      <c r="AG467" t="s">
        <v>99</v>
      </c>
      <c r="AH467" t="s">
        <v>97</v>
      </c>
      <c r="AI467" t="s">
        <v>98</v>
      </c>
      <c r="AJ467" t="s">
        <v>100</v>
      </c>
      <c r="AK467" t="s">
        <v>102</v>
      </c>
      <c r="AL467">
        <v>0</v>
      </c>
      <c r="AM467" t="s">
        <v>102</v>
      </c>
      <c r="AN467">
        <v>0</v>
      </c>
      <c r="AO467">
        <v>1375</v>
      </c>
      <c r="AP467">
        <v>1375</v>
      </c>
      <c r="AQ467" t="s">
        <v>103</v>
      </c>
      <c r="AR467" t="s">
        <v>104</v>
      </c>
      <c r="AS467" t="s">
        <v>105</v>
      </c>
      <c r="AT467" t="s">
        <v>106</v>
      </c>
      <c r="AU467">
        <v>1414</v>
      </c>
      <c r="AV467">
        <v>0</v>
      </c>
      <c r="AW467">
        <v>0</v>
      </c>
      <c r="AX467">
        <v>1414</v>
      </c>
      <c r="AY467">
        <v>0</v>
      </c>
      <c r="AZ467">
        <v>0</v>
      </c>
      <c r="BA467">
        <v>2</v>
      </c>
      <c r="BB467">
        <v>0</v>
      </c>
      <c r="BC467">
        <v>2</v>
      </c>
      <c r="BD467">
        <v>1</v>
      </c>
      <c r="BE467" t="s">
        <v>97</v>
      </c>
      <c r="BF467">
        <v>6</v>
      </c>
      <c r="BG467" t="s">
        <v>107</v>
      </c>
      <c r="BH467">
        <v>1</v>
      </c>
      <c r="BI467" t="s">
        <v>98</v>
      </c>
      <c r="BJ467" t="s">
        <v>108</v>
      </c>
      <c r="BK467">
        <v>2004</v>
      </c>
      <c r="BL467" t="s">
        <v>157</v>
      </c>
      <c r="BM467">
        <v>2</v>
      </c>
      <c r="BN467">
        <v>398</v>
      </c>
      <c r="BO467" t="s">
        <v>98</v>
      </c>
      <c r="BP467" t="s">
        <v>98</v>
      </c>
      <c r="BQ467" t="s">
        <v>105</v>
      </c>
      <c r="BR467">
        <v>144</v>
      </c>
      <c r="BS467">
        <v>20</v>
      </c>
      <c r="BT467">
        <v>0</v>
      </c>
      <c r="BU467">
        <v>0</v>
      </c>
      <c r="BV467">
        <v>0</v>
      </c>
      <c r="BW467">
        <v>0</v>
      </c>
      <c r="BX467" t="s">
        <v>83</v>
      </c>
      <c r="BY467" t="s">
        <v>83</v>
      </c>
      <c r="BZ467" t="s">
        <v>83</v>
      </c>
      <c r="CA467" s="2">
        <v>0</v>
      </c>
      <c r="CB467">
        <v>5</v>
      </c>
      <c r="CC467">
        <v>2006</v>
      </c>
      <c r="CD467" t="s">
        <v>110</v>
      </c>
      <c r="CE467" t="s">
        <v>111</v>
      </c>
      <c r="CF467" s="2">
        <v>178740</v>
      </c>
      <c r="CG467" s="4">
        <f t="shared" si="15"/>
        <v>126.4073550212164</v>
      </c>
    </row>
    <row r="468" spans="1:85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 t="str">
        <f t="shared" si="14"/>
        <v>Y</v>
      </c>
      <c r="S468">
        <v>7</v>
      </c>
      <c r="T468">
        <v>5</v>
      </c>
      <c r="U468">
        <v>1970</v>
      </c>
      <c r="V468" t="str">
        <f>IF(Table1[[#This Row],[YearBuilt]]&lt;1990, "N", IF(Table1[[#This Row],[Remodeled after 1990?]] = "Y", "N", "Y"))</f>
        <v>N</v>
      </c>
      <c r="W468">
        <v>1970</v>
      </c>
      <c r="X468" t="str" cm="1">
        <f t="array" ref="X468">IFERROR(IF(U468=W468, "N", IF(AND(U468&lt;W468, Table1[[#This Row],[YearRemodAdd]]&gt;1990), "Y", "N/A")), No value)</f>
        <v>N</v>
      </c>
      <c r="Y468" t="s">
        <v>214</v>
      </c>
      <c r="Z468" t="s">
        <v>242</v>
      </c>
      <c r="AA468" t="s">
        <v>161</v>
      </c>
      <c r="AB468" t="s">
        <v>161</v>
      </c>
      <c r="AC468" t="s">
        <v>117</v>
      </c>
      <c r="AD468">
        <v>0</v>
      </c>
      <c r="AE468" t="s">
        <v>98</v>
      </c>
      <c r="AF468" t="s">
        <v>97</v>
      </c>
      <c r="AG468" t="s">
        <v>118</v>
      </c>
      <c r="AH468" t="s">
        <v>98</v>
      </c>
      <c r="AI468" t="s">
        <v>97</v>
      </c>
      <c r="AJ468" t="s">
        <v>97</v>
      </c>
      <c r="AK468" t="s">
        <v>101</v>
      </c>
      <c r="AL468">
        <v>778</v>
      </c>
      <c r="AM468" t="s">
        <v>102</v>
      </c>
      <c r="AN468">
        <v>0</v>
      </c>
      <c r="AO468">
        <v>499</v>
      </c>
      <c r="AP468">
        <v>1277</v>
      </c>
      <c r="AQ468" t="s">
        <v>103</v>
      </c>
      <c r="AR468" t="s">
        <v>98</v>
      </c>
      <c r="AS468" t="s">
        <v>105</v>
      </c>
      <c r="AT468" t="s">
        <v>106</v>
      </c>
      <c r="AU468">
        <v>1277</v>
      </c>
      <c r="AV468">
        <v>0</v>
      </c>
      <c r="AW468">
        <v>0</v>
      </c>
      <c r="AX468">
        <v>1277</v>
      </c>
      <c r="AY468">
        <v>1</v>
      </c>
      <c r="AZ468">
        <v>0</v>
      </c>
      <c r="BA468">
        <v>1</v>
      </c>
      <c r="BB468">
        <v>0</v>
      </c>
      <c r="BC468">
        <v>2</v>
      </c>
      <c r="BD468">
        <v>1</v>
      </c>
      <c r="BE468" t="s">
        <v>98</v>
      </c>
      <c r="BF468">
        <v>5</v>
      </c>
      <c r="BG468" t="s">
        <v>107</v>
      </c>
      <c r="BH468">
        <v>1</v>
      </c>
      <c r="BI468" t="s">
        <v>212</v>
      </c>
      <c r="BJ468" t="s">
        <v>108</v>
      </c>
      <c r="BK468">
        <v>1970</v>
      </c>
      <c r="BL468" t="s">
        <v>102</v>
      </c>
      <c r="BM468">
        <v>2</v>
      </c>
      <c r="BN468">
        <v>526</v>
      </c>
      <c r="BO468" t="s">
        <v>98</v>
      </c>
      <c r="BP468" t="s">
        <v>98</v>
      </c>
      <c r="BQ468" t="s">
        <v>105</v>
      </c>
      <c r="BR468">
        <v>0</v>
      </c>
      <c r="BS468">
        <v>0</v>
      </c>
      <c r="BT468">
        <v>0</v>
      </c>
      <c r="BU468">
        <v>0</v>
      </c>
      <c r="BV468">
        <v>176</v>
      </c>
      <c r="BW468">
        <v>0</v>
      </c>
      <c r="BX468" t="s">
        <v>83</v>
      </c>
      <c r="BY468" t="s">
        <v>163</v>
      </c>
      <c r="BZ468" t="s">
        <v>83</v>
      </c>
      <c r="CA468" s="2">
        <v>0</v>
      </c>
      <c r="CB468">
        <v>4</v>
      </c>
      <c r="CC468">
        <v>2007</v>
      </c>
      <c r="CD468" t="s">
        <v>110</v>
      </c>
      <c r="CE468" t="s">
        <v>111</v>
      </c>
      <c r="CF468" s="2">
        <v>167000</v>
      </c>
      <c r="CG468" s="4">
        <f t="shared" si="15"/>
        <v>130.77525450274081</v>
      </c>
    </row>
    <row r="469" spans="1:85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 t="str">
        <f t="shared" si="14"/>
        <v>N</v>
      </c>
      <c r="S469">
        <v>5</v>
      </c>
      <c r="T469">
        <v>7</v>
      </c>
      <c r="U469">
        <v>1942</v>
      </c>
      <c r="V469" t="str">
        <f>IF(Table1[[#This Row],[YearBuilt]]&lt;1990, "N", IF(Table1[[#This Row],[Remodeled after 1990?]] = "Y", "N", "Y"))</f>
        <v>N</v>
      </c>
      <c r="W469">
        <v>1995</v>
      </c>
      <c r="X469" t="str" cm="1">
        <f t="array" ref="X469">IFERROR(IF(U469=W469, "N", IF(AND(U469&lt;W469, Table1[[#This Row],[YearRemodAdd]]&gt;1990), "Y", "N/A")), No value)</f>
        <v>Y</v>
      </c>
      <c r="Y469" t="s">
        <v>93</v>
      </c>
      <c r="Z469" t="s">
        <v>94</v>
      </c>
      <c r="AA469" t="s">
        <v>116</v>
      </c>
      <c r="AB469" t="s">
        <v>116</v>
      </c>
      <c r="AC469" t="s">
        <v>137</v>
      </c>
      <c r="AD469">
        <v>224</v>
      </c>
      <c r="AE469" t="s">
        <v>98</v>
      </c>
      <c r="AF469" t="s">
        <v>98</v>
      </c>
      <c r="AG469" t="s">
        <v>118</v>
      </c>
      <c r="AH469" t="s">
        <v>98</v>
      </c>
      <c r="AI469" t="s">
        <v>98</v>
      </c>
      <c r="AJ469" t="s">
        <v>100</v>
      </c>
      <c r="AK469" t="s">
        <v>172</v>
      </c>
      <c r="AL469">
        <v>386</v>
      </c>
      <c r="AM469" t="s">
        <v>102</v>
      </c>
      <c r="AN469">
        <v>0</v>
      </c>
      <c r="AO469">
        <v>342</v>
      </c>
      <c r="AP469">
        <v>728</v>
      </c>
      <c r="AQ469" t="s">
        <v>103</v>
      </c>
      <c r="AR469" t="s">
        <v>104</v>
      </c>
      <c r="AS469" t="s">
        <v>105</v>
      </c>
      <c r="AT469" t="s">
        <v>106</v>
      </c>
      <c r="AU469">
        <v>888</v>
      </c>
      <c r="AV469">
        <v>756</v>
      </c>
      <c r="AW469">
        <v>0</v>
      </c>
      <c r="AX469">
        <v>1644</v>
      </c>
      <c r="AY469">
        <v>0</v>
      </c>
      <c r="AZ469">
        <v>0</v>
      </c>
      <c r="BA469">
        <v>1</v>
      </c>
      <c r="BB469">
        <v>1</v>
      </c>
      <c r="BC469">
        <v>3</v>
      </c>
      <c r="BD469">
        <v>1</v>
      </c>
      <c r="BE469" t="s">
        <v>97</v>
      </c>
      <c r="BF469">
        <v>7</v>
      </c>
      <c r="BG469" t="s">
        <v>107</v>
      </c>
      <c r="BH469">
        <v>2</v>
      </c>
      <c r="BI469" t="s">
        <v>97</v>
      </c>
      <c r="BJ469" t="s">
        <v>108</v>
      </c>
      <c r="BK469">
        <v>1942</v>
      </c>
      <c r="BL469" t="s">
        <v>102</v>
      </c>
      <c r="BM469">
        <v>1</v>
      </c>
      <c r="BN469">
        <v>312</v>
      </c>
      <c r="BO469" t="s">
        <v>98</v>
      </c>
      <c r="BP469" t="s">
        <v>98</v>
      </c>
      <c r="BQ469" t="s">
        <v>105</v>
      </c>
      <c r="BR469">
        <v>168</v>
      </c>
      <c r="BS469">
        <v>0</v>
      </c>
      <c r="BT469">
        <v>0</v>
      </c>
      <c r="BU469">
        <v>0</v>
      </c>
      <c r="BV469">
        <v>0</v>
      </c>
      <c r="BW469">
        <v>0</v>
      </c>
      <c r="BX469" t="s">
        <v>83</v>
      </c>
      <c r="BY469" t="s">
        <v>83</v>
      </c>
      <c r="BZ469" t="s">
        <v>83</v>
      </c>
      <c r="CA469" s="2">
        <v>0</v>
      </c>
      <c r="CB469">
        <v>6</v>
      </c>
      <c r="CC469">
        <v>2007</v>
      </c>
      <c r="CD469" t="s">
        <v>110</v>
      </c>
      <c r="CE469" t="s">
        <v>111</v>
      </c>
      <c r="CF469" s="2">
        <v>146500</v>
      </c>
      <c r="CG469" s="4">
        <f t="shared" si="15"/>
        <v>89.111922141119223</v>
      </c>
    </row>
    <row r="470" spans="1:85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 t="str">
        <f t="shared" si="14"/>
        <v>Y</v>
      </c>
      <c r="S470">
        <v>8</v>
      </c>
      <c r="T470">
        <v>5</v>
      </c>
      <c r="U470">
        <v>2006</v>
      </c>
      <c r="V470" t="str">
        <f>IF(Table1[[#This Row],[YearBuilt]]&lt;1990, "N", IF(Table1[[#This Row],[Remodeled after 1990?]] = "Y", "N", "Y"))</f>
        <v>Y</v>
      </c>
      <c r="W470">
        <v>2006</v>
      </c>
      <c r="X470" t="str" cm="1">
        <f t="array" ref="X470">IFERROR(IF(U470=W470, "N", IF(AND(U470&lt;W470, Table1[[#This Row],[YearRemodAdd]]&gt;1990), "Y", "N/A")), No value)</f>
        <v>N</v>
      </c>
      <c r="Y470" t="s">
        <v>93</v>
      </c>
      <c r="Z470" t="s">
        <v>94</v>
      </c>
      <c r="AA470" t="s">
        <v>95</v>
      </c>
      <c r="AB470" t="s">
        <v>95</v>
      </c>
      <c r="AC470" t="s">
        <v>137</v>
      </c>
      <c r="AD470">
        <v>248</v>
      </c>
      <c r="AE470" t="s">
        <v>97</v>
      </c>
      <c r="AF470" t="s">
        <v>98</v>
      </c>
      <c r="AG470" t="s">
        <v>99</v>
      </c>
      <c r="AH470" t="s">
        <v>97</v>
      </c>
      <c r="AI470" t="s">
        <v>98</v>
      </c>
      <c r="AJ470" t="s">
        <v>100</v>
      </c>
      <c r="AK470" t="s">
        <v>102</v>
      </c>
      <c r="AL470">
        <v>0</v>
      </c>
      <c r="AM470" t="s">
        <v>102</v>
      </c>
      <c r="AN470">
        <v>0</v>
      </c>
      <c r="AO470">
        <v>1626</v>
      </c>
      <c r="AP470">
        <v>1626</v>
      </c>
      <c r="AQ470" t="s">
        <v>103</v>
      </c>
      <c r="AR470" t="s">
        <v>104</v>
      </c>
      <c r="AS470" t="s">
        <v>105</v>
      </c>
      <c r="AT470" t="s">
        <v>106</v>
      </c>
      <c r="AU470">
        <v>1634</v>
      </c>
      <c r="AV470">
        <v>0</v>
      </c>
      <c r="AW470">
        <v>0</v>
      </c>
      <c r="AX470">
        <v>1634</v>
      </c>
      <c r="AY470">
        <v>0</v>
      </c>
      <c r="AZ470">
        <v>0</v>
      </c>
      <c r="BA470">
        <v>2</v>
      </c>
      <c r="BB470">
        <v>0</v>
      </c>
      <c r="BC470">
        <v>3</v>
      </c>
      <c r="BD470">
        <v>1</v>
      </c>
      <c r="BE470" t="s">
        <v>97</v>
      </c>
      <c r="BF470">
        <v>7</v>
      </c>
      <c r="BG470" t="s">
        <v>107</v>
      </c>
      <c r="BH470">
        <v>1</v>
      </c>
      <c r="BI470" t="s">
        <v>97</v>
      </c>
      <c r="BJ470" t="s">
        <v>108</v>
      </c>
      <c r="BK470">
        <v>2006</v>
      </c>
      <c r="BL470" t="s">
        <v>109</v>
      </c>
      <c r="BM470">
        <v>3</v>
      </c>
      <c r="BN470">
        <v>866</v>
      </c>
      <c r="BO470" t="s">
        <v>98</v>
      </c>
      <c r="BP470" t="s">
        <v>98</v>
      </c>
      <c r="BQ470" t="s">
        <v>105</v>
      </c>
      <c r="BR470">
        <v>0</v>
      </c>
      <c r="BS470">
        <v>44</v>
      </c>
      <c r="BT470">
        <v>0</v>
      </c>
      <c r="BU470">
        <v>0</v>
      </c>
      <c r="BV470">
        <v>0</v>
      </c>
      <c r="BW470">
        <v>0</v>
      </c>
      <c r="BX470" t="s">
        <v>83</v>
      </c>
      <c r="BY470" t="s">
        <v>83</v>
      </c>
      <c r="BZ470" t="s">
        <v>83</v>
      </c>
      <c r="CA470" s="2">
        <v>0</v>
      </c>
      <c r="CB470">
        <v>5</v>
      </c>
      <c r="CC470">
        <v>2007</v>
      </c>
      <c r="CD470" t="s">
        <v>110</v>
      </c>
      <c r="CE470" t="s">
        <v>111</v>
      </c>
      <c r="CF470" s="2">
        <v>250000</v>
      </c>
      <c r="CG470" s="4">
        <f t="shared" si="15"/>
        <v>152.99877600979192</v>
      </c>
    </row>
    <row r="471" spans="1:85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 t="str">
        <f t="shared" si="14"/>
        <v>N</v>
      </c>
      <c r="S471">
        <v>6</v>
      </c>
      <c r="T471">
        <v>5</v>
      </c>
      <c r="U471">
        <v>1993</v>
      </c>
      <c r="V471" t="str">
        <f>IF(Table1[[#This Row],[YearBuilt]]&lt;1990, "N", IF(Table1[[#This Row],[Remodeled after 1990?]] = "Y", "N", "Y"))</f>
        <v>Y</v>
      </c>
      <c r="W471">
        <v>1993</v>
      </c>
      <c r="X471" t="str" cm="1">
        <f t="array" ref="X471">IFERROR(IF(U471=W471, "N", IF(AND(U471&lt;W471, Table1[[#This Row],[YearRemodAdd]]&gt;1990), "Y", "N/A")), No value)</f>
        <v>N</v>
      </c>
      <c r="Y471" t="s">
        <v>93</v>
      </c>
      <c r="Z471" t="s">
        <v>94</v>
      </c>
      <c r="AA471" t="s">
        <v>140</v>
      </c>
      <c r="AB471" t="s">
        <v>140</v>
      </c>
      <c r="AC471" t="s">
        <v>96</v>
      </c>
      <c r="AD471">
        <v>120</v>
      </c>
      <c r="AE471" t="s">
        <v>97</v>
      </c>
      <c r="AF471" t="s">
        <v>98</v>
      </c>
      <c r="AG471" t="s">
        <v>99</v>
      </c>
      <c r="AH471" t="s">
        <v>97</v>
      </c>
      <c r="AI471" t="s">
        <v>98</v>
      </c>
      <c r="AJ471" t="s">
        <v>100</v>
      </c>
      <c r="AK471" t="s">
        <v>101</v>
      </c>
      <c r="AL471">
        <v>426</v>
      </c>
      <c r="AM471" t="s">
        <v>102</v>
      </c>
      <c r="AN471">
        <v>0</v>
      </c>
      <c r="AO471">
        <v>406</v>
      </c>
      <c r="AP471">
        <v>832</v>
      </c>
      <c r="AQ471" t="s">
        <v>103</v>
      </c>
      <c r="AR471" t="s">
        <v>104</v>
      </c>
      <c r="AS471" t="s">
        <v>105</v>
      </c>
      <c r="AT471" t="s">
        <v>106</v>
      </c>
      <c r="AU471">
        <v>832</v>
      </c>
      <c r="AV471">
        <v>878</v>
      </c>
      <c r="AW471">
        <v>0</v>
      </c>
      <c r="AX471">
        <v>1710</v>
      </c>
      <c r="AY471">
        <v>0</v>
      </c>
      <c r="AZ471">
        <v>0</v>
      </c>
      <c r="BA471">
        <v>2</v>
      </c>
      <c r="BB471">
        <v>1</v>
      </c>
      <c r="BC471">
        <v>3</v>
      </c>
      <c r="BD471">
        <v>1</v>
      </c>
      <c r="BE471" t="s">
        <v>97</v>
      </c>
      <c r="BF471">
        <v>7</v>
      </c>
      <c r="BG471" t="s">
        <v>107</v>
      </c>
      <c r="BH471">
        <v>0</v>
      </c>
      <c r="BI471" t="s">
        <v>83</v>
      </c>
      <c r="BJ471" t="s">
        <v>108</v>
      </c>
      <c r="BK471">
        <v>1993</v>
      </c>
      <c r="BL471" t="s">
        <v>109</v>
      </c>
      <c r="BM471">
        <v>2</v>
      </c>
      <c r="BN471">
        <v>506</v>
      </c>
      <c r="BO471" t="s">
        <v>98</v>
      </c>
      <c r="BP471" t="s">
        <v>98</v>
      </c>
      <c r="BQ471" t="s">
        <v>105</v>
      </c>
      <c r="BR471">
        <v>144</v>
      </c>
      <c r="BS471">
        <v>70</v>
      </c>
      <c r="BT471">
        <v>0</v>
      </c>
      <c r="BU471">
        <v>0</v>
      </c>
      <c r="BV471">
        <v>0</v>
      </c>
      <c r="BW471">
        <v>0</v>
      </c>
      <c r="BX471" t="s">
        <v>83</v>
      </c>
      <c r="BY471" t="s">
        <v>83</v>
      </c>
      <c r="BZ471" t="s">
        <v>83</v>
      </c>
      <c r="CA471" s="2">
        <v>0</v>
      </c>
      <c r="CB471">
        <v>6</v>
      </c>
      <c r="CC471">
        <v>2008</v>
      </c>
      <c r="CD471" t="s">
        <v>110</v>
      </c>
      <c r="CE471" t="s">
        <v>111</v>
      </c>
      <c r="CF471" s="2">
        <v>187000</v>
      </c>
      <c r="CG471" s="4">
        <f t="shared" si="15"/>
        <v>109.35672514619883</v>
      </c>
    </row>
    <row r="472" spans="1:85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 t="str">
        <f t="shared" si="14"/>
        <v>Y</v>
      </c>
      <c r="S472">
        <v>8</v>
      </c>
      <c r="T472">
        <v>5</v>
      </c>
      <c r="U472">
        <v>1985</v>
      </c>
      <c r="V472" t="str">
        <f>IF(Table1[[#This Row],[YearBuilt]]&lt;1990, "N", IF(Table1[[#This Row],[Remodeled after 1990?]] = "Y", "N", "Y"))</f>
        <v>N</v>
      </c>
      <c r="W472">
        <v>1985</v>
      </c>
      <c r="X472" t="str" cm="1">
        <f t="array" ref="X472">IFERROR(IF(U472=W472, "N", IF(AND(U472&lt;W472, Table1[[#This Row],[YearRemodAdd]]&gt;1990), "Y", "N/A")), No value)</f>
        <v>N</v>
      </c>
      <c r="Y472" t="s">
        <v>93</v>
      </c>
      <c r="Z472" t="s">
        <v>94</v>
      </c>
      <c r="AA472" t="s">
        <v>140</v>
      </c>
      <c r="AB472" t="s">
        <v>140</v>
      </c>
      <c r="AC472" t="s">
        <v>117</v>
      </c>
      <c r="AD472">
        <v>0</v>
      </c>
      <c r="AE472" t="s">
        <v>97</v>
      </c>
      <c r="AF472" t="s">
        <v>98</v>
      </c>
      <c r="AG472" t="s">
        <v>99</v>
      </c>
      <c r="AH472" t="s">
        <v>97</v>
      </c>
      <c r="AI472" t="s">
        <v>98</v>
      </c>
      <c r="AJ472" t="s">
        <v>130</v>
      </c>
      <c r="AK472" t="s">
        <v>101</v>
      </c>
      <c r="AL472">
        <v>368</v>
      </c>
      <c r="AM472" t="s">
        <v>141</v>
      </c>
      <c r="AN472">
        <v>1120</v>
      </c>
      <c r="AO472">
        <v>0</v>
      </c>
      <c r="AP472">
        <v>1488</v>
      </c>
      <c r="AQ472" t="s">
        <v>103</v>
      </c>
      <c r="AR472" t="s">
        <v>98</v>
      </c>
      <c r="AS472" t="s">
        <v>105</v>
      </c>
      <c r="AT472" t="s">
        <v>106</v>
      </c>
      <c r="AU472">
        <v>1502</v>
      </c>
      <c r="AV472">
        <v>0</v>
      </c>
      <c r="AW472">
        <v>0</v>
      </c>
      <c r="AX472">
        <v>1502</v>
      </c>
      <c r="AY472">
        <v>1</v>
      </c>
      <c r="AZ472">
        <v>0</v>
      </c>
      <c r="BA472">
        <v>1</v>
      </c>
      <c r="BB472">
        <v>1</v>
      </c>
      <c r="BC472">
        <v>1</v>
      </c>
      <c r="BD472">
        <v>1</v>
      </c>
      <c r="BE472" t="s">
        <v>97</v>
      </c>
      <c r="BF472">
        <v>4</v>
      </c>
      <c r="BG472" t="s">
        <v>107</v>
      </c>
      <c r="BH472">
        <v>0</v>
      </c>
      <c r="BI472" t="s">
        <v>83</v>
      </c>
      <c r="BJ472" t="s">
        <v>108</v>
      </c>
      <c r="BK472">
        <v>1985</v>
      </c>
      <c r="BL472" t="s">
        <v>109</v>
      </c>
      <c r="BM472">
        <v>2</v>
      </c>
      <c r="BN472">
        <v>528</v>
      </c>
      <c r="BO472" t="s">
        <v>98</v>
      </c>
      <c r="BP472" t="s">
        <v>98</v>
      </c>
      <c r="BQ472" t="s">
        <v>105</v>
      </c>
      <c r="BR472">
        <v>0</v>
      </c>
      <c r="BS472">
        <v>54</v>
      </c>
      <c r="BT472">
        <v>0</v>
      </c>
      <c r="BU472">
        <v>0</v>
      </c>
      <c r="BV472">
        <v>140</v>
      </c>
      <c r="BW472">
        <v>0</v>
      </c>
      <c r="BX472" t="s">
        <v>83</v>
      </c>
      <c r="BY472" t="s">
        <v>83</v>
      </c>
      <c r="BZ472" t="s">
        <v>83</v>
      </c>
      <c r="CA472" s="2">
        <v>0</v>
      </c>
      <c r="CB472">
        <v>6</v>
      </c>
      <c r="CC472">
        <v>2010</v>
      </c>
      <c r="CD472" t="s">
        <v>110</v>
      </c>
      <c r="CE472" t="s">
        <v>111</v>
      </c>
      <c r="CF472" s="2">
        <v>212000</v>
      </c>
      <c r="CG472" s="4">
        <f t="shared" si="15"/>
        <v>141.14513981358189</v>
      </c>
    </row>
    <row r="473" spans="1:85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 t="str">
        <f t="shared" si="14"/>
        <v>N</v>
      </c>
      <c r="S473">
        <v>7</v>
      </c>
      <c r="T473">
        <v>6</v>
      </c>
      <c r="U473">
        <v>1977</v>
      </c>
      <c r="V473" t="str">
        <f>IF(Table1[[#This Row],[YearBuilt]]&lt;1990, "N", IF(Table1[[#This Row],[Remodeled after 1990?]] = "Y", "N", "Y"))</f>
        <v>N</v>
      </c>
      <c r="W473">
        <v>1977</v>
      </c>
      <c r="X473" t="str" cm="1">
        <f t="array" ref="X473">IFERROR(IF(U473=W473, "N", IF(AND(U473&lt;W473, Table1[[#This Row],[YearRemodAdd]]&gt;1990), "Y", "N/A")), No value)</f>
        <v>N</v>
      </c>
      <c r="Y473" t="s">
        <v>211</v>
      </c>
      <c r="Z473" t="s">
        <v>223</v>
      </c>
      <c r="AA473" t="s">
        <v>155</v>
      </c>
      <c r="AB473" t="s">
        <v>161</v>
      </c>
      <c r="AC473" t="s">
        <v>117</v>
      </c>
      <c r="AD473">
        <v>0</v>
      </c>
      <c r="AE473" t="s">
        <v>98</v>
      </c>
      <c r="AF473" t="s">
        <v>98</v>
      </c>
      <c r="AG473" t="s">
        <v>118</v>
      </c>
      <c r="AH473" t="s">
        <v>97</v>
      </c>
      <c r="AI473" t="s">
        <v>98</v>
      </c>
      <c r="AJ473" t="s">
        <v>100</v>
      </c>
      <c r="AK473" t="s">
        <v>102</v>
      </c>
      <c r="AL473">
        <v>0</v>
      </c>
      <c r="AM473" t="s">
        <v>102</v>
      </c>
      <c r="AN473">
        <v>0</v>
      </c>
      <c r="AO473">
        <v>808</v>
      </c>
      <c r="AP473">
        <v>808</v>
      </c>
      <c r="AQ473" t="s">
        <v>103</v>
      </c>
      <c r="AR473" t="s">
        <v>98</v>
      </c>
      <c r="AS473" t="s">
        <v>105</v>
      </c>
      <c r="AT473" t="s">
        <v>106</v>
      </c>
      <c r="AU473">
        <v>1161</v>
      </c>
      <c r="AV473">
        <v>808</v>
      </c>
      <c r="AW473">
        <v>0</v>
      </c>
      <c r="AX473">
        <v>1969</v>
      </c>
      <c r="AY473">
        <v>0</v>
      </c>
      <c r="AZ473">
        <v>0</v>
      </c>
      <c r="BA473">
        <v>2</v>
      </c>
      <c r="BB473">
        <v>1</v>
      </c>
      <c r="BC473">
        <v>3</v>
      </c>
      <c r="BD473">
        <v>1</v>
      </c>
      <c r="BE473" t="s">
        <v>98</v>
      </c>
      <c r="BF473">
        <v>8</v>
      </c>
      <c r="BG473" t="s">
        <v>107</v>
      </c>
      <c r="BH473">
        <v>1</v>
      </c>
      <c r="BI473" t="s">
        <v>97</v>
      </c>
      <c r="BJ473" t="s">
        <v>108</v>
      </c>
      <c r="BK473">
        <v>1977</v>
      </c>
      <c r="BL473" t="s">
        <v>109</v>
      </c>
      <c r="BM473">
        <v>2</v>
      </c>
      <c r="BN473">
        <v>534</v>
      </c>
      <c r="BO473" t="s">
        <v>98</v>
      </c>
      <c r="BP473" t="s">
        <v>98</v>
      </c>
      <c r="BQ473" t="s">
        <v>105</v>
      </c>
      <c r="BR473">
        <v>0</v>
      </c>
      <c r="BS473">
        <v>0</v>
      </c>
      <c r="BT473">
        <v>0</v>
      </c>
      <c r="BU473">
        <v>0</v>
      </c>
      <c r="BV473">
        <v>276</v>
      </c>
      <c r="BW473">
        <v>0</v>
      </c>
      <c r="BX473" t="s">
        <v>83</v>
      </c>
      <c r="BY473" t="s">
        <v>83</v>
      </c>
      <c r="BZ473" t="s">
        <v>83</v>
      </c>
      <c r="CA473" s="2">
        <v>0</v>
      </c>
      <c r="CB473">
        <v>11</v>
      </c>
      <c r="CC473">
        <v>2007</v>
      </c>
      <c r="CD473" t="s">
        <v>110</v>
      </c>
      <c r="CE473" t="s">
        <v>111</v>
      </c>
      <c r="CF473" s="2">
        <v>190000</v>
      </c>
      <c r="CG473" s="4">
        <f t="shared" si="15"/>
        <v>96.495683087861863</v>
      </c>
    </row>
    <row r="474" spans="1:85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 t="str">
        <f t="shared" si="14"/>
        <v>N/A</v>
      </c>
      <c r="S474">
        <v>6</v>
      </c>
      <c r="T474">
        <v>5</v>
      </c>
      <c r="U474">
        <v>2005</v>
      </c>
      <c r="V474" t="str">
        <f>IF(Table1[[#This Row],[YearBuilt]]&lt;1990, "N", IF(Table1[[#This Row],[Remodeled after 1990?]] = "Y", "N", "Y"))</f>
        <v>Y</v>
      </c>
      <c r="W474">
        <v>2005</v>
      </c>
      <c r="X474" t="str" cm="1">
        <f t="array" ref="X474">IFERROR(IF(U474=W474, "N", IF(AND(U474&lt;W474, Table1[[#This Row],[YearRemodAdd]]&gt;1990), "Y", "N/A")), No value)</f>
        <v>N</v>
      </c>
      <c r="Y474" t="s">
        <v>93</v>
      </c>
      <c r="Z474" t="s">
        <v>94</v>
      </c>
      <c r="AA474" t="s">
        <v>95</v>
      </c>
      <c r="AB474" t="s">
        <v>95</v>
      </c>
      <c r="AC474" t="s">
        <v>96</v>
      </c>
      <c r="AD474">
        <v>80</v>
      </c>
      <c r="AE474" t="s">
        <v>98</v>
      </c>
      <c r="AF474" t="s">
        <v>98</v>
      </c>
      <c r="AG474" t="s">
        <v>99</v>
      </c>
      <c r="AH474" t="s">
        <v>97</v>
      </c>
      <c r="AI474" t="s">
        <v>98</v>
      </c>
      <c r="AJ474" t="s">
        <v>97</v>
      </c>
      <c r="AK474" t="s">
        <v>101</v>
      </c>
      <c r="AL474">
        <v>459</v>
      </c>
      <c r="AM474" t="s">
        <v>102</v>
      </c>
      <c r="AN474">
        <v>0</v>
      </c>
      <c r="AO474">
        <v>88</v>
      </c>
      <c r="AP474">
        <v>547</v>
      </c>
      <c r="AQ474" t="s">
        <v>103</v>
      </c>
      <c r="AR474" t="s">
        <v>104</v>
      </c>
      <c r="AS474" t="s">
        <v>105</v>
      </c>
      <c r="AT474" t="s">
        <v>106</v>
      </c>
      <c r="AU474">
        <v>1072</v>
      </c>
      <c r="AV474">
        <v>0</v>
      </c>
      <c r="AW474">
        <v>0</v>
      </c>
      <c r="AX474">
        <v>1072</v>
      </c>
      <c r="AY474">
        <v>1</v>
      </c>
      <c r="AZ474">
        <v>0</v>
      </c>
      <c r="BA474">
        <v>1</v>
      </c>
      <c r="BB474">
        <v>0</v>
      </c>
      <c r="BC474">
        <v>2</v>
      </c>
      <c r="BD474">
        <v>1</v>
      </c>
      <c r="BE474" t="s">
        <v>98</v>
      </c>
      <c r="BF474">
        <v>5</v>
      </c>
      <c r="BG474" t="s">
        <v>107</v>
      </c>
      <c r="BH474">
        <v>0</v>
      </c>
      <c r="BI474" t="s">
        <v>83</v>
      </c>
      <c r="BJ474" t="s">
        <v>209</v>
      </c>
      <c r="BK474">
        <v>2005</v>
      </c>
      <c r="BL474" t="s">
        <v>109</v>
      </c>
      <c r="BM474">
        <v>2</v>
      </c>
      <c r="BN474">
        <v>525</v>
      </c>
      <c r="BO474" t="s">
        <v>98</v>
      </c>
      <c r="BP474" t="s">
        <v>98</v>
      </c>
      <c r="BQ474" t="s">
        <v>105</v>
      </c>
      <c r="BR474">
        <v>0</v>
      </c>
      <c r="BS474">
        <v>28</v>
      </c>
      <c r="BT474">
        <v>0</v>
      </c>
      <c r="BU474">
        <v>0</v>
      </c>
      <c r="BV474">
        <v>0</v>
      </c>
      <c r="BW474">
        <v>0</v>
      </c>
      <c r="BX474" t="s">
        <v>83</v>
      </c>
      <c r="BY474" t="s">
        <v>83</v>
      </c>
      <c r="BZ474" t="s">
        <v>83</v>
      </c>
      <c r="CA474" s="2">
        <v>0</v>
      </c>
      <c r="CB474">
        <v>6</v>
      </c>
      <c r="CC474">
        <v>2008</v>
      </c>
      <c r="CD474" t="s">
        <v>110</v>
      </c>
      <c r="CE474" t="s">
        <v>111</v>
      </c>
      <c r="CF474" s="2">
        <v>148000</v>
      </c>
      <c r="CG474" s="4">
        <f t="shared" si="15"/>
        <v>138.0597014925373</v>
      </c>
    </row>
    <row r="475" spans="1:85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 t="str">
        <f t="shared" si="14"/>
        <v>Y</v>
      </c>
      <c r="S475">
        <v>8</v>
      </c>
      <c r="T475">
        <v>5</v>
      </c>
      <c r="U475">
        <v>2006</v>
      </c>
      <c r="V475" t="str">
        <f>IF(Table1[[#This Row],[YearBuilt]]&lt;1990, "N", IF(Table1[[#This Row],[Remodeled after 1990?]] = "Y", "N", "Y"))</f>
        <v>N</v>
      </c>
      <c r="W475">
        <v>2007</v>
      </c>
      <c r="X475" t="str" cm="1">
        <f t="array" ref="X475">IFERROR(IF(U475=W475, "N", IF(AND(U475&lt;W475, Table1[[#This Row],[YearRemodAdd]]&gt;1990), "Y", "N/A")), No value)</f>
        <v>Y</v>
      </c>
      <c r="Y475" t="s">
        <v>93</v>
      </c>
      <c r="Z475" t="s">
        <v>94</v>
      </c>
      <c r="AA475" t="s">
        <v>95</v>
      </c>
      <c r="AB475" t="s">
        <v>95</v>
      </c>
      <c r="AC475" t="s">
        <v>96</v>
      </c>
      <c r="AD475">
        <v>304</v>
      </c>
      <c r="AE475" t="s">
        <v>97</v>
      </c>
      <c r="AF475" t="s">
        <v>98</v>
      </c>
      <c r="AG475" t="s">
        <v>99</v>
      </c>
      <c r="AH475" t="s">
        <v>104</v>
      </c>
      <c r="AI475" t="s">
        <v>98</v>
      </c>
      <c r="AJ475" t="s">
        <v>97</v>
      </c>
      <c r="AK475" t="s">
        <v>101</v>
      </c>
      <c r="AL475">
        <v>1350</v>
      </c>
      <c r="AM475" t="s">
        <v>102</v>
      </c>
      <c r="AN475">
        <v>0</v>
      </c>
      <c r="AO475">
        <v>626</v>
      </c>
      <c r="AP475">
        <v>1976</v>
      </c>
      <c r="AQ475" t="s">
        <v>103</v>
      </c>
      <c r="AR475" t="s">
        <v>104</v>
      </c>
      <c r="AS475" t="s">
        <v>105</v>
      </c>
      <c r="AT475" t="s">
        <v>106</v>
      </c>
      <c r="AU475">
        <v>1976</v>
      </c>
      <c r="AV475">
        <v>0</v>
      </c>
      <c r="AW475">
        <v>0</v>
      </c>
      <c r="AX475">
        <v>1976</v>
      </c>
      <c r="AY475">
        <v>1</v>
      </c>
      <c r="AZ475">
        <v>0</v>
      </c>
      <c r="BA475">
        <v>2</v>
      </c>
      <c r="BB475">
        <v>0</v>
      </c>
      <c r="BC475">
        <v>2</v>
      </c>
      <c r="BD475">
        <v>1</v>
      </c>
      <c r="BE475" t="s">
        <v>97</v>
      </c>
      <c r="BF475">
        <v>7</v>
      </c>
      <c r="BG475" t="s">
        <v>107</v>
      </c>
      <c r="BH475">
        <v>1</v>
      </c>
      <c r="BI475" t="s">
        <v>104</v>
      </c>
      <c r="BJ475" t="s">
        <v>108</v>
      </c>
      <c r="BK475">
        <v>2006</v>
      </c>
      <c r="BL475" t="s">
        <v>109</v>
      </c>
      <c r="BM475">
        <v>3</v>
      </c>
      <c r="BN475">
        <v>908</v>
      </c>
      <c r="BO475" t="s">
        <v>98</v>
      </c>
      <c r="BP475" t="s">
        <v>98</v>
      </c>
      <c r="BQ475" t="s">
        <v>105</v>
      </c>
      <c r="BR475">
        <v>250</v>
      </c>
      <c r="BS475">
        <v>63</v>
      </c>
      <c r="BT475">
        <v>0</v>
      </c>
      <c r="BU475">
        <v>0</v>
      </c>
      <c r="BV475">
        <v>0</v>
      </c>
      <c r="BW475">
        <v>0</v>
      </c>
      <c r="BX475" t="s">
        <v>83</v>
      </c>
      <c r="BY475" t="s">
        <v>83</v>
      </c>
      <c r="BZ475" t="s">
        <v>83</v>
      </c>
      <c r="CA475" s="2">
        <v>0</v>
      </c>
      <c r="CB475">
        <v>7</v>
      </c>
      <c r="CC475">
        <v>2007</v>
      </c>
      <c r="CD475" t="s">
        <v>158</v>
      </c>
      <c r="CE475" t="s">
        <v>159</v>
      </c>
      <c r="CF475" s="2">
        <v>440000</v>
      </c>
      <c r="CG475" s="4">
        <f t="shared" si="15"/>
        <v>222.67206477732793</v>
      </c>
    </row>
    <row r="476" spans="1:85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 t="str">
        <f t="shared" si="14"/>
        <v>Y</v>
      </c>
      <c r="S476">
        <v>8</v>
      </c>
      <c r="T476">
        <v>5</v>
      </c>
      <c r="U476">
        <v>2000</v>
      </c>
      <c r="V476" t="str">
        <f>IF(Table1[[#This Row],[YearBuilt]]&lt;1990, "N", IF(Table1[[#This Row],[Remodeled after 1990?]] = "Y", "N", "Y"))</f>
        <v>Y</v>
      </c>
      <c r="W476">
        <v>2000</v>
      </c>
      <c r="X476" t="str" cm="1">
        <f t="array" ref="X476">IFERROR(IF(U476=W476, "N", IF(AND(U476&lt;W476, Table1[[#This Row],[YearRemodAdd]]&gt;1990), "Y", "N/A")), No value)</f>
        <v>N</v>
      </c>
      <c r="Y476" t="s">
        <v>93</v>
      </c>
      <c r="Z476" t="s">
        <v>94</v>
      </c>
      <c r="AA476" t="s">
        <v>180</v>
      </c>
      <c r="AB476" t="s">
        <v>181</v>
      </c>
      <c r="AC476" t="s">
        <v>117</v>
      </c>
      <c r="AD476">
        <v>0</v>
      </c>
      <c r="AE476" t="s">
        <v>97</v>
      </c>
      <c r="AF476" t="s">
        <v>98</v>
      </c>
      <c r="AG476" t="s">
        <v>99</v>
      </c>
      <c r="AH476" t="s">
        <v>97</v>
      </c>
      <c r="AI476" t="s">
        <v>98</v>
      </c>
      <c r="AJ476" t="s">
        <v>130</v>
      </c>
      <c r="AK476" t="s">
        <v>101</v>
      </c>
      <c r="AL476">
        <v>1196</v>
      </c>
      <c r="AM476" t="s">
        <v>102</v>
      </c>
      <c r="AN476">
        <v>0</v>
      </c>
      <c r="AO476">
        <v>298</v>
      </c>
      <c r="AP476">
        <v>1494</v>
      </c>
      <c r="AQ476" t="s">
        <v>103</v>
      </c>
      <c r="AR476" t="s">
        <v>104</v>
      </c>
      <c r="AS476" t="s">
        <v>105</v>
      </c>
      <c r="AT476" t="s">
        <v>106</v>
      </c>
      <c r="AU476">
        <v>1652</v>
      </c>
      <c r="AV476">
        <v>0</v>
      </c>
      <c r="AW476">
        <v>0</v>
      </c>
      <c r="AX476">
        <v>1652</v>
      </c>
      <c r="AY476">
        <v>1</v>
      </c>
      <c r="AZ476">
        <v>0</v>
      </c>
      <c r="BA476">
        <v>2</v>
      </c>
      <c r="BB476">
        <v>0</v>
      </c>
      <c r="BC476">
        <v>2</v>
      </c>
      <c r="BD476">
        <v>1</v>
      </c>
      <c r="BE476" t="s">
        <v>104</v>
      </c>
      <c r="BF476">
        <v>6</v>
      </c>
      <c r="BG476" t="s">
        <v>107</v>
      </c>
      <c r="BH476">
        <v>0</v>
      </c>
      <c r="BI476" t="s">
        <v>83</v>
      </c>
      <c r="BJ476" t="s">
        <v>108</v>
      </c>
      <c r="BK476">
        <v>2000</v>
      </c>
      <c r="BL476" t="s">
        <v>109</v>
      </c>
      <c r="BM476">
        <v>2</v>
      </c>
      <c r="BN476">
        <v>499</v>
      </c>
      <c r="BO476" t="s">
        <v>98</v>
      </c>
      <c r="BP476" t="s">
        <v>98</v>
      </c>
      <c r="BQ476" t="s">
        <v>105</v>
      </c>
      <c r="BR476">
        <v>96</v>
      </c>
      <c r="BS476">
        <v>48</v>
      </c>
      <c r="BT476">
        <v>0</v>
      </c>
      <c r="BU476">
        <v>0</v>
      </c>
      <c r="BV476">
        <v>0</v>
      </c>
      <c r="BW476">
        <v>0</v>
      </c>
      <c r="BX476" t="s">
        <v>83</v>
      </c>
      <c r="BY476" t="s">
        <v>83</v>
      </c>
      <c r="BZ476" t="s">
        <v>83</v>
      </c>
      <c r="CA476" s="2">
        <v>0</v>
      </c>
      <c r="CB476">
        <v>8</v>
      </c>
      <c r="CC476">
        <v>2007</v>
      </c>
      <c r="CD476" t="s">
        <v>110</v>
      </c>
      <c r="CE476" t="s">
        <v>111</v>
      </c>
      <c r="CF476" s="2">
        <v>251000</v>
      </c>
      <c r="CG476" s="4">
        <f t="shared" si="15"/>
        <v>151.93704600484261</v>
      </c>
    </row>
    <row r="477" spans="1:85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 t="str">
        <f t="shared" si="14"/>
        <v>Y</v>
      </c>
      <c r="S477">
        <v>5</v>
      </c>
      <c r="T477">
        <v>6</v>
      </c>
      <c r="U477">
        <v>1963</v>
      </c>
      <c r="V477" t="str">
        <f>IF(Table1[[#This Row],[YearBuilt]]&lt;1990, "N", IF(Table1[[#This Row],[Remodeled after 1990?]] = "Y", "N", "Y"))</f>
        <v>N</v>
      </c>
      <c r="W477">
        <v>1963</v>
      </c>
      <c r="X477" t="str" cm="1">
        <f t="array" ref="X477">IFERROR(IF(U477=W477, "N", IF(AND(U477&lt;W477, Table1[[#This Row],[YearRemodAdd]]&gt;1990), "Y", "N/A")), No value)</f>
        <v>N</v>
      </c>
      <c r="Y477" t="s">
        <v>152</v>
      </c>
      <c r="Z477" t="s">
        <v>94</v>
      </c>
      <c r="AA477" t="s">
        <v>140</v>
      </c>
      <c r="AB477" t="s">
        <v>140</v>
      </c>
      <c r="AC477" t="s">
        <v>117</v>
      </c>
      <c r="AD477">
        <v>0</v>
      </c>
      <c r="AE477" t="s">
        <v>98</v>
      </c>
      <c r="AF477" t="s">
        <v>98</v>
      </c>
      <c r="AG477" t="s">
        <v>118</v>
      </c>
      <c r="AH477" t="s">
        <v>98</v>
      </c>
      <c r="AI477" t="s">
        <v>98</v>
      </c>
      <c r="AJ477" t="s">
        <v>100</v>
      </c>
      <c r="AK477" t="s">
        <v>101</v>
      </c>
      <c r="AL477">
        <v>630</v>
      </c>
      <c r="AM477" t="s">
        <v>102</v>
      </c>
      <c r="AN477">
        <v>0</v>
      </c>
      <c r="AO477">
        <v>340</v>
      </c>
      <c r="AP477">
        <v>970</v>
      </c>
      <c r="AQ477" t="s">
        <v>103</v>
      </c>
      <c r="AR477" t="s">
        <v>98</v>
      </c>
      <c r="AS477" t="s">
        <v>105</v>
      </c>
      <c r="AT477" t="s">
        <v>106</v>
      </c>
      <c r="AU477">
        <v>970</v>
      </c>
      <c r="AV477">
        <v>0</v>
      </c>
      <c r="AW477">
        <v>0</v>
      </c>
      <c r="AX477">
        <v>970</v>
      </c>
      <c r="AY477">
        <v>1</v>
      </c>
      <c r="AZ477">
        <v>0</v>
      </c>
      <c r="BA477">
        <v>1</v>
      </c>
      <c r="BB477">
        <v>0</v>
      </c>
      <c r="BC477">
        <v>2</v>
      </c>
      <c r="BD477">
        <v>1</v>
      </c>
      <c r="BE477" t="s">
        <v>98</v>
      </c>
      <c r="BF477">
        <v>5</v>
      </c>
      <c r="BG477" t="s">
        <v>107</v>
      </c>
      <c r="BH477">
        <v>0</v>
      </c>
      <c r="BI477" t="s">
        <v>83</v>
      </c>
      <c r="BJ477" t="s">
        <v>127</v>
      </c>
      <c r="BK477">
        <v>1996</v>
      </c>
      <c r="BL477" t="s">
        <v>102</v>
      </c>
      <c r="BM477">
        <v>2</v>
      </c>
      <c r="BN477">
        <v>624</v>
      </c>
      <c r="BO477" t="s">
        <v>98</v>
      </c>
      <c r="BP477" t="s">
        <v>98</v>
      </c>
      <c r="BQ477" t="s">
        <v>105</v>
      </c>
      <c r="BR477">
        <v>0</v>
      </c>
      <c r="BS477">
        <v>24</v>
      </c>
      <c r="BT477">
        <v>0</v>
      </c>
      <c r="BU477">
        <v>0</v>
      </c>
      <c r="BV477">
        <v>192</v>
      </c>
      <c r="BW477">
        <v>0</v>
      </c>
      <c r="BX477" t="s">
        <v>83</v>
      </c>
      <c r="BY477" t="s">
        <v>83</v>
      </c>
      <c r="BZ477" t="s">
        <v>83</v>
      </c>
      <c r="CA477" s="2">
        <v>0</v>
      </c>
      <c r="CB477">
        <v>7</v>
      </c>
      <c r="CC477">
        <v>2007</v>
      </c>
      <c r="CD477" t="s">
        <v>110</v>
      </c>
      <c r="CE477" t="s">
        <v>111</v>
      </c>
      <c r="CF477" s="2">
        <v>132500</v>
      </c>
      <c r="CG477" s="4">
        <f t="shared" si="15"/>
        <v>136.5979381443299</v>
      </c>
    </row>
    <row r="478" spans="1:85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 t="str">
        <f t="shared" si="14"/>
        <v>Y</v>
      </c>
      <c r="S478">
        <v>6</v>
      </c>
      <c r="T478">
        <v>5</v>
      </c>
      <c r="U478">
        <v>1997</v>
      </c>
      <c r="V478" t="str">
        <f>IF(Table1[[#This Row],[YearBuilt]]&lt;1990, "N", IF(Table1[[#This Row],[Remodeled after 1990?]] = "Y", "N", "Y"))</f>
        <v>N</v>
      </c>
      <c r="W478">
        <v>1998</v>
      </c>
      <c r="X478" t="str" cm="1">
        <f t="array" ref="X478">IFERROR(IF(U478=W478, "N", IF(AND(U478&lt;W478, Table1[[#This Row],[YearRemodAdd]]&gt;1990), "Y", "N/A")), No value)</f>
        <v>Y</v>
      </c>
      <c r="Y478" t="s">
        <v>93</v>
      </c>
      <c r="Z478" t="s">
        <v>94</v>
      </c>
      <c r="AA478" t="s">
        <v>95</v>
      </c>
      <c r="AB478" t="s">
        <v>95</v>
      </c>
      <c r="AC478" t="s">
        <v>96</v>
      </c>
      <c r="AD478">
        <v>215</v>
      </c>
      <c r="AE478" t="s">
        <v>98</v>
      </c>
      <c r="AF478" t="s">
        <v>98</v>
      </c>
      <c r="AG478" t="s">
        <v>99</v>
      </c>
      <c r="AH478" t="s">
        <v>97</v>
      </c>
      <c r="AI478" t="s">
        <v>98</v>
      </c>
      <c r="AJ478" t="s">
        <v>97</v>
      </c>
      <c r="AK478" t="s">
        <v>101</v>
      </c>
      <c r="AL478">
        <v>994</v>
      </c>
      <c r="AM478" t="s">
        <v>102</v>
      </c>
      <c r="AN478">
        <v>0</v>
      </c>
      <c r="AO478">
        <v>484</v>
      </c>
      <c r="AP478">
        <v>1478</v>
      </c>
      <c r="AQ478" t="s">
        <v>103</v>
      </c>
      <c r="AR478" t="s">
        <v>104</v>
      </c>
      <c r="AS478" t="s">
        <v>105</v>
      </c>
      <c r="AT478" t="s">
        <v>106</v>
      </c>
      <c r="AU478">
        <v>1493</v>
      </c>
      <c r="AV478">
        <v>0</v>
      </c>
      <c r="AW478">
        <v>0</v>
      </c>
      <c r="AX478">
        <v>1493</v>
      </c>
      <c r="AY478">
        <v>1</v>
      </c>
      <c r="AZ478">
        <v>0</v>
      </c>
      <c r="BA478">
        <v>2</v>
      </c>
      <c r="BB478">
        <v>0</v>
      </c>
      <c r="BC478">
        <v>3</v>
      </c>
      <c r="BD478">
        <v>1</v>
      </c>
      <c r="BE478" t="s">
        <v>97</v>
      </c>
      <c r="BF478">
        <v>7</v>
      </c>
      <c r="BG478" t="s">
        <v>107</v>
      </c>
      <c r="BH478">
        <v>1</v>
      </c>
      <c r="BI478" t="s">
        <v>98</v>
      </c>
      <c r="BJ478" t="s">
        <v>108</v>
      </c>
      <c r="BK478">
        <v>1997</v>
      </c>
      <c r="BL478" t="s">
        <v>157</v>
      </c>
      <c r="BM478">
        <v>2</v>
      </c>
      <c r="BN478">
        <v>508</v>
      </c>
      <c r="BO478" t="s">
        <v>98</v>
      </c>
      <c r="BP478" t="s">
        <v>98</v>
      </c>
      <c r="BQ478" t="s">
        <v>105</v>
      </c>
      <c r="BR478">
        <v>140</v>
      </c>
      <c r="BS478">
        <v>39</v>
      </c>
      <c r="BT478">
        <v>0</v>
      </c>
      <c r="BU478">
        <v>0</v>
      </c>
      <c r="BV478">
        <v>0</v>
      </c>
      <c r="BW478">
        <v>0</v>
      </c>
      <c r="BX478" t="s">
        <v>83</v>
      </c>
      <c r="BY478" t="s">
        <v>83</v>
      </c>
      <c r="BZ478" t="s">
        <v>83</v>
      </c>
      <c r="CA478" s="2">
        <v>0</v>
      </c>
      <c r="CB478">
        <v>4</v>
      </c>
      <c r="CC478">
        <v>2008</v>
      </c>
      <c r="CD478" t="s">
        <v>110</v>
      </c>
      <c r="CE478" t="s">
        <v>111</v>
      </c>
      <c r="CF478" s="2">
        <v>208900</v>
      </c>
      <c r="CG478" s="4">
        <f t="shared" si="15"/>
        <v>139.91962491627595</v>
      </c>
    </row>
    <row r="479" spans="1:85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 t="str">
        <f t="shared" si="14"/>
        <v>N</v>
      </c>
      <c r="S479">
        <v>9</v>
      </c>
      <c r="T479">
        <v>5</v>
      </c>
      <c r="U479">
        <v>2006</v>
      </c>
      <c r="V479" t="str">
        <f>IF(Table1[[#This Row],[YearBuilt]]&lt;1990, "N", IF(Table1[[#This Row],[Remodeled after 1990?]] = "Y", "N", "Y"))</f>
        <v>Y</v>
      </c>
      <c r="W479">
        <v>2006</v>
      </c>
      <c r="X479" t="str" cm="1">
        <f t="array" ref="X479">IFERROR(IF(U479=W479, "N", IF(AND(U479&lt;W479, Table1[[#This Row],[YearRemodAdd]]&gt;1990), "Y", "N/A")), No value)</f>
        <v>N</v>
      </c>
      <c r="Y479" t="s">
        <v>152</v>
      </c>
      <c r="Z479" t="s">
        <v>94</v>
      </c>
      <c r="AA479" t="s">
        <v>95</v>
      </c>
      <c r="AB479" t="s">
        <v>95</v>
      </c>
      <c r="AC479" t="s">
        <v>96</v>
      </c>
      <c r="AD479">
        <v>772</v>
      </c>
      <c r="AE479" t="s">
        <v>104</v>
      </c>
      <c r="AF479" t="s">
        <v>98</v>
      </c>
      <c r="AG479" t="s">
        <v>99</v>
      </c>
      <c r="AH479" t="s">
        <v>97</v>
      </c>
      <c r="AI479" t="s">
        <v>98</v>
      </c>
      <c r="AJ479" t="s">
        <v>130</v>
      </c>
      <c r="AK479" t="s">
        <v>102</v>
      </c>
      <c r="AL479">
        <v>0</v>
      </c>
      <c r="AM479" t="s">
        <v>102</v>
      </c>
      <c r="AN479">
        <v>0</v>
      </c>
      <c r="AO479">
        <v>2153</v>
      </c>
      <c r="AP479">
        <v>2153</v>
      </c>
      <c r="AQ479" t="s">
        <v>103</v>
      </c>
      <c r="AR479" t="s">
        <v>104</v>
      </c>
      <c r="AS479" t="s">
        <v>105</v>
      </c>
      <c r="AT479" t="s">
        <v>106</v>
      </c>
      <c r="AU479">
        <v>2069</v>
      </c>
      <c r="AV479">
        <v>574</v>
      </c>
      <c r="AW479">
        <v>0</v>
      </c>
      <c r="AX479">
        <v>2643</v>
      </c>
      <c r="AY479">
        <v>0</v>
      </c>
      <c r="AZ479">
        <v>0</v>
      </c>
      <c r="BA479">
        <v>2</v>
      </c>
      <c r="BB479">
        <v>1</v>
      </c>
      <c r="BC479">
        <v>3</v>
      </c>
      <c r="BD479">
        <v>1</v>
      </c>
      <c r="BE479" t="s">
        <v>104</v>
      </c>
      <c r="BF479">
        <v>9</v>
      </c>
      <c r="BG479" t="s">
        <v>107</v>
      </c>
      <c r="BH479">
        <v>1</v>
      </c>
      <c r="BI479" t="s">
        <v>97</v>
      </c>
      <c r="BJ479" t="s">
        <v>156</v>
      </c>
      <c r="BK479">
        <v>2006</v>
      </c>
      <c r="BL479" t="s">
        <v>157</v>
      </c>
      <c r="BM479">
        <v>3</v>
      </c>
      <c r="BN479">
        <v>694</v>
      </c>
      <c r="BO479" t="s">
        <v>98</v>
      </c>
      <c r="BP479" t="s">
        <v>98</v>
      </c>
      <c r="BQ479" t="s">
        <v>105</v>
      </c>
      <c r="BR479">
        <v>414</v>
      </c>
      <c r="BS479">
        <v>84</v>
      </c>
      <c r="BT479">
        <v>0</v>
      </c>
      <c r="BU479">
        <v>0</v>
      </c>
      <c r="BV479">
        <v>0</v>
      </c>
      <c r="BW479">
        <v>0</v>
      </c>
      <c r="BX479" t="s">
        <v>83</v>
      </c>
      <c r="BY479" t="s">
        <v>83</v>
      </c>
      <c r="BZ479" t="s">
        <v>83</v>
      </c>
      <c r="CA479" s="2">
        <v>0</v>
      </c>
      <c r="CB479">
        <v>3</v>
      </c>
      <c r="CC479">
        <v>2007</v>
      </c>
      <c r="CD479" t="s">
        <v>110</v>
      </c>
      <c r="CE479" t="s">
        <v>111</v>
      </c>
      <c r="CF479" s="2">
        <v>380000</v>
      </c>
      <c r="CG479" s="4">
        <f t="shared" si="15"/>
        <v>143.77601210745365</v>
      </c>
    </row>
    <row r="480" spans="1:85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 t="str">
        <f t="shared" si="14"/>
        <v>Y</v>
      </c>
      <c r="S480">
        <v>8</v>
      </c>
      <c r="T480">
        <v>5</v>
      </c>
      <c r="U480">
        <v>2007</v>
      </c>
      <c r="V480" t="str">
        <f>IF(Table1[[#This Row],[YearBuilt]]&lt;1990, "N", IF(Table1[[#This Row],[Remodeled after 1990?]] = "Y", "N", "Y"))</f>
        <v>N</v>
      </c>
      <c r="W480">
        <v>2008</v>
      </c>
      <c r="X480" t="str" cm="1">
        <f t="array" ref="X480">IFERROR(IF(U480=W480, "N", IF(AND(U480&lt;W480, Table1[[#This Row],[YearRemodAdd]]&gt;1990), "Y", "N/A")), No value)</f>
        <v>Y</v>
      </c>
      <c r="Y480" t="s">
        <v>152</v>
      </c>
      <c r="Z480" t="s">
        <v>94</v>
      </c>
      <c r="AA480" t="s">
        <v>95</v>
      </c>
      <c r="AB480" t="s">
        <v>95</v>
      </c>
      <c r="AC480" t="s">
        <v>137</v>
      </c>
      <c r="AD480">
        <v>336</v>
      </c>
      <c r="AE480" t="s">
        <v>97</v>
      </c>
      <c r="AF480" t="s">
        <v>98</v>
      </c>
      <c r="AG480" t="s">
        <v>99</v>
      </c>
      <c r="AH480" t="s">
        <v>104</v>
      </c>
      <c r="AI480" t="s">
        <v>98</v>
      </c>
      <c r="AJ480" t="s">
        <v>97</v>
      </c>
      <c r="AK480" t="s">
        <v>101</v>
      </c>
      <c r="AL480">
        <v>1288</v>
      </c>
      <c r="AM480" t="s">
        <v>102</v>
      </c>
      <c r="AN480">
        <v>0</v>
      </c>
      <c r="AO480">
        <v>417</v>
      </c>
      <c r="AP480">
        <v>1705</v>
      </c>
      <c r="AQ480" t="s">
        <v>103</v>
      </c>
      <c r="AR480" t="s">
        <v>104</v>
      </c>
      <c r="AS480" t="s">
        <v>105</v>
      </c>
      <c r="AT480" t="s">
        <v>106</v>
      </c>
      <c r="AU480">
        <v>1718</v>
      </c>
      <c r="AV480">
        <v>0</v>
      </c>
      <c r="AW480">
        <v>0</v>
      </c>
      <c r="AX480">
        <v>1718</v>
      </c>
      <c r="AY480">
        <v>1</v>
      </c>
      <c r="AZ480">
        <v>0</v>
      </c>
      <c r="BA480">
        <v>2</v>
      </c>
      <c r="BB480">
        <v>0</v>
      </c>
      <c r="BC480">
        <v>3</v>
      </c>
      <c r="BD480">
        <v>1</v>
      </c>
      <c r="BE480" t="s">
        <v>97</v>
      </c>
      <c r="BF480">
        <v>7</v>
      </c>
      <c r="BG480" t="s">
        <v>107</v>
      </c>
      <c r="BH480">
        <v>1</v>
      </c>
      <c r="BI480" t="s">
        <v>97</v>
      </c>
      <c r="BJ480" t="s">
        <v>108</v>
      </c>
      <c r="BK480">
        <v>2007</v>
      </c>
      <c r="BL480" t="s">
        <v>109</v>
      </c>
      <c r="BM480">
        <v>3</v>
      </c>
      <c r="BN480">
        <v>826</v>
      </c>
      <c r="BO480" t="s">
        <v>98</v>
      </c>
      <c r="BP480" t="s">
        <v>98</v>
      </c>
      <c r="BQ480" t="s">
        <v>105</v>
      </c>
      <c r="BR480">
        <v>208</v>
      </c>
      <c r="BS480">
        <v>44</v>
      </c>
      <c r="BT480">
        <v>0</v>
      </c>
      <c r="BU480">
        <v>0</v>
      </c>
      <c r="BV480">
        <v>0</v>
      </c>
      <c r="BW480">
        <v>0</v>
      </c>
      <c r="BX480" t="s">
        <v>83</v>
      </c>
      <c r="BY480" t="s">
        <v>83</v>
      </c>
      <c r="BZ480" t="s">
        <v>83</v>
      </c>
      <c r="CA480" s="2">
        <v>0</v>
      </c>
      <c r="CB480">
        <v>9</v>
      </c>
      <c r="CC480">
        <v>2009</v>
      </c>
      <c r="CD480" t="s">
        <v>110</v>
      </c>
      <c r="CE480" t="s">
        <v>111</v>
      </c>
      <c r="CF480" s="2">
        <v>297000</v>
      </c>
      <c r="CG480" s="4">
        <f t="shared" si="15"/>
        <v>172.8754365541327</v>
      </c>
    </row>
    <row r="481" spans="1:85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 t="str">
        <f t="shared" si="14"/>
        <v>Y</v>
      </c>
      <c r="S481">
        <v>4</v>
      </c>
      <c r="T481">
        <v>7</v>
      </c>
      <c r="U481">
        <v>1937</v>
      </c>
      <c r="V481" t="str">
        <f>IF(Table1[[#This Row],[YearBuilt]]&lt;1990, "N", IF(Table1[[#This Row],[Remodeled after 1990?]] = "Y", "N", "Y"))</f>
        <v>N</v>
      </c>
      <c r="W481">
        <v>2000</v>
      </c>
      <c r="X481" t="str" cm="1">
        <f t="array" ref="X481">IFERROR(IF(U481=W481, "N", IF(AND(U481&lt;W481, Table1[[#This Row],[YearRemodAdd]]&gt;1990), "Y", "N/A")), No value)</f>
        <v>Y</v>
      </c>
      <c r="Y481" t="s">
        <v>152</v>
      </c>
      <c r="Z481" t="s">
        <v>94</v>
      </c>
      <c r="AA481" t="s">
        <v>203</v>
      </c>
      <c r="AB481" t="s">
        <v>203</v>
      </c>
      <c r="AC481" t="s">
        <v>207</v>
      </c>
      <c r="AD481">
        <v>435</v>
      </c>
      <c r="AE481" t="s">
        <v>98</v>
      </c>
      <c r="AF481" t="s">
        <v>98</v>
      </c>
      <c r="AG481" t="s">
        <v>126</v>
      </c>
      <c r="AH481" t="s">
        <v>147</v>
      </c>
      <c r="AI481" t="s">
        <v>98</v>
      </c>
      <c r="AJ481" t="s">
        <v>100</v>
      </c>
      <c r="AK481" t="s">
        <v>153</v>
      </c>
      <c r="AL481">
        <v>168</v>
      </c>
      <c r="AM481" t="s">
        <v>102</v>
      </c>
      <c r="AN481">
        <v>0</v>
      </c>
      <c r="AO481">
        <v>739</v>
      </c>
      <c r="AP481">
        <v>907</v>
      </c>
      <c r="AQ481" t="s">
        <v>103</v>
      </c>
      <c r="AR481" t="s">
        <v>98</v>
      </c>
      <c r="AS481" t="s">
        <v>105</v>
      </c>
      <c r="AT481" t="s">
        <v>106</v>
      </c>
      <c r="AU481">
        <v>1131</v>
      </c>
      <c r="AV481">
        <v>0</v>
      </c>
      <c r="AW481">
        <v>0</v>
      </c>
      <c r="AX481">
        <v>1131</v>
      </c>
      <c r="AY481">
        <v>0</v>
      </c>
      <c r="AZ481">
        <v>0</v>
      </c>
      <c r="BA481">
        <v>1</v>
      </c>
      <c r="BB481">
        <v>0</v>
      </c>
      <c r="BC481">
        <v>2</v>
      </c>
      <c r="BD481">
        <v>1</v>
      </c>
      <c r="BE481" t="s">
        <v>98</v>
      </c>
      <c r="BF481">
        <v>7</v>
      </c>
      <c r="BG481" t="s">
        <v>107</v>
      </c>
      <c r="BH481">
        <v>0</v>
      </c>
      <c r="BI481" t="s">
        <v>83</v>
      </c>
      <c r="BJ481" t="s">
        <v>127</v>
      </c>
      <c r="BK481">
        <v>1995</v>
      </c>
      <c r="BL481" t="s">
        <v>102</v>
      </c>
      <c r="BM481">
        <v>2</v>
      </c>
      <c r="BN481">
        <v>672</v>
      </c>
      <c r="BO481" t="s">
        <v>98</v>
      </c>
      <c r="BP481" t="s">
        <v>98</v>
      </c>
      <c r="BQ481" t="s">
        <v>105</v>
      </c>
      <c r="BR481">
        <v>0</v>
      </c>
      <c r="BS481">
        <v>72</v>
      </c>
      <c r="BT481">
        <v>0</v>
      </c>
      <c r="BU481">
        <v>0</v>
      </c>
      <c r="BV481">
        <v>0</v>
      </c>
      <c r="BW481">
        <v>0</v>
      </c>
      <c r="BX481" t="s">
        <v>83</v>
      </c>
      <c r="BY481" t="s">
        <v>134</v>
      </c>
      <c r="BZ481" t="s">
        <v>83</v>
      </c>
      <c r="CA481" s="2">
        <v>0</v>
      </c>
      <c r="CB481">
        <v>3</v>
      </c>
      <c r="CC481">
        <v>2007</v>
      </c>
      <c r="CD481" t="s">
        <v>110</v>
      </c>
      <c r="CE481" t="s">
        <v>210</v>
      </c>
      <c r="CF481" s="2">
        <v>89471</v>
      </c>
      <c r="CG481" s="4">
        <f t="shared" si="15"/>
        <v>79.107869142351902</v>
      </c>
    </row>
    <row r="482" spans="1:85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 t="str">
        <f t="shared" si="14"/>
        <v>Y</v>
      </c>
      <c r="S482">
        <v>9</v>
      </c>
      <c r="T482">
        <v>5</v>
      </c>
      <c r="U482">
        <v>2004</v>
      </c>
      <c r="V482" t="str">
        <f>IF(Table1[[#This Row],[YearBuilt]]&lt;1990, "N", IF(Table1[[#This Row],[Remodeled after 1990?]] = "Y", "N", "Y"))</f>
        <v>N</v>
      </c>
      <c r="W482">
        <v>2005</v>
      </c>
      <c r="X482" t="str" cm="1">
        <f t="array" ref="X482">IFERROR(IF(U482=W482, "N", IF(AND(U482&lt;W482, Table1[[#This Row],[YearRemodAdd]]&gt;1990), "Y", "N/A")), No value)</f>
        <v>Y</v>
      </c>
      <c r="Y482" t="s">
        <v>152</v>
      </c>
      <c r="Z482" t="s">
        <v>94</v>
      </c>
      <c r="AA482" t="s">
        <v>95</v>
      </c>
      <c r="AB482" t="s">
        <v>95</v>
      </c>
      <c r="AC482" t="s">
        <v>96</v>
      </c>
      <c r="AD482">
        <v>378</v>
      </c>
      <c r="AE482" t="s">
        <v>97</v>
      </c>
      <c r="AF482" t="s">
        <v>98</v>
      </c>
      <c r="AG482" t="s">
        <v>99</v>
      </c>
      <c r="AH482" t="s">
        <v>104</v>
      </c>
      <c r="AI482" t="s">
        <v>98</v>
      </c>
      <c r="AJ482" t="s">
        <v>97</v>
      </c>
      <c r="AK482" t="s">
        <v>101</v>
      </c>
      <c r="AL482">
        <v>1261</v>
      </c>
      <c r="AM482" t="s">
        <v>102</v>
      </c>
      <c r="AN482">
        <v>0</v>
      </c>
      <c r="AO482">
        <v>572</v>
      </c>
      <c r="AP482">
        <v>1833</v>
      </c>
      <c r="AQ482" t="s">
        <v>103</v>
      </c>
      <c r="AR482" t="s">
        <v>104</v>
      </c>
      <c r="AS482" t="s">
        <v>105</v>
      </c>
      <c r="AT482" t="s">
        <v>106</v>
      </c>
      <c r="AU482">
        <v>1850</v>
      </c>
      <c r="AV482">
        <v>0</v>
      </c>
      <c r="AW482">
        <v>0</v>
      </c>
      <c r="AX482">
        <v>1850</v>
      </c>
      <c r="AY482">
        <v>1</v>
      </c>
      <c r="AZ482">
        <v>0</v>
      </c>
      <c r="BA482">
        <v>2</v>
      </c>
      <c r="BB482">
        <v>0</v>
      </c>
      <c r="BC482">
        <v>3</v>
      </c>
      <c r="BD482">
        <v>1</v>
      </c>
      <c r="BE482" t="s">
        <v>97</v>
      </c>
      <c r="BF482">
        <v>8</v>
      </c>
      <c r="BG482" t="s">
        <v>107</v>
      </c>
      <c r="BH482">
        <v>1</v>
      </c>
      <c r="BI482" t="s">
        <v>97</v>
      </c>
      <c r="BJ482" t="s">
        <v>108</v>
      </c>
      <c r="BK482">
        <v>2004</v>
      </c>
      <c r="BL482" t="s">
        <v>157</v>
      </c>
      <c r="BM482">
        <v>3</v>
      </c>
      <c r="BN482">
        <v>772</v>
      </c>
      <c r="BO482" t="s">
        <v>98</v>
      </c>
      <c r="BP482" t="s">
        <v>98</v>
      </c>
      <c r="BQ482" t="s">
        <v>105</v>
      </c>
      <c r="BR482">
        <v>519</v>
      </c>
      <c r="BS482">
        <v>112</v>
      </c>
      <c r="BT482">
        <v>0</v>
      </c>
      <c r="BU482">
        <v>0</v>
      </c>
      <c r="BV482">
        <v>0</v>
      </c>
      <c r="BW482">
        <v>0</v>
      </c>
      <c r="BX482" t="s">
        <v>83</v>
      </c>
      <c r="BY482" t="s">
        <v>83</v>
      </c>
      <c r="BZ482" t="s">
        <v>83</v>
      </c>
      <c r="CA482" s="2">
        <v>0</v>
      </c>
      <c r="CB482">
        <v>3</v>
      </c>
      <c r="CC482">
        <v>2006</v>
      </c>
      <c r="CD482" t="s">
        <v>110</v>
      </c>
      <c r="CE482" t="s">
        <v>111</v>
      </c>
      <c r="CF482" s="2">
        <v>326000</v>
      </c>
      <c r="CG482" s="4">
        <f t="shared" si="15"/>
        <v>176.21621621621622</v>
      </c>
    </row>
    <row r="483" spans="1:85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 t="str">
        <f t="shared" si="14"/>
        <v>Y</v>
      </c>
      <c r="S483">
        <v>9</v>
      </c>
      <c r="T483">
        <v>5</v>
      </c>
      <c r="U483">
        <v>2003</v>
      </c>
      <c r="V483" t="str">
        <f>IF(Table1[[#This Row],[YearBuilt]]&lt;1990, "N", IF(Table1[[#This Row],[Remodeled after 1990?]] = "Y", "N", "Y"))</f>
        <v>N</v>
      </c>
      <c r="W483">
        <v>2004</v>
      </c>
      <c r="X483" t="str" cm="1">
        <f t="array" ref="X483">IFERROR(IF(U483=W483, "N", IF(AND(U483&lt;W483, Table1[[#This Row],[YearRemodAdd]]&gt;1990), "Y", "N/A")), No value)</f>
        <v>Y</v>
      </c>
      <c r="Y483" t="s">
        <v>152</v>
      </c>
      <c r="Z483" t="s">
        <v>94</v>
      </c>
      <c r="AA483" t="s">
        <v>95</v>
      </c>
      <c r="AB483" t="s">
        <v>95</v>
      </c>
      <c r="AC483" t="s">
        <v>96</v>
      </c>
      <c r="AD483">
        <v>562</v>
      </c>
      <c r="AE483" t="s">
        <v>97</v>
      </c>
      <c r="AF483" t="s">
        <v>98</v>
      </c>
      <c r="AG483" t="s">
        <v>99</v>
      </c>
      <c r="AH483" t="s">
        <v>104</v>
      </c>
      <c r="AI483" t="s">
        <v>98</v>
      </c>
      <c r="AJ483" t="s">
        <v>97</v>
      </c>
      <c r="AK483" t="s">
        <v>101</v>
      </c>
      <c r="AL483">
        <v>1567</v>
      </c>
      <c r="AM483" t="s">
        <v>102</v>
      </c>
      <c r="AN483">
        <v>0</v>
      </c>
      <c r="AO483">
        <v>225</v>
      </c>
      <c r="AP483">
        <v>1792</v>
      </c>
      <c r="AQ483" t="s">
        <v>103</v>
      </c>
      <c r="AR483" t="s">
        <v>104</v>
      </c>
      <c r="AS483" t="s">
        <v>105</v>
      </c>
      <c r="AT483" t="s">
        <v>106</v>
      </c>
      <c r="AU483">
        <v>1792</v>
      </c>
      <c r="AV483">
        <v>0</v>
      </c>
      <c r="AW483">
        <v>0</v>
      </c>
      <c r="AX483">
        <v>1792</v>
      </c>
      <c r="AY483">
        <v>1</v>
      </c>
      <c r="AZ483">
        <v>0</v>
      </c>
      <c r="BA483">
        <v>2</v>
      </c>
      <c r="BB483">
        <v>0</v>
      </c>
      <c r="BC483">
        <v>2</v>
      </c>
      <c r="BD483">
        <v>1</v>
      </c>
      <c r="BE483" t="s">
        <v>104</v>
      </c>
      <c r="BF483">
        <v>6</v>
      </c>
      <c r="BG483" t="s">
        <v>107</v>
      </c>
      <c r="BH483">
        <v>1</v>
      </c>
      <c r="BI483" t="s">
        <v>97</v>
      </c>
      <c r="BJ483" t="s">
        <v>108</v>
      </c>
      <c r="BK483">
        <v>2003</v>
      </c>
      <c r="BL483" t="s">
        <v>157</v>
      </c>
      <c r="BM483">
        <v>3</v>
      </c>
      <c r="BN483">
        <v>874</v>
      </c>
      <c r="BO483" t="s">
        <v>98</v>
      </c>
      <c r="BP483" t="s">
        <v>98</v>
      </c>
      <c r="BQ483" t="s">
        <v>105</v>
      </c>
      <c r="BR483">
        <v>206</v>
      </c>
      <c r="BS483">
        <v>49</v>
      </c>
      <c r="BT483">
        <v>0</v>
      </c>
      <c r="BU483">
        <v>0</v>
      </c>
      <c r="BV483">
        <v>0</v>
      </c>
      <c r="BW483">
        <v>0</v>
      </c>
      <c r="BX483" t="s">
        <v>83</v>
      </c>
      <c r="BY483" t="s">
        <v>83</v>
      </c>
      <c r="BZ483" t="s">
        <v>83</v>
      </c>
      <c r="CA483" s="2">
        <v>0</v>
      </c>
      <c r="CB483">
        <v>8</v>
      </c>
      <c r="CC483">
        <v>2006</v>
      </c>
      <c r="CD483" t="s">
        <v>110</v>
      </c>
      <c r="CE483" t="s">
        <v>111</v>
      </c>
      <c r="CF483" s="2">
        <v>374000</v>
      </c>
      <c r="CG483" s="4">
        <f t="shared" si="15"/>
        <v>208.70535714285714</v>
      </c>
    </row>
    <row r="484" spans="1:85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 t="str">
        <f t="shared" si="14"/>
        <v>N</v>
      </c>
      <c r="S484">
        <v>7</v>
      </c>
      <c r="T484">
        <v>8</v>
      </c>
      <c r="U484">
        <v>1915</v>
      </c>
      <c r="V484" t="str">
        <f>IF(Table1[[#This Row],[YearBuilt]]&lt;1990, "N", IF(Table1[[#This Row],[Remodeled after 1990?]] = "Y", "N", "Y"))</f>
        <v>N</v>
      </c>
      <c r="W484">
        <v>2005</v>
      </c>
      <c r="X484" t="str" cm="1">
        <f t="array" ref="X484">IFERROR(IF(U484=W484, "N", IF(AND(U484&lt;W484, Table1[[#This Row],[YearRemodAdd]]&gt;1990), "Y", "N/A")), No value)</f>
        <v>Y</v>
      </c>
      <c r="Y484" t="s">
        <v>93</v>
      </c>
      <c r="Z484" t="s">
        <v>94</v>
      </c>
      <c r="AA484" t="s">
        <v>203</v>
      </c>
      <c r="AB484" t="s">
        <v>203</v>
      </c>
      <c r="AC484" t="s">
        <v>117</v>
      </c>
      <c r="AD484">
        <v>0</v>
      </c>
      <c r="AE484" t="s">
        <v>97</v>
      </c>
      <c r="AF484" t="s">
        <v>98</v>
      </c>
      <c r="AG484" t="s">
        <v>99</v>
      </c>
      <c r="AH484" t="s">
        <v>98</v>
      </c>
      <c r="AI484" t="s">
        <v>98</v>
      </c>
      <c r="AJ484" t="s">
        <v>100</v>
      </c>
      <c r="AK484" t="s">
        <v>119</v>
      </c>
      <c r="AL484">
        <v>299</v>
      </c>
      <c r="AM484" t="s">
        <v>102</v>
      </c>
      <c r="AN484">
        <v>0</v>
      </c>
      <c r="AO484">
        <v>611</v>
      </c>
      <c r="AP484">
        <v>910</v>
      </c>
      <c r="AQ484" t="s">
        <v>103</v>
      </c>
      <c r="AR484" t="s">
        <v>104</v>
      </c>
      <c r="AS484" t="s">
        <v>105</v>
      </c>
      <c r="AT484" t="s">
        <v>106</v>
      </c>
      <c r="AU484">
        <v>916</v>
      </c>
      <c r="AV484">
        <v>910</v>
      </c>
      <c r="AW484">
        <v>0</v>
      </c>
      <c r="AX484">
        <v>1826</v>
      </c>
      <c r="AY484">
        <v>1</v>
      </c>
      <c r="AZ484">
        <v>0</v>
      </c>
      <c r="BA484">
        <v>1</v>
      </c>
      <c r="BB484">
        <v>1</v>
      </c>
      <c r="BC484">
        <v>4</v>
      </c>
      <c r="BD484">
        <v>1</v>
      </c>
      <c r="BE484" t="s">
        <v>104</v>
      </c>
      <c r="BF484">
        <v>7</v>
      </c>
      <c r="BG484" t="s">
        <v>224</v>
      </c>
      <c r="BH484">
        <v>1</v>
      </c>
      <c r="BI484" t="s">
        <v>97</v>
      </c>
      <c r="BJ484" t="s">
        <v>108</v>
      </c>
      <c r="BK484">
        <v>1915</v>
      </c>
      <c r="BL484" t="s">
        <v>102</v>
      </c>
      <c r="BM484">
        <v>1</v>
      </c>
      <c r="BN484">
        <v>164</v>
      </c>
      <c r="BO484" t="s">
        <v>147</v>
      </c>
      <c r="BP484" t="s">
        <v>147</v>
      </c>
      <c r="BQ484" t="s">
        <v>105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 t="s">
        <v>83</v>
      </c>
      <c r="BY484" t="s">
        <v>83</v>
      </c>
      <c r="BZ484" t="s">
        <v>83</v>
      </c>
      <c r="CA484" s="2">
        <v>0</v>
      </c>
      <c r="CB484">
        <v>6</v>
      </c>
      <c r="CC484">
        <v>2009</v>
      </c>
      <c r="CD484" t="s">
        <v>110</v>
      </c>
      <c r="CE484" t="s">
        <v>111</v>
      </c>
      <c r="CF484" s="2">
        <v>155000</v>
      </c>
      <c r="CG484" s="4">
        <f t="shared" si="15"/>
        <v>84.884994523548741</v>
      </c>
    </row>
    <row r="485" spans="1:85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 t="str">
        <f t="shared" si="14"/>
        <v>Y</v>
      </c>
      <c r="S485">
        <v>6</v>
      </c>
      <c r="T485">
        <v>5</v>
      </c>
      <c r="U485">
        <v>1998</v>
      </c>
      <c r="V485" t="str">
        <f>IF(Table1[[#This Row],[YearBuilt]]&lt;1990, "N", IF(Table1[[#This Row],[Remodeled after 1990?]] = "Y", "N", "Y"))</f>
        <v>Y</v>
      </c>
      <c r="W485">
        <v>1998</v>
      </c>
      <c r="X485" t="str" cm="1">
        <f t="array" ref="X485">IFERROR(IF(U485=W485, "N", IF(AND(U485&lt;W485, Table1[[#This Row],[YearRemodAdd]]&gt;1990), "Y", "N/A")), No value)</f>
        <v>N</v>
      </c>
      <c r="Y485" t="s">
        <v>152</v>
      </c>
      <c r="Z485" t="s">
        <v>94</v>
      </c>
      <c r="AA485" t="s">
        <v>95</v>
      </c>
      <c r="AB485" t="s">
        <v>95</v>
      </c>
      <c r="AC485" t="s">
        <v>96</v>
      </c>
      <c r="AD485">
        <v>116</v>
      </c>
      <c r="AE485" t="s">
        <v>98</v>
      </c>
      <c r="AF485" t="s">
        <v>98</v>
      </c>
      <c r="AG485" t="s">
        <v>99</v>
      </c>
      <c r="AH485" t="s">
        <v>104</v>
      </c>
      <c r="AI485" t="s">
        <v>98</v>
      </c>
      <c r="AJ485" t="s">
        <v>100</v>
      </c>
      <c r="AK485" t="s">
        <v>101</v>
      </c>
      <c r="AL485">
        <v>897</v>
      </c>
      <c r="AM485" t="s">
        <v>102</v>
      </c>
      <c r="AN485">
        <v>0</v>
      </c>
      <c r="AO485">
        <v>319</v>
      </c>
      <c r="AP485">
        <v>1216</v>
      </c>
      <c r="AQ485" t="s">
        <v>103</v>
      </c>
      <c r="AR485" t="s">
        <v>104</v>
      </c>
      <c r="AS485" t="s">
        <v>105</v>
      </c>
      <c r="AT485" t="s">
        <v>106</v>
      </c>
      <c r="AU485">
        <v>1216</v>
      </c>
      <c r="AV485">
        <v>0</v>
      </c>
      <c r="AW485">
        <v>0</v>
      </c>
      <c r="AX485">
        <v>1216</v>
      </c>
      <c r="AY485">
        <v>1</v>
      </c>
      <c r="AZ485">
        <v>0</v>
      </c>
      <c r="BA485">
        <v>2</v>
      </c>
      <c r="BB485">
        <v>0</v>
      </c>
      <c r="BC485">
        <v>2</v>
      </c>
      <c r="BD485">
        <v>1</v>
      </c>
      <c r="BE485" t="s">
        <v>98</v>
      </c>
      <c r="BF485">
        <v>5</v>
      </c>
      <c r="BG485" t="s">
        <v>107</v>
      </c>
      <c r="BH485">
        <v>0</v>
      </c>
      <c r="BI485" t="s">
        <v>83</v>
      </c>
      <c r="BJ485" t="s">
        <v>108</v>
      </c>
      <c r="BK485">
        <v>1998</v>
      </c>
      <c r="BL485" t="s">
        <v>102</v>
      </c>
      <c r="BM485">
        <v>2</v>
      </c>
      <c r="BN485">
        <v>402</v>
      </c>
      <c r="BO485" t="s">
        <v>98</v>
      </c>
      <c r="BP485" t="s">
        <v>98</v>
      </c>
      <c r="BQ485" t="s">
        <v>105</v>
      </c>
      <c r="BR485">
        <v>0</v>
      </c>
      <c r="BS485">
        <v>125</v>
      </c>
      <c r="BT485">
        <v>0</v>
      </c>
      <c r="BU485">
        <v>0</v>
      </c>
      <c r="BV485">
        <v>0</v>
      </c>
      <c r="BW485">
        <v>0</v>
      </c>
      <c r="BX485" t="s">
        <v>83</v>
      </c>
      <c r="BY485" t="s">
        <v>83</v>
      </c>
      <c r="BZ485" t="s">
        <v>83</v>
      </c>
      <c r="CA485" s="2">
        <v>0</v>
      </c>
      <c r="CB485">
        <v>5</v>
      </c>
      <c r="CC485">
        <v>2006</v>
      </c>
      <c r="CD485" t="s">
        <v>110</v>
      </c>
      <c r="CE485" t="s">
        <v>111</v>
      </c>
      <c r="CF485" s="2">
        <v>164000</v>
      </c>
      <c r="CG485" s="4">
        <f t="shared" si="15"/>
        <v>134.86842105263159</v>
      </c>
    </row>
    <row r="486" spans="1:85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 t="str">
        <f t="shared" si="14"/>
        <v>Y</v>
      </c>
      <c r="S486">
        <v>5</v>
      </c>
      <c r="T486">
        <v>7</v>
      </c>
      <c r="U486">
        <v>1962</v>
      </c>
      <c r="V486" t="str">
        <f>IF(Table1[[#This Row],[YearBuilt]]&lt;1990, "N", IF(Table1[[#This Row],[Remodeled after 1990?]] = "Y", "N", "Y"))</f>
        <v>N</v>
      </c>
      <c r="W486">
        <v>2001</v>
      </c>
      <c r="X486" t="str" cm="1">
        <f t="array" ref="X486">IFERROR(IF(U486=W486, "N", IF(AND(U486&lt;W486, Table1[[#This Row],[YearRemodAdd]]&gt;1990), "Y", "N/A")), No value)</f>
        <v>Y</v>
      </c>
      <c r="Y486" t="s">
        <v>93</v>
      </c>
      <c r="Z486" t="s">
        <v>94</v>
      </c>
      <c r="AA486" t="s">
        <v>140</v>
      </c>
      <c r="AB486" t="s">
        <v>161</v>
      </c>
      <c r="AC486" t="s">
        <v>117</v>
      </c>
      <c r="AD486">
        <v>0</v>
      </c>
      <c r="AE486" t="s">
        <v>98</v>
      </c>
      <c r="AF486" t="s">
        <v>97</v>
      </c>
      <c r="AG486" t="s">
        <v>118</v>
      </c>
      <c r="AH486" t="s">
        <v>98</v>
      </c>
      <c r="AI486" t="s">
        <v>98</v>
      </c>
      <c r="AJ486" t="s">
        <v>100</v>
      </c>
      <c r="AK486" t="s">
        <v>119</v>
      </c>
      <c r="AL486">
        <v>588</v>
      </c>
      <c r="AM486" t="s">
        <v>102</v>
      </c>
      <c r="AN486">
        <v>0</v>
      </c>
      <c r="AO486">
        <v>411</v>
      </c>
      <c r="AP486">
        <v>999</v>
      </c>
      <c r="AQ486" t="s">
        <v>103</v>
      </c>
      <c r="AR486" t="s">
        <v>97</v>
      </c>
      <c r="AS486" t="s">
        <v>105</v>
      </c>
      <c r="AT486" t="s">
        <v>106</v>
      </c>
      <c r="AU486">
        <v>999</v>
      </c>
      <c r="AV486">
        <v>0</v>
      </c>
      <c r="AW486">
        <v>0</v>
      </c>
      <c r="AX486">
        <v>999</v>
      </c>
      <c r="AY486">
        <v>1</v>
      </c>
      <c r="AZ486">
        <v>0</v>
      </c>
      <c r="BA486">
        <v>1</v>
      </c>
      <c r="BB486">
        <v>0</v>
      </c>
      <c r="BC486">
        <v>3</v>
      </c>
      <c r="BD486">
        <v>1</v>
      </c>
      <c r="BE486" t="s">
        <v>97</v>
      </c>
      <c r="BF486">
        <v>6</v>
      </c>
      <c r="BG486" t="s">
        <v>107</v>
      </c>
      <c r="BH486">
        <v>0</v>
      </c>
      <c r="BI486" t="s">
        <v>83</v>
      </c>
      <c r="BJ486" t="s">
        <v>127</v>
      </c>
      <c r="BK486">
        <v>1963</v>
      </c>
      <c r="BL486" t="s">
        <v>102</v>
      </c>
      <c r="BM486">
        <v>1</v>
      </c>
      <c r="BN486">
        <v>264</v>
      </c>
      <c r="BO486" t="s">
        <v>98</v>
      </c>
      <c r="BP486" t="s">
        <v>98</v>
      </c>
      <c r="BQ486" t="s">
        <v>105</v>
      </c>
      <c r="BR486">
        <v>0</v>
      </c>
      <c r="BS486">
        <v>132</v>
      </c>
      <c r="BT486">
        <v>0</v>
      </c>
      <c r="BU486">
        <v>0</v>
      </c>
      <c r="BV486">
        <v>0</v>
      </c>
      <c r="BW486">
        <v>0</v>
      </c>
      <c r="BX486" t="s">
        <v>83</v>
      </c>
      <c r="BY486" t="s">
        <v>83</v>
      </c>
      <c r="BZ486" t="s">
        <v>83</v>
      </c>
      <c r="CA486" s="2">
        <v>0</v>
      </c>
      <c r="CB486">
        <v>3</v>
      </c>
      <c r="CC486">
        <v>2007</v>
      </c>
      <c r="CD486" t="s">
        <v>110</v>
      </c>
      <c r="CE486" t="s">
        <v>111</v>
      </c>
      <c r="CF486" s="2">
        <v>132500</v>
      </c>
      <c r="CG486" s="4">
        <f t="shared" si="15"/>
        <v>132.63263263263264</v>
      </c>
    </row>
    <row r="487" spans="1:85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 t="str">
        <f t="shared" si="14"/>
        <v>Y</v>
      </c>
      <c r="S487">
        <v>5</v>
      </c>
      <c r="T487">
        <v>7</v>
      </c>
      <c r="U487">
        <v>1950</v>
      </c>
      <c r="V487" t="str">
        <f>IF(Table1[[#This Row],[YearBuilt]]&lt;1990, "N", IF(Table1[[#This Row],[Remodeled after 1990?]] = "Y", "N", "Y"))</f>
        <v>N</v>
      </c>
      <c r="W487">
        <v>2007</v>
      </c>
      <c r="X487" t="str" cm="1">
        <f t="array" ref="X487">IFERROR(IF(U487=W487, "N", IF(AND(U487&lt;W487, Table1[[#This Row],[YearRemodAdd]]&gt;1990), "Y", "N/A")), No value)</f>
        <v>Y</v>
      </c>
      <c r="Y487" t="s">
        <v>93</v>
      </c>
      <c r="Z487" t="s">
        <v>94</v>
      </c>
      <c r="AA487" t="s">
        <v>116</v>
      </c>
      <c r="AB487" t="s">
        <v>116</v>
      </c>
      <c r="AC487" t="s">
        <v>117</v>
      </c>
      <c r="AD487">
        <v>0</v>
      </c>
      <c r="AE487" t="s">
        <v>97</v>
      </c>
      <c r="AF487" t="s">
        <v>98</v>
      </c>
      <c r="AG487" t="s">
        <v>118</v>
      </c>
      <c r="AH487" t="s">
        <v>98</v>
      </c>
      <c r="AI487" t="s">
        <v>98</v>
      </c>
      <c r="AJ487" t="s">
        <v>100</v>
      </c>
      <c r="AK487" t="s">
        <v>119</v>
      </c>
      <c r="AL487">
        <v>607</v>
      </c>
      <c r="AM487" t="s">
        <v>102</v>
      </c>
      <c r="AN487">
        <v>0</v>
      </c>
      <c r="AO487">
        <v>506</v>
      </c>
      <c r="AP487">
        <v>1113</v>
      </c>
      <c r="AQ487" t="s">
        <v>103</v>
      </c>
      <c r="AR487" t="s">
        <v>97</v>
      </c>
      <c r="AS487" t="s">
        <v>105</v>
      </c>
      <c r="AT487" t="s">
        <v>106</v>
      </c>
      <c r="AU487">
        <v>1113</v>
      </c>
      <c r="AV487">
        <v>0</v>
      </c>
      <c r="AW487">
        <v>0</v>
      </c>
      <c r="AX487">
        <v>1113</v>
      </c>
      <c r="AY487">
        <v>0</v>
      </c>
      <c r="AZ487">
        <v>0</v>
      </c>
      <c r="BA487">
        <v>1</v>
      </c>
      <c r="BB487">
        <v>0</v>
      </c>
      <c r="BC487">
        <v>3</v>
      </c>
      <c r="BD487">
        <v>1</v>
      </c>
      <c r="BE487" t="s">
        <v>97</v>
      </c>
      <c r="BF487">
        <v>5</v>
      </c>
      <c r="BG487" t="s">
        <v>107</v>
      </c>
      <c r="BH487">
        <v>1</v>
      </c>
      <c r="BI487" t="s">
        <v>97</v>
      </c>
      <c r="BJ487" t="s">
        <v>108</v>
      </c>
      <c r="BK487">
        <v>1950</v>
      </c>
      <c r="BL487" t="s">
        <v>102</v>
      </c>
      <c r="BM487">
        <v>1</v>
      </c>
      <c r="BN487">
        <v>264</v>
      </c>
      <c r="BO487" t="s">
        <v>98</v>
      </c>
      <c r="BP487" t="s">
        <v>98</v>
      </c>
      <c r="BQ487" t="s">
        <v>105</v>
      </c>
      <c r="BR487">
        <v>0</v>
      </c>
      <c r="BS487">
        <v>80</v>
      </c>
      <c r="BT487">
        <v>120</v>
      </c>
      <c r="BU487">
        <v>0</v>
      </c>
      <c r="BV487">
        <v>0</v>
      </c>
      <c r="BW487">
        <v>0</v>
      </c>
      <c r="BX487" t="s">
        <v>83</v>
      </c>
      <c r="BY487" t="s">
        <v>83</v>
      </c>
      <c r="BZ487" t="s">
        <v>83</v>
      </c>
      <c r="CA487" s="2">
        <v>0</v>
      </c>
      <c r="CB487">
        <v>7</v>
      </c>
      <c r="CC487">
        <v>2009</v>
      </c>
      <c r="CD487" t="s">
        <v>110</v>
      </c>
      <c r="CE487" t="s">
        <v>111</v>
      </c>
      <c r="CF487" s="2">
        <v>147000</v>
      </c>
      <c r="CG487" s="4">
        <f t="shared" si="15"/>
        <v>132.0754716981132</v>
      </c>
    </row>
    <row r="488" spans="1:85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 t="str">
        <f t="shared" si="14"/>
        <v>Y</v>
      </c>
      <c r="S488">
        <v>5</v>
      </c>
      <c r="T488">
        <v>7</v>
      </c>
      <c r="U488">
        <v>1965</v>
      </c>
      <c r="V488" t="str">
        <f>IF(Table1[[#This Row],[YearBuilt]]&lt;1990, "N", IF(Table1[[#This Row],[Remodeled after 1990?]] = "Y", "N", "Y"))</f>
        <v>N</v>
      </c>
      <c r="W488">
        <v>1965</v>
      </c>
      <c r="X488" t="str" cm="1">
        <f t="array" ref="X488">IFERROR(IF(U488=W488, "N", IF(AND(U488&lt;W488, Table1[[#This Row],[YearRemodAdd]]&gt;1990), "Y", "N/A")), No value)</f>
        <v>N</v>
      </c>
      <c r="Y488" t="s">
        <v>152</v>
      </c>
      <c r="Z488" t="s">
        <v>94</v>
      </c>
      <c r="AA488" t="s">
        <v>116</v>
      </c>
      <c r="AB488" t="s">
        <v>116</v>
      </c>
      <c r="AC488" t="s">
        <v>96</v>
      </c>
      <c r="AD488">
        <v>168</v>
      </c>
      <c r="AE488" t="s">
        <v>98</v>
      </c>
      <c r="AF488" t="s">
        <v>98</v>
      </c>
      <c r="AG488" t="s">
        <v>118</v>
      </c>
      <c r="AH488" t="s">
        <v>98</v>
      </c>
      <c r="AI488" t="s">
        <v>98</v>
      </c>
      <c r="AJ488" t="s">
        <v>100</v>
      </c>
      <c r="AK488" t="s">
        <v>119</v>
      </c>
      <c r="AL488">
        <v>836</v>
      </c>
      <c r="AM488" t="s">
        <v>102</v>
      </c>
      <c r="AN488">
        <v>0</v>
      </c>
      <c r="AO488">
        <v>237</v>
      </c>
      <c r="AP488">
        <v>1073</v>
      </c>
      <c r="AQ488" t="s">
        <v>103</v>
      </c>
      <c r="AR488" t="s">
        <v>98</v>
      </c>
      <c r="AS488" t="s">
        <v>105</v>
      </c>
      <c r="AT488" t="s">
        <v>106</v>
      </c>
      <c r="AU488">
        <v>1073</v>
      </c>
      <c r="AV488">
        <v>0</v>
      </c>
      <c r="AW488">
        <v>0</v>
      </c>
      <c r="AX488">
        <v>1073</v>
      </c>
      <c r="AY488">
        <v>1</v>
      </c>
      <c r="AZ488">
        <v>0</v>
      </c>
      <c r="BA488">
        <v>1</v>
      </c>
      <c r="BB488">
        <v>1</v>
      </c>
      <c r="BC488">
        <v>3</v>
      </c>
      <c r="BD488">
        <v>1</v>
      </c>
      <c r="BE488" t="s">
        <v>98</v>
      </c>
      <c r="BF488">
        <v>6</v>
      </c>
      <c r="BG488" t="s">
        <v>107</v>
      </c>
      <c r="BH488">
        <v>0</v>
      </c>
      <c r="BI488" t="s">
        <v>83</v>
      </c>
      <c r="BJ488" t="s">
        <v>108</v>
      </c>
      <c r="BK488">
        <v>1965</v>
      </c>
      <c r="BL488" t="s">
        <v>109</v>
      </c>
      <c r="BM488">
        <v>2</v>
      </c>
      <c r="BN488">
        <v>515</v>
      </c>
      <c r="BO488" t="s">
        <v>98</v>
      </c>
      <c r="BP488" t="s">
        <v>98</v>
      </c>
      <c r="BQ488" t="s">
        <v>105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83</v>
      </c>
      <c r="BY488" t="s">
        <v>83</v>
      </c>
      <c r="BZ488" t="s">
        <v>83</v>
      </c>
      <c r="CA488" s="2">
        <v>0</v>
      </c>
      <c r="CB488">
        <v>6</v>
      </c>
      <c r="CC488">
        <v>2007</v>
      </c>
      <c r="CD488" t="s">
        <v>110</v>
      </c>
      <c r="CE488" t="s">
        <v>111</v>
      </c>
      <c r="CF488" s="2">
        <v>156000</v>
      </c>
      <c r="CG488" s="4">
        <f t="shared" si="15"/>
        <v>145.38676607642125</v>
      </c>
    </row>
    <row r="489" spans="1:85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 t="str">
        <f t="shared" si="14"/>
        <v>Y</v>
      </c>
      <c r="S489">
        <v>5</v>
      </c>
      <c r="T489">
        <v>6</v>
      </c>
      <c r="U489">
        <v>1971</v>
      </c>
      <c r="V489" t="str">
        <f>IF(Table1[[#This Row],[YearBuilt]]&lt;1990, "N", IF(Table1[[#This Row],[Remodeled after 1990?]] = "Y", "N", "Y"))</f>
        <v>N</v>
      </c>
      <c r="W489">
        <v>1971</v>
      </c>
      <c r="X489" t="str" cm="1">
        <f t="array" ref="X489">IFERROR(IF(U489=W489, "N", IF(AND(U489&lt;W489, Table1[[#This Row],[YearRemodAdd]]&gt;1990), "Y", "N/A")), No value)</f>
        <v>N</v>
      </c>
      <c r="Y489" t="s">
        <v>93</v>
      </c>
      <c r="Z489" t="s">
        <v>94</v>
      </c>
      <c r="AA489" t="s">
        <v>161</v>
      </c>
      <c r="AB489" t="s">
        <v>161</v>
      </c>
      <c r="AC489" t="s">
        <v>117</v>
      </c>
      <c r="AD489">
        <v>0</v>
      </c>
      <c r="AE489" t="s">
        <v>98</v>
      </c>
      <c r="AF489" t="s">
        <v>98</v>
      </c>
      <c r="AG489" t="s">
        <v>118</v>
      </c>
      <c r="AH489" t="s">
        <v>97</v>
      </c>
      <c r="AI489" t="s">
        <v>98</v>
      </c>
      <c r="AJ489" t="s">
        <v>130</v>
      </c>
      <c r="AK489" t="s">
        <v>119</v>
      </c>
      <c r="AL489">
        <v>998</v>
      </c>
      <c r="AM489" t="s">
        <v>102</v>
      </c>
      <c r="AN489">
        <v>0</v>
      </c>
      <c r="AO489">
        <v>486</v>
      </c>
      <c r="AP489">
        <v>1484</v>
      </c>
      <c r="AQ489" t="s">
        <v>103</v>
      </c>
      <c r="AR489" t="s">
        <v>97</v>
      </c>
      <c r="AS489" t="s">
        <v>105</v>
      </c>
      <c r="AT489" t="s">
        <v>106</v>
      </c>
      <c r="AU489">
        <v>1484</v>
      </c>
      <c r="AV489">
        <v>0</v>
      </c>
      <c r="AW489">
        <v>0</v>
      </c>
      <c r="AX489">
        <v>1484</v>
      </c>
      <c r="AY489">
        <v>0</v>
      </c>
      <c r="AZ489">
        <v>0</v>
      </c>
      <c r="BA489">
        <v>2</v>
      </c>
      <c r="BB489">
        <v>0</v>
      </c>
      <c r="BC489">
        <v>3</v>
      </c>
      <c r="BD489">
        <v>1</v>
      </c>
      <c r="BE489" t="s">
        <v>98</v>
      </c>
      <c r="BF489">
        <v>7</v>
      </c>
      <c r="BG489" t="s">
        <v>107</v>
      </c>
      <c r="BH489">
        <v>1</v>
      </c>
      <c r="BI489" t="s">
        <v>98</v>
      </c>
      <c r="BJ489" t="s">
        <v>108</v>
      </c>
      <c r="BK489">
        <v>1971</v>
      </c>
      <c r="BL489" t="s">
        <v>102</v>
      </c>
      <c r="BM489">
        <v>2</v>
      </c>
      <c r="BN489">
        <v>487</v>
      </c>
      <c r="BO489" t="s">
        <v>98</v>
      </c>
      <c r="BP489" t="s">
        <v>98</v>
      </c>
      <c r="BQ489" t="s">
        <v>105</v>
      </c>
      <c r="BR489">
        <v>224</v>
      </c>
      <c r="BS489">
        <v>0</v>
      </c>
      <c r="BT489">
        <v>0</v>
      </c>
      <c r="BU489">
        <v>0</v>
      </c>
      <c r="BV489">
        <v>180</v>
      </c>
      <c r="BW489">
        <v>0</v>
      </c>
      <c r="BX489" t="s">
        <v>83</v>
      </c>
      <c r="BY489" t="s">
        <v>83</v>
      </c>
      <c r="BZ489" t="s">
        <v>83</v>
      </c>
      <c r="CA489" s="2">
        <v>0</v>
      </c>
      <c r="CB489">
        <v>2</v>
      </c>
      <c r="CC489">
        <v>2007</v>
      </c>
      <c r="CD489" t="s">
        <v>110</v>
      </c>
      <c r="CE489" t="s">
        <v>111</v>
      </c>
      <c r="CF489" s="2">
        <v>175000</v>
      </c>
      <c r="CG489" s="4">
        <f t="shared" si="15"/>
        <v>117.9245283018868</v>
      </c>
    </row>
    <row r="490" spans="1:85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 t="str">
        <f t="shared" si="14"/>
        <v>N/A</v>
      </c>
      <c r="S490">
        <v>5</v>
      </c>
      <c r="T490">
        <v>4</v>
      </c>
      <c r="U490">
        <v>1900</v>
      </c>
      <c r="V490" t="str">
        <f>IF(Table1[[#This Row],[YearBuilt]]&lt;1990, "N", IF(Table1[[#This Row],[Remodeled after 1990?]] = "Y", "N", "Y"))</f>
        <v>N</v>
      </c>
      <c r="W490">
        <v>1970</v>
      </c>
      <c r="X490" t="str" cm="1">
        <f t="array" ref="X490">IFERROR(IF(U490=W490, "N", IF(AND(U490&lt;W490, Table1[[#This Row],[YearRemodAdd]]&gt;1990), "Y", "N/A")), No value)</f>
        <v>N/A</v>
      </c>
      <c r="Y490" t="s">
        <v>93</v>
      </c>
      <c r="Z490" t="s">
        <v>94</v>
      </c>
      <c r="AA490" t="s">
        <v>124</v>
      </c>
      <c r="AB490" t="s">
        <v>124</v>
      </c>
      <c r="AC490" t="s">
        <v>117</v>
      </c>
      <c r="AD490">
        <v>0</v>
      </c>
      <c r="AE490" t="s">
        <v>98</v>
      </c>
      <c r="AF490" t="s">
        <v>147</v>
      </c>
      <c r="AG490" t="s">
        <v>118</v>
      </c>
      <c r="AH490" t="s">
        <v>98</v>
      </c>
      <c r="AI490" t="s">
        <v>147</v>
      </c>
      <c r="AJ490" t="s">
        <v>100</v>
      </c>
      <c r="AK490" t="s">
        <v>141</v>
      </c>
      <c r="AL490">
        <v>664</v>
      </c>
      <c r="AM490" t="s">
        <v>102</v>
      </c>
      <c r="AN490">
        <v>0</v>
      </c>
      <c r="AO490">
        <v>290</v>
      </c>
      <c r="AP490">
        <v>954</v>
      </c>
      <c r="AQ490" t="s">
        <v>103</v>
      </c>
      <c r="AR490" t="s">
        <v>98</v>
      </c>
      <c r="AS490" t="s">
        <v>177</v>
      </c>
      <c r="AT490" t="s">
        <v>164</v>
      </c>
      <c r="AU490">
        <v>1766</v>
      </c>
      <c r="AV490">
        <v>648</v>
      </c>
      <c r="AW490">
        <v>0</v>
      </c>
      <c r="AX490">
        <v>2414</v>
      </c>
      <c r="AY490">
        <v>0</v>
      </c>
      <c r="AZ490">
        <v>0</v>
      </c>
      <c r="BA490">
        <v>2</v>
      </c>
      <c r="BB490">
        <v>0</v>
      </c>
      <c r="BC490">
        <v>3</v>
      </c>
      <c r="BD490">
        <v>2</v>
      </c>
      <c r="BE490" t="s">
        <v>98</v>
      </c>
      <c r="BF490">
        <v>10</v>
      </c>
      <c r="BG490" t="s">
        <v>194</v>
      </c>
      <c r="BH490">
        <v>1</v>
      </c>
      <c r="BI490" t="s">
        <v>97</v>
      </c>
      <c r="BJ490" t="s">
        <v>108</v>
      </c>
      <c r="BK490">
        <v>1970</v>
      </c>
      <c r="BL490" t="s">
        <v>102</v>
      </c>
      <c r="BM490">
        <v>2</v>
      </c>
      <c r="BN490">
        <v>520</v>
      </c>
      <c r="BO490" t="s">
        <v>98</v>
      </c>
      <c r="BP490" t="s">
        <v>147</v>
      </c>
      <c r="BQ490" t="s">
        <v>177</v>
      </c>
      <c r="BR490">
        <v>142</v>
      </c>
      <c r="BS490">
        <v>0</v>
      </c>
      <c r="BT490">
        <v>0</v>
      </c>
      <c r="BU490">
        <v>0</v>
      </c>
      <c r="BV490">
        <v>0</v>
      </c>
      <c r="BW490">
        <v>0</v>
      </c>
      <c r="BX490" t="s">
        <v>83</v>
      </c>
      <c r="BY490" t="s">
        <v>83</v>
      </c>
      <c r="BZ490" t="s">
        <v>83</v>
      </c>
      <c r="CA490" s="2">
        <v>0</v>
      </c>
      <c r="CB490">
        <v>5</v>
      </c>
      <c r="CC490">
        <v>2006</v>
      </c>
      <c r="CD490" t="s">
        <v>208</v>
      </c>
      <c r="CE490" t="s">
        <v>111</v>
      </c>
      <c r="CF490" s="2">
        <v>160000</v>
      </c>
      <c r="CG490" s="4">
        <f t="shared" si="15"/>
        <v>66.28003314001657</v>
      </c>
    </row>
    <row r="491" spans="1:85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 t="str">
        <f t="shared" si="14"/>
        <v>N/A</v>
      </c>
      <c r="S491">
        <v>4</v>
      </c>
      <c r="T491">
        <v>8</v>
      </c>
      <c r="U491">
        <v>1970</v>
      </c>
      <c r="V491" t="str">
        <f>IF(Table1[[#This Row],[YearBuilt]]&lt;1990, "N", IF(Table1[[#This Row],[Remodeled after 1990?]] = "Y", "N", "Y"))</f>
        <v>N</v>
      </c>
      <c r="W491">
        <v>2002</v>
      </c>
      <c r="X491" t="str" cm="1">
        <f t="array" ref="X491">IFERROR(IF(U491=W491, "N", IF(AND(U491&lt;W491, Table1[[#This Row],[YearRemodAdd]]&gt;1990), "Y", "N/A")), No value)</f>
        <v>Y</v>
      </c>
      <c r="Y491" t="s">
        <v>93</v>
      </c>
      <c r="Z491" t="s">
        <v>94</v>
      </c>
      <c r="AA491" t="s">
        <v>180</v>
      </c>
      <c r="AB491" t="s">
        <v>181</v>
      </c>
      <c r="AC491" t="s">
        <v>117</v>
      </c>
      <c r="AD491">
        <v>0</v>
      </c>
      <c r="AE491" t="s">
        <v>98</v>
      </c>
      <c r="AF491" t="s">
        <v>97</v>
      </c>
      <c r="AG491" t="s">
        <v>118</v>
      </c>
      <c r="AH491" t="s">
        <v>97</v>
      </c>
      <c r="AI491" t="s">
        <v>98</v>
      </c>
      <c r="AJ491" t="s">
        <v>130</v>
      </c>
      <c r="AK491" t="s">
        <v>101</v>
      </c>
      <c r="AL491">
        <v>515</v>
      </c>
      <c r="AM491" t="s">
        <v>102</v>
      </c>
      <c r="AN491">
        <v>0</v>
      </c>
      <c r="AO491">
        <v>115</v>
      </c>
      <c r="AP491">
        <v>630</v>
      </c>
      <c r="AQ491" t="s">
        <v>103</v>
      </c>
      <c r="AR491" t="s">
        <v>98</v>
      </c>
      <c r="AS491" t="s">
        <v>105</v>
      </c>
      <c r="AT491" t="s">
        <v>106</v>
      </c>
      <c r="AU491">
        <v>630</v>
      </c>
      <c r="AV491">
        <v>0</v>
      </c>
      <c r="AW491">
        <v>0</v>
      </c>
      <c r="AX491">
        <v>630</v>
      </c>
      <c r="AY491">
        <v>1</v>
      </c>
      <c r="AZ491">
        <v>0</v>
      </c>
      <c r="BA491">
        <v>1</v>
      </c>
      <c r="BB491">
        <v>0</v>
      </c>
      <c r="BC491">
        <v>1</v>
      </c>
      <c r="BD491">
        <v>1</v>
      </c>
      <c r="BE491" t="s">
        <v>97</v>
      </c>
      <c r="BF491">
        <v>3</v>
      </c>
      <c r="BG491" t="s">
        <v>107</v>
      </c>
      <c r="BH491">
        <v>0</v>
      </c>
      <c r="BI491" t="s">
        <v>83</v>
      </c>
      <c r="BJ491" t="s">
        <v>108</v>
      </c>
      <c r="BK491">
        <v>1970</v>
      </c>
      <c r="BL491" t="s">
        <v>102</v>
      </c>
      <c r="BM491">
        <v>1</v>
      </c>
      <c r="BN491">
        <v>286</v>
      </c>
      <c r="BO491" t="s">
        <v>98</v>
      </c>
      <c r="BP491" t="s">
        <v>98</v>
      </c>
      <c r="BQ491" t="s">
        <v>105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83</v>
      </c>
      <c r="BY491" t="s">
        <v>83</v>
      </c>
      <c r="BZ491" t="s">
        <v>83</v>
      </c>
      <c r="CA491" s="2">
        <v>0</v>
      </c>
      <c r="CB491">
        <v>5</v>
      </c>
      <c r="CC491">
        <v>2009</v>
      </c>
      <c r="CD491" t="s">
        <v>110</v>
      </c>
      <c r="CE491" t="s">
        <v>111</v>
      </c>
      <c r="CF491" s="2">
        <v>86000</v>
      </c>
      <c r="CG491" s="4">
        <f t="shared" si="15"/>
        <v>136.50793650793651</v>
      </c>
    </row>
    <row r="492" spans="1:85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 t="str">
        <f t="shared" si="14"/>
        <v>N</v>
      </c>
      <c r="S492">
        <v>5</v>
      </c>
      <c r="T492">
        <v>6</v>
      </c>
      <c r="U492">
        <v>1976</v>
      </c>
      <c r="V492" t="str">
        <f>IF(Table1[[#This Row],[YearBuilt]]&lt;1990, "N", IF(Table1[[#This Row],[Remodeled after 1990?]] = "Y", "N", "Y"))</f>
        <v>N</v>
      </c>
      <c r="W492">
        <v>1976</v>
      </c>
      <c r="X492" t="str" cm="1">
        <f t="array" ref="X492">IFERROR(IF(U492=W492, "N", IF(AND(U492&lt;W492, Table1[[#This Row],[YearRemodAdd]]&gt;1990), "Y", "N/A")), No value)</f>
        <v>N</v>
      </c>
      <c r="Y492" t="s">
        <v>93</v>
      </c>
      <c r="Z492" t="s">
        <v>94</v>
      </c>
      <c r="AA492" t="s">
        <v>180</v>
      </c>
      <c r="AB492" t="s">
        <v>181</v>
      </c>
      <c r="AC492" t="s">
        <v>117</v>
      </c>
      <c r="AD492">
        <v>0</v>
      </c>
      <c r="AE492" t="s">
        <v>98</v>
      </c>
      <c r="AF492" t="s">
        <v>98</v>
      </c>
      <c r="AG492" t="s">
        <v>99</v>
      </c>
      <c r="AH492" t="s">
        <v>97</v>
      </c>
      <c r="AI492" t="s">
        <v>98</v>
      </c>
      <c r="AJ492" t="s">
        <v>121</v>
      </c>
      <c r="AK492" t="s">
        <v>102</v>
      </c>
      <c r="AL492">
        <v>0</v>
      </c>
      <c r="AM492" t="s">
        <v>102</v>
      </c>
      <c r="AN492">
        <v>0</v>
      </c>
      <c r="AO492">
        <v>264</v>
      </c>
      <c r="AP492">
        <v>264</v>
      </c>
      <c r="AQ492" t="s">
        <v>103</v>
      </c>
      <c r="AR492" t="s">
        <v>98</v>
      </c>
      <c r="AS492" t="s">
        <v>105</v>
      </c>
      <c r="AT492" t="s">
        <v>106</v>
      </c>
      <c r="AU492">
        <v>616</v>
      </c>
      <c r="AV492">
        <v>688</v>
      </c>
      <c r="AW492">
        <v>0</v>
      </c>
      <c r="AX492">
        <v>1304</v>
      </c>
      <c r="AY492">
        <v>0</v>
      </c>
      <c r="AZ492">
        <v>0</v>
      </c>
      <c r="BA492">
        <v>1</v>
      </c>
      <c r="BB492">
        <v>1</v>
      </c>
      <c r="BC492">
        <v>3</v>
      </c>
      <c r="BD492">
        <v>1</v>
      </c>
      <c r="BE492" t="s">
        <v>98</v>
      </c>
      <c r="BF492">
        <v>4</v>
      </c>
      <c r="BG492" t="s">
        <v>107</v>
      </c>
      <c r="BH492">
        <v>1</v>
      </c>
      <c r="BI492" t="s">
        <v>97</v>
      </c>
      <c r="BJ492" t="s">
        <v>156</v>
      </c>
      <c r="BK492">
        <v>1976</v>
      </c>
      <c r="BL492" t="s">
        <v>157</v>
      </c>
      <c r="BM492">
        <v>1</v>
      </c>
      <c r="BN492">
        <v>336</v>
      </c>
      <c r="BO492" t="s">
        <v>98</v>
      </c>
      <c r="BP492" t="s">
        <v>98</v>
      </c>
      <c r="BQ492" t="s">
        <v>105</v>
      </c>
      <c r="BR492">
        <v>141</v>
      </c>
      <c r="BS492">
        <v>24</v>
      </c>
      <c r="BT492">
        <v>0</v>
      </c>
      <c r="BU492">
        <v>0</v>
      </c>
      <c r="BV492">
        <v>0</v>
      </c>
      <c r="BW492">
        <v>0</v>
      </c>
      <c r="BX492" t="s">
        <v>83</v>
      </c>
      <c r="BY492" t="s">
        <v>83</v>
      </c>
      <c r="BZ492" t="s">
        <v>83</v>
      </c>
      <c r="CA492" s="2">
        <v>0</v>
      </c>
      <c r="CB492">
        <v>6</v>
      </c>
      <c r="CC492">
        <v>2008</v>
      </c>
      <c r="CD492" t="s">
        <v>110</v>
      </c>
      <c r="CE492" t="s">
        <v>111</v>
      </c>
      <c r="CF492" s="2">
        <v>115000</v>
      </c>
      <c r="CG492" s="4">
        <f t="shared" si="15"/>
        <v>88.190184049079761</v>
      </c>
    </row>
    <row r="493" spans="1:85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 t="str">
        <f t="shared" si="14"/>
        <v>N/A</v>
      </c>
      <c r="S493">
        <v>6</v>
      </c>
      <c r="T493">
        <v>7</v>
      </c>
      <c r="U493">
        <v>1941</v>
      </c>
      <c r="V493" t="str">
        <f>IF(Table1[[#This Row],[YearBuilt]]&lt;1990, "N", IF(Table1[[#This Row],[Remodeled after 1990?]] = "Y", "N", "Y"))</f>
        <v>N</v>
      </c>
      <c r="W493">
        <v>1950</v>
      </c>
      <c r="X493" t="str" cm="1">
        <f t="array" ref="X493">IFERROR(IF(U493=W493, "N", IF(AND(U493&lt;W493, Table1[[#This Row],[YearRemodAdd]]&gt;1990), "Y", "N/A")), No value)</f>
        <v>N/A</v>
      </c>
      <c r="Y493" t="s">
        <v>93</v>
      </c>
      <c r="Z493" t="s">
        <v>94</v>
      </c>
      <c r="AA493" t="s">
        <v>124</v>
      </c>
      <c r="AB493" t="s">
        <v>124</v>
      </c>
      <c r="AC493" t="s">
        <v>117</v>
      </c>
      <c r="AD493">
        <v>0</v>
      </c>
      <c r="AE493" t="s">
        <v>98</v>
      </c>
      <c r="AF493" t="s">
        <v>98</v>
      </c>
      <c r="AG493" t="s">
        <v>118</v>
      </c>
      <c r="AH493" t="s">
        <v>98</v>
      </c>
      <c r="AI493" t="s">
        <v>98</v>
      </c>
      <c r="AJ493" t="s">
        <v>100</v>
      </c>
      <c r="AK493" t="s">
        <v>141</v>
      </c>
      <c r="AL493">
        <v>403</v>
      </c>
      <c r="AM493" t="s">
        <v>153</v>
      </c>
      <c r="AN493">
        <v>165</v>
      </c>
      <c r="AO493">
        <v>238</v>
      </c>
      <c r="AP493">
        <v>806</v>
      </c>
      <c r="AQ493" t="s">
        <v>103</v>
      </c>
      <c r="AR493" t="s">
        <v>98</v>
      </c>
      <c r="AS493" t="s">
        <v>105</v>
      </c>
      <c r="AT493" t="s">
        <v>164</v>
      </c>
      <c r="AU493">
        <v>958</v>
      </c>
      <c r="AV493">
        <v>620</v>
      </c>
      <c r="AW493">
        <v>0</v>
      </c>
      <c r="AX493">
        <v>1578</v>
      </c>
      <c r="AY493">
        <v>1</v>
      </c>
      <c r="AZ493">
        <v>0</v>
      </c>
      <c r="BA493">
        <v>1</v>
      </c>
      <c r="BB493">
        <v>0</v>
      </c>
      <c r="BC493">
        <v>3</v>
      </c>
      <c r="BD493">
        <v>1</v>
      </c>
      <c r="BE493" t="s">
        <v>147</v>
      </c>
      <c r="BF493">
        <v>5</v>
      </c>
      <c r="BG493" t="s">
        <v>107</v>
      </c>
      <c r="BH493">
        <v>2</v>
      </c>
      <c r="BI493" t="s">
        <v>98</v>
      </c>
      <c r="BJ493" t="s">
        <v>108</v>
      </c>
      <c r="BK493">
        <v>1941</v>
      </c>
      <c r="BL493" t="s">
        <v>102</v>
      </c>
      <c r="BM493">
        <v>1</v>
      </c>
      <c r="BN493">
        <v>240</v>
      </c>
      <c r="BO493" t="s">
        <v>98</v>
      </c>
      <c r="BP493" t="s">
        <v>98</v>
      </c>
      <c r="BQ493" t="s">
        <v>105</v>
      </c>
      <c r="BR493">
        <v>0</v>
      </c>
      <c r="BS493">
        <v>0</v>
      </c>
      <c r="BT493">
        <v>32</v>
      </c>
      <c r="BU493">
        <v>0</v>
      </c>
      <c r="BV493">
        <v>0</v>
      </c>
      <c r="BW493">
        <v>0</v>
      </c>
      <c r="BX493" t="s">
        <v>83</v>
      </c>
      <c r="BY493" t="s">
        <v>134</v>
      </c>
      <c r="BZ493" t="s">
        <v>83</v>
      </c>
      <c r="CA493" s="2">
        <v>0</v>
      </c>
      <c r="CB493">
        <v>8</v>
      </c>
      <c r="CC493">
        <v>2006</v>
      </c>
      <c r="CD493" t="s">
        <v>110</v>
      </c>
      <c r="CE493" t="s">
        <v>111</v>
      </c>
      <c r="CF493" s="2">
        <v>133000</v>
      </c>
      <c r="CG493" s="4">
        <f t="shared" si="15"/>
        <v>84.283903675538653</v>
      </c>
    </row>
    <row r="494" spans="1:85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 t="str">
        <f t="shared" si="14"/>
        <v>N</v>
      </c>
      <c r="S494">
        <v>6</v>
      </c>
      <c r="T494">
        <v>5</v>
      </c>
      <c r="U494">
        <v>2006</v>
      </c>
      <c r="V494" t="str">
        <f>IF(Table1[[#This Row],[YearBuilt]]&lt;1990, "N", IF(Table1[[#This Row],[Remodeled after 1990?]] = "Y", "N", "Y"))</f>
        <v>Y</v>
      </c>
      <c r="W494">
        <v>2006</v>
      </c>
      <c r="X494" t="str" cm="1">
        <f t="array" ref="X494">IFERROR(IF(U494=W494, "N", IF(AND(U494&lt;W494, Table1[[#This Row],[YearRemodAdd]]&gt;1990), "Y", "N/A")), No value)</f>
        <v>N</v>
      </c>
      <c r="Y494" t="s">
        <v>93</v>
      </c>
      <c r="Z494" t="s">
        <v>94</v>
      </c>
      <c r="AA494" t="s">
        <v>95</v>
      </c>
      <c r="AB494" t="s">
        <v>95</v>
      </c>
      <c r="AC494" t="s">
        <v>117</v>
      </c>
      <c r="AD494">
        <v>0</v>
      </c>
      <c r="AE494" t="s">
        <v>97</v>
      </c>
      <c r="AF494" t="s">
        <v>98</v>
      </c>
      <c r="AG494" t="s">
        <v>99</v>
      </c>
      <c r="AH494" t="s">
        <v>97</v>
      </c>
      <c r="AI494" t="s">
        <v>98</v>
      </c>
      <c r="AJ494" t="s">
        <v>100</v>
      </c>
      <c r="AK494" t="s">
        <v>102</v>
      </c>
      <c r="AL494">
        <v>0</v>
      </c>
      <c r="AM494" t="s">
        <v>102</v>
      </c>
      <c r="AN494">
        <v>0</v>
      </c>
      <c r="AO494">
        <v>728</v>
      </c>
      <c r="AP494">
        <v>728</v>
      </c>
      <c r="AQ494" t="s">
        <v>103</v>
      </c>
      <c r="AR494" t="s">
        <v>97</v>
      </c>
      <c r="AS494" t="s">
        <v>105</v>
      </c>
      <c r="AT494" t="s">
        <v>106</v>
      </c>
      <c r="AU494">
        <v>728</v>
      </c>
      <c r="AV494">
        <v>728</v>
      </c>
      <c r="AW494">
        <v>0</v>
      </c>
      <c r="AX494">
        <v>1456</v>
      </c>
      <c r="AY494">
        <v>0</v>
      </c>
      <c r="AZ494">
        <v>0</v>
      </c>
      <c r="BA494">
        <v>2</v>
      </c>
      <c r="BB494">
        <v>1</v>
      </c>
      <c r="BC494">
        <v>3</v>
      </c>
      <c r="BD494">
        <v>1</v>
      </c>
      <c r="BE494" t="s">
        <v>98</v>
      </c>
      <c r="BF494">
        <v>8</v>
      </c>
      <c r="BG494" t="s">
        <v>107</v>
      </c>
      <c r="BH494">
        <v>0</v>
      </c>
      <c r="BI494" t="s">
        <v>83</v>
      </c>
      <c r="BJ494" t="s">
        <v>108</v>
      </c>
      <c r="BK494">
        <v>2006</v>
      </c>
      <c r="BL494" t="s">
        <v>109</v>
      </c>
      <c r="BM494">
        <v>2</v>
      </c>
      <c r="BN494">
        <v>429</v>
      </c>
      <c r="BO494" t="s">
        <v>98</v>
      </c>
      <c r="BP494" t="s">
        <v>98</v>
      </c>
      <c r="BQ494" t="s">
        <v>105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 t="s">
        <v>83</v>
      </c>
      <c r="BY494" t="s">
        <v>83</v>
      </c>
      <c r="BZ494" t="s">
        <v>83</v>
      </c>
      <c r="CA494" s="2">
        <v>0</v>
      </c>
      <c r="CB494">
        <v>5</v>
      </c>
      <c r="CC494">
        <v>2006</v>
      </c>
      <c r="CD494" t="s">
        <v>158</v>
      </c>
      <c r="CE494" t="s">
        <v>159</v>
      </c>
      <c r="CF494" s="2">
        <v>172785</v>
      </c>
      <c r="CG494" s="4">
        <f t="shared" si="15"/>
        <v>118.67101648351648</v>
      </c>
    </row>
    <row r="495" spans="1:85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 t="str">
        <f t="shared" si="14"/>
        <v>Y</v>
      </c>
      <c r="S495">
        <v>5</v>
      </c>
      <c r="T495">
        <v>6</v>
      </c>
      <c r="U495">
        <v>1960</v>
      </c>
      <c r="V495" t="str">
        <f>IF(Table1[[#This Row],[YearBuilt]]&lt;1990, "N", IF(Table1[[#This Row],[Remodeled after 1990?]] = "Y", "N", "Y"))</f>
        <v>N</v>
      </c>
      <c r="W495">
        <v>1960</v>
      </c>
      <c r="X495" t="str" cm="1">
        <f t="array" ref="X495">IFERROR(IF(U495=W495, "N", IF(AND(U495&lt;W495, Table1[[#This Row],[YearRemodAdd]]&gt;1990), "Y", "N/A")), No value)</f>
        <v>N</v>
      </c>
      <c r="Y495" t="s">
        <v>93</v>
      </c>
      <c r="Z495" t="s">
        <v>94</v>
      </c>
      <c r="AA495" t="s">
        <v>96</v>
      </c>
      <c r="AB495" t="s">
        <v>124</v>
      </c>
      <c r="AC495" t="s">
        <v>117</v>
      </c>
      <c r="AD495">
        <v>0</v>
      </c>
      <c r="AE495" t="s">
        <v>98</v>
      </c>
      <c r="AF495" t="s">
        <v>98</v>
      </c>
      <c r="AG495" t="s">
        <v>118</v>
      </c>
      <c r="AH495" t="s">
        <v>98</v>
      </c>
      <c r="AI495" t="s">
        <v>98</v>
      </c>
      <c r="AJ495" t="s">
        <v>100</v>
      </c>
      <c r="AK495" t="s">
        <v>141</v>
      </c>
      <c r="AL495">
        <v>374</v>
      </c>
      <c r="AM495" t="s">
        <v>172</v>
      </c>
      <c r="AN495">
        <v>532</v>
      </c>
      <c r="AO495">
        <v>363</v>
      </c>
      <c r="AP495">
        <v>1269</v>
      </c>
      <c r="AQ495" t="s">
        <v>103</v>
      </c>
      <c r="AR495" t="s">
        <v>98</v>
      </c>
      <c r="AS495" t="s">
        <v>105</v>
      </c>
      <c r="AT495" t="s">
        <v>164</v>
      </c>
      <c r="AU495">
        <v>1269</v>
      </c>
      <c r="AV495">
        <v>0</v>
      </c>
      <c r="AW495">
        <v>0</v>
      </c>
      <c r="AX495">
        <v>1269</v>
      </c>
      <c r="AY495">
        <v>0</v>
      </c>
      <c r="AZ495">
        <v>0</v>
      </c>
      <c r="BA495">
        <v>1</v>
      </c>
      <c r="BB495">
        <v>1</v>
      </c>
      <c r="BC495">
        <v>3</v>
      </c>
      <c r="BD495">
        <v>1</v>
      </c>
      <c r="BE495" t="s">
        <v>98</v>
      </c>
      <c r="BF495">
        <v>6</v>
      </c>
      <c r="BG495" t="s">
        <v>107</v>
      </c>
      <c r="BH495">
        <v>1</v>
      </c>
      <c r="BI495" t="s">
        <v>147</v>
      </c>
      <c r="BJ495" t="s">
        <v>127</v>
      </c>
      <c r="BK495">
        <v>1964</v>
      </c>
      <c r="BL495" t="s">
        <v>102</v>
      </c>
      <c r="BM495">
        <v>1</v>
      </c>
      <c r="BN495">
        <v>308</v>
      </c>
      <c r="BO495" t="s">
        <v>98</v>
      </c>
      <c r="BP495" t="s">
        <v>98</v>
      </c>
      <c r="BQ495" t="s">
        <v>105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 t="s">
        <v>83</v>
      </c>
      <c r="BY495" t="s">
        <v>83</v>
      </c>
      <c r="BZ495" t="s">
        <v>83</v>
      </c>
      <c r="CA495" s="2">
        <v>0</v>
      </c>
      <c r="CB495">
        <v>6</v>
      </c>
      <c r="CC495">
        <v>2008</v>
      </c>
      <c r="CD495" t="s">
        <v>110</v>
      </c>
      <c r="CE495" t="s">
        <v>111</v>
      </c>
      <c r="CF495" s="2">
        <v>155000</v>
      </c>
      <c r="CG495" s="4">
        <f t="shared" si="15"/>
        <v>122.14342001576044</v>
      </c>
    </row>
    <row r="496" spans="1:85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 t="str">
        <f t="shared" si="14"/>
        <v>Y</v>
      </c>
      <c r="S496">
        <v>5</v>
      </c>
      <c r="T496">
        <v>8</v>
      </c>
      <c r="U496">
        <v>1938</v>
      </c>
      <c r="V496" t="str">
        <f>IF(Table1[[#This Row],[YearBuilt]]&lt;1990, "N", IF(Table1[[#This Row],[Remodeled after 1990?]] = "Y", "N", "Y"))</f>
        <v>N</v>
      </c>
      <c r="W496">
        <v>1996</v>
      </c>
      <c r="X496" t="str" cm="1">
        <f t="array" ref="X496">IFERROR(IF(U496=W496, "N", IF(AND(U496&lt;W496, Table1[[#This Row],[YearRemodAdd]]&gt;1990), "Y", "N/A")), No value)</f>
        <v>Y</v>
      </c>
      <c r="Y496" t="s">
        <v>93</v>
      </c>
      <c r="Z496" t="s">
        <v>94</v>
      </c>
      <c r="AA496" t="s">
        <v>116</v>
      </c>
      <c r="AB496" t="s">
        <v>116</v>
      </c>
      <c r="AC496" t="s">
        <v>117</v>
      </c>
      <c r="AD496">
        <v>0</v>
      </c>
      <c r="AE496" t="s">
        <v>98</v>
      </c>
      <c r="AF496" t="s">
        <v>98</v>
      </c>
      <c r="AG496" t="s">
        <v>126</v>
      </c>
      <c r="AH496" t="s">
        <v>147</v>
      </c>
      <c r="AI496" t="s">
        <v>98</v>
      </c>
      <c r="AJ496" t="s">
        <v>100</v>
      </c>
      <c r="AK496" t="s">
        <v>102</v>
      </c>
      <c r="AL496">
        <v>0</v>
      </c>
      <c r="AM496" t="s">
        <v>102</v>
      </c>
      <c r="AN496">
        <v>0</v>
      </c>
      <c r="AO496">
        <v>190</v>
      </c>
      <c r="AP496">
        <v>190</v>
      </c>
      <c r="AQ496" t="s">
        <v>103</v>
      </c>
      <c r="AR496" t="s">
        <v>97</v>
      </c>
      <c r="AS496" t="s">
        <v>105</v>
      </c>
      <c r="AT496" t="s">
        <v>164</v>
      </c>
      <c r="AU496">
        <v>886</v>
      </c>
      <c r="AV496">
        <v>0</v>
      </c>
      <c r="AW496">
        <v>0</v>
      </c>
      <c r="AX496">
        <v>886</v>
      </c>
      <c r="AY496">
        <v>0</v>
      </c>
      <c r="AZ496">
        <v>0</v>
      </c>
      <c r="BA496">
        <v>1</v>
      </c>
      <c r="BB496">
        <v>0</v>
      </c>
      <c r="BC496">
        <v>2</v>
      </c>
      <c r="BD496">
        <v>1</v>
      </c>
      <c r="BE496" t="s">
        <v>98</v>
      </c>
      <c r="BF496">
        <v>4</v>
      </c>
      <c r="BG496" t="s">
        <v>107</v>
      </c>
      <c r="BH496">
        <v>0</v>
      </c>
      <c r="BI496" t="s">
        <v>83</v>
      </c>
      <c r="BJ496" t="s">
        <v>108</v>
      </c>
      <c r="BK496">
        <v>1938</v>
      </c>
      <c r="BL496" t="s">
        <v>102</v>
      </c>
      <c r="BM496">
        <v>1</v>
      </c>
      <c r="BN496">
        <v>273</v>
      </c>
      <c r="BO496" t="s">
        <v>98</v>
      </c>
      <c r="BP496" t="s">
        <v>98</v>
      </c>
      <c r="BQ496" t="s">
        <v>105</v>
      </c>
      <c r="BR496">
        <v>144</v>
      </c>
      <c r="BS496">
        <v>20</v>
      </c>
      <c r="BT496">
        <v>80</v>
      </c>
      <c r="BU496">
        <v>0</v>
      </c>
      <c r="BV496">
        <v>0</v>
      </c>
      <c r="BW496">
        <v>0</v>
      </c>
      <c r="BX496" t="s">
        <v>83</v>
      </c>
      <c r="BY496" t="s">
        <v>83</v>
      </c>
      <c r="BZ496" t="s">
        <v>83</v>
      </c>
      <c r="CA496" s="2">
        <v>0</v>
      </c>
      <c r="CB496">
        <v>12</v>
      </c>
      <c r="CC496">
        <v>2009</v>
      </c>
      <c r="CD496" t="s">
        <v>110</v>
      </c>
      <c r="CE496" t="s">
        <v>111</v>
      </c>
      <c r="CF496" s="2">
        <v>91300</v>
      </c>
      <c r="CG496" s="4">
        <f t="shared" si="15"/>
        <v>103.04740406320542</v>
      </c>
    </row>
    <row r="497" spans="1:85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 t="str">
        <f t="shared" si="14"/>
        <v>Y</v>
      </c>
      <c r="S497">
        <v>4</v>
      </c>
      <c r="T497">
        <v>5</v>
      </c>
      <c r="U497">
        <v>1920</v>
      </c>
      <c r="V497" t="str">
        <f>IF(Table1[[#This Row],[YearBuilt]]&lt;1990, "N", IF(Table1[[#This Row],[Remodeled after 1990?]] = "Y", "N", "Y"))</f>
        <v>N</v>
      </c>
      <c r="W497">
        <v>1950</v>
      </c>
      <c r="X497" t="str" cm="1">
        <f t="array" ref="X497">IFERROR(IF(U497=W497, "N", IF(AND(U497&lt;W497, Table1[[#This Row],[YearRemodAdd]]&gt;1990), "Y", "N/A")), No value)</f>
        <v>N/A</v>
      </c>
      <c r="Y497" t="s">
        <v>93</v>
      </c>
      <c r="Z497" t="s">
        <v>94</v>
      </c>
      <c r="AA497" t="s">
        <v>124</v>
      </c>
      <c r="AB497" t="s">
        <v>124</v>
      </c>
      <c r="AC497" t="s">
        <v>117</v>
      </c>
      <c r="AD497">
        <v>0</v>
      </c>
      <c r="AE497" t="s">
        <v>98</v>
      </c>
      <c r="AF497" t="s">
        <v>98</v>
      </c>
      <c r="AG497" t="s">
        <v>118</v>
      </c>
      <c r="AH497" t="s">
        <v>98</v>
      </c>
      <c r="AI497" t="s">
        <v>98</v>
      </c>
      <c r="AJ497" t="s">
        <v>100</v>
      </c>
      <c r="AK497" t="s">
        <v>153</v>
      </c>
      <c r="AL497">
        <v>495</v>
      </c>
      <c r="AM497" t="s">
        <v>102</v>
      </c>
      <c r="AN497">
        <v>0</v>
      </c>
      <c r="AO497">
        <v>225</v>
      </c>
      <c r="AP497">
        <v>720</v>
      </c>
      <c r="AQ497" t="s">
        <v>103</v>
      </c>
      <c r="AR497" t="s">
        <v>98</v>
      </c>
      <c r="AS497" t="s">
        <v>177</v>
      </c>
      <c r="AT497" t="s">
        <v>164</v>
      </c>
      <c r="AU497">
        <v>720</v>
      </c>
      <c r="AV497">
        <v>0</v>
      </c>
      <c r="AW497">
        <v>0</v>
      </c>
      <c r="AX497">
        <v>720</v>
      </c>
      <c r="AY497">
        <v>0</v>
      </c>
      <c r="AZ497">
        <v>0</v>
      </c>
      <c r="BA497">
        <v>1</v>
      </c>
      <c r="BB497">
        <v>0</v>
      </c>
      <c r="BC497">
        <v>2</v>
      </c>
      <c r="BD497">
        <v>1</v>
      </c>
      <c r="BE497" t="s">
        <v>98</v>
      </c>
      <c r="BF497">
        <v>4</v>
      </c>
      <c r="BG497" t="s">
        <v>107</v>
      </c>
      <c r="BH497">
        <v>0</v>
      </c>
      <c r="BI497" t="s">
        <v>83</v>
      </c>
      <c r="BJ497" t="s">
        <v>83</v>
      </c>
      <c r="BK497" t="s">
        <v>83</v>
      </c>
      <c r="BL497" t="s">
        <v>83</v>
      </c>
      <c r="BM497">
        <v>0</v>
      </c>
      <c r="BN497">
        <v>0</v>
      </c>
      <c r="BO497" t="s">
        <v>83</v>
      </c>
      <c r="BP497" t="s">
        <v>83</v>
      </c>
      <c r="BQ497" t="s">
        <v>177</v>
      </c>
      <c r="BR497">
        <v>0</v>
      </c>
      <c r="BS497">
        <v>523</v>
      </c>
      <c r="BT497">
        <v>115</v>
      </c>
      <c r="BU497">
        <v>0</v>
      </c>
      <c r="BV497">
        <v>0</v>
      </c>
      <c r="BW497">
        <v>0</v>
      </c>
      <c r="BX497" t="s">
        <v>83</v>
      </c>
      <c r="BY497" t="s">
        <v>163</v>
      </c>
      <c r="BZ497" t="s">
        <v>83</v>
      </c>
      <c r="CA497" s="2">
        <v>0</v>
      </c>
      <c r="CB497">
        <v>11</v>
      </c>
      <c r="CC497">
        <v>2009</v>
      </c>
      <c r="CD497" t="s">
        <v>110</v>
      </c>
      <c r="CE497" t="s">
        <v>128</v>
      </c>
      <c r="CF497" s="2">
        <v>34900</v>
      </c>
      <c r="CG497" s="4">
        <f t="shared" si="15"/>
        <v>48.472222222222221</v>
      </c>
    </row>
    <row r="498" spans="1:85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 t="str">
        <f t="shared" si="14"/>
        <v>Y</v>
      </c>
      <c r="S498">
        <v>8</v>
      </c>
      <c r="T498">
        <v>5</v>
      </c>
      <c r="U498">
        <v>1992</v>
      </c>
      <c r="V498" t="str">
        <f>IF(Table1[[#This Row],[YearBuilt]]&lt;1990, "N", IF(Table1[[#This Row],[Remodeled after 1990?]] = "Y", "N", "Y"))</f>
        <v>N</v>
      </c>
      <c r="W498">
        <v>1993</v>
      </c>
      <c r="X498" t="str" cm="1">
        <f t="array" ref="X498">IFERROR(IF(U498=W498, "N", IF(AND(U498&lt;W498, Table1[[#This Row],[YearRemodAdd]]&gt;1990), "Y", "N/A")), No value)</f>
        <v>Y</v>
      </c>
      <c r="Y498" t="s">
        <v>152</v>
      </c>
      <c r="Z498" t="s">
        <v>94</v>
      </c>
      <c r="AA498" t="s">
        <v>96</v>
      </c>
      <c r="AB498" t="s">
        <v>96</v>
      </c>
      <c r="AC498" t="s">
        <v>117</v>
      </c>
      <c r="AD498">
        <v>0</v>
      </c>
      <c r="AE498" t="s">
        <v>97</v>
      </c>
      <c r="AF498" t="s">
        <v>98</v>
      </c>
      <c r="AG498" t="s">
        <v>99</v>
      </c>
      <c r="AH498" t="s">
        <v>97</v>
      </c>
      <c r="AI498" t="s">
        <v>98</v>
      </c>
      <c r="AJ498" t="s">
        <v>100</v>
      </c>
      <c r="AK498" t="s">
        <v>101</v>
      </c>
      <c r="AL498">
        <v>1231</v>
      </c>
      <c r="AM498" t="s">
        <v>102</v>
      </c>
      <c r="AN498">
        <v>0</v>
      </c>
      <c r="AO498">
        <v>1969</v>
      </c>
      <c r="AP498">
        <v>3200</v>
      </c>
      <c r="AQ498" t="s">
        <v>103</v>
      </c>
      <c r="AR498" t="s">
        <v>104</v>
      </c>
      <c r="AS498" t="s">
        <v>105</v>
      </c>
      <c r="AT498" t="s">
        <v>106</v>
      </c>
      <c r="AU498">
        <v>3228</v>
      </c>
      <c r="AV498">
        <v>0</v>
      </c>
      <c r="AW498">
        <v>0</v>
      </c>
      <c r="AX498">
        <v>3228</v>
      </c>
      <c r="AY498">
        <v>1</v>
      </c>
      <c r="AZ498">
        <v>0</v>
      </c>
      <c r="BA498">
        <v>3</v>
      </c>
      <c r="BB498">
        <v>0</v>
      </c>
      <c r="BC498">
        <v>4</v>
      </c>
      <c r="BD498">
        <v>1</v>
      </c>
      <c r="BE498" t="s">
        <v>97</v>
      </c>
      <c r="BF498">
        <v>10</v>
      </c>
      <c r="BG498" t="s">
        <v>107</v>
      </c>
      <c r="BH498">
        <v>1</v>
      </c>
      <c r="BI498" t="s">
        <v>97</v>
      </c>
      <c r="BJ498" t="s">
        <v>108</v>
      </c>
      <c r="BK498">
        <v>1992</v>
      </c>
      <c r="BL498" t="s">
        <v>109</v>
      </c>
      <c r="BM498">
        <v>2</v>
      </c>
      <c r="BN498">
        <v>546</v>
      </c>
      <c r="BO498" t="s">
        <v>98</v>
      </c>
      <c r="BP498" t="s">
        <v>98</v>
      </c>
      <c r="BQ498" t="s">
        <v>105</v>
      </c>
      <c r="BR498">
        <v>264</v>
      </c>
      <c r="BS498">
        <v>75</v>
      </c>
      <c r="BT498">
        <v>291</v>
      </c>
      <c r="BU498">
        <v>0</v>
      </c>
      <c r="BV498">
        <v>0</v>
      </c>
      <c r="BW498">
        <v>0</v>
      </c>
      <c r="BX498" t="s">
        <v>83</v>
      </c>
      <c r="BY498" t="s">
        <v>83</v>
      </c>
      <c r="BZ498" t="s">
        <v>83</v>
      </c>
      <c r="CA498" s="2">
        <v>0</v>
      </c>
      <c r="CB498">
        <v>5</v>
      </c>
      <c r="CC498">
        <v>2007</v>
      </c>
      <c r="CD498" t="s">
        <v>110</v>
      </c>
      <c r="CE498" t="s">
        <v>111</v>
      </c>
      <c r="CF498" s="2">
        <v>430000</v>
      </c>
      <c r="CG498" s="4">
        <f t="shared" si="15"/>
        <v>133.20941759603468</v>
      </c>
    </row>
    <row r="499" spans="1:85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 t="str">
        <f t="shared" si="14"/>
        <v>N/A</v>
      </c>
      <c r="S499">
        <v>7</v>
      </c>
      <c r="T499">
        <v>6</v>
      </c>
      <c r="U499">
        <v>1925</v>
      </c>
      <c r="V499" t="str">
        <f>IF(Table1[[#This Row],[YearBuilt]]&lt;1990, "N", IF(Table1[[#This Row],[Remodeled after 1990?]] = "Y", "N", "Y"))</f>
        <v>N</v>
      </c>
      <c r="W499">
        <v>1950</v>
      </c>
      <c r="X499" t="str" cm="1">
        <f t="array" ref="X499">IFERROR(IF(U499=W499, "N", IF(AND(U499&lt;W499, Table1[[#This Row],[YearRemodAdd]]&gt;1990), "Y", "N/A")), No value)</f>
        <v>N/A</v>
      </c>
      <c r="Y499" t="s">
        <v>93</v>
      </c>
      <c r="Z499" t="s">
        <v>94</v>
      </c>
      <c r="AA499" t="s">
        <v>124</v>
      </c>
      <c r="AB499" t="s">
        <v>124</v>
      </c>
      <c r="AC499" t="s">
        <v>117</v>
      </c>
      <c r="AD499">
        <v>0</v>
      </c>
      <c r="AE499" t="s">
        <v>98</v>
      </c>
      <c r="AF499" t="s">
        <v>97</v>
      </c>
      <c r="AG499" t="s">
        <v>99</v>
      </c>
      <c r="AH499" t="s">
        <v>98</v>
      </c>
      <c r="AI499" t="s">
        <v>98</v>
      </c>
      <c r="AJ499" t="s">
        <v>100</v>
      </c>
      <c r="AK499" t="s">
        <v>153</v>
      </c>
      <c r="AL499">
        <v>329</v>
      </c>
      <c r="AM499" t="s">
        <v>102</v>
      </c>
      <c r="AN499">
        <v>0</v>
      </c>
      <c r="AO499">
        <v>697</v>
      </c>
      <c r="AP499">
        <v>1026</v>
      </c>
      <c r="AQ499" t="s">
        <v>103</v>
      </c>
      <c r="AR499" t="s">
        <v>104</v>
      </c>
      <c r="AS499" t="s">
        <v>105</v>
      </c>
      <c r="AT499" t="s">
        <v>106</v>
      </c>
      <c r="AU499">
        <v>1133</v>
      </c>
      <c r="AV499">
        <v>687</v>
      </c>
      <c r="AW499">
        <v>0</v>
      </c>
      <c r="AX499">
        <v>1820</v>
      </c>
      <c r="AY499">
        <v>1</v>
      </c>
      <c r="AZ499">
        <v>0</v>
      </c>
      <c r="BA499">
        <v>2</v>
      </c>
      <c r="BB499">
        <v>0</v>
      </c>
      <c r="BC499">
        <v>4</v>
      </c>
      <c r="BD499">
        <v>1</v>
      </c>
      <c r="BE499" t="s">
        <v>98</v>
      </c>
      <c r="BF499">
        <v>8</v>
      </c>
      <c r="BG499" t="s">
        <v>107</v>
      </c>
      <c r="BH499">
        <v>0</v>
      </c>
      <c r="BI499" t="s">
        <v>83</v>
      </c>
      <c r="BJ499" t="s">
        <v>127</v>
      </c>
      <c r="BK499">
        <v>1925</v>
      </c>
      <c r="BL499" t="s">
        <v>102</v>
      </c>
      <c r="BM499">
        <v>1</v>
      </c>
      <c r="BN499">
        <v>240</v>
      </c>
      <c r="BO499" t="s">
        <v>98</v>
      </c>
      <c r="BP499" t="s">
        <v>98</v>
      </c>
      <c r="BQ499" t="s">
        <v>177</v>
      </c>
      <c r="BR499">
        <v>0</v>
      </c>
      <c r="BS499">
        <v>100</v>
      </c>
      <c r="BT499">
        <v>0</v>
      </c>
      <c r="BU499">
        <v>0</v>
      </c>
      <c r="BV499">
        <v>0</v>
      </c>
      <c r="BW499">
        <v>0</v>
      </c>
      <c r="BX499" t="s">
        <v>83</v>
      </c>
      <c r="BY499" t="s">
        <v>165</v>
      </c>
      <c r="BZ499" t="s">
        <v>83</v>
      </c>
      <c r="CA499" s="2">
        <v>0</v>
      </c>
      <c r="CB499">
        <v>6</v>
      </c>
      <c r="CC499">
        <v>2008</v>
      </c>
      <c r="CD499" t="s">
        <v>110</v>
      </c>
      <c r="CE499" t="s">
        <v>111</v>
      </c>
      <c r="CF499" s="2">
        <v>184000</v>
      </c>
      <c r="CG499" s="4">
        <f t="shared" si="15"/>
        <v>101.09890109890109</v>
      </c>
    </row>
    <row r="500" spans="1:85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 t="str">
        <f t="shared" si="14"/>
        <v>Y</v>
      </c>
      <c r="S500">
        <v>5</v>
      </c>
      <c r="T500">
        <v>7</v>
      </c>
      <c r="U500">
        <v>1967</v>
      </c>
      <c r="V500" t="str">
        <f>IF(Table1[[#This Row],[YearBuilt]]&lt;1990, "N", IF(Table1[[#This Row],[Remodeled after 1990?]] = "Y", "N", "Y"))</f>
        <v>N</v>
      </c>
      <c r="W500">
        <v>2004</v>
      </c>
      <c r="X500" t="str" cm="1">
        <f t="array" ref="X500">IFERROR(IF(U500=W500, "N", IF(AND(U500&lt;W500, Table1[[#This Row],[YearRemodAdd]]&gt;1990), "Y", "N/A")), No value)</f>
        <v>Y</v>
      </c>
      <c r="Y500" t="s">
        <v>152</v>
      </c>
      <c r="Z500" t="s">
        <v>94</v>
      </c>
      <c r="AA500" t="s">
        <v>140</v>
      </c>
      <c r="AB500" t="s">
        <v>140</v>
      </c>
      <c r="AC500" t="s">
        <v>96</v>
      </c>
      <c r="AD500">
        <v>89</v>
      </c>
      <c r="AE500" t="s">
        <v>98</v>
      </c>
      <c r="AF500" t="s">
        <v>98</v>
      </c>
      <c r="AG500" t="s">
        <v>99</v>
      </c>
      <c r="AH500" t="s">
        <v>98</v>
      </c>
      <c r="AI500" t="s">
        <v>98</v>
      </c>
      <c r="AJ500" t="s">
        <v>100</v>
      </c>
      <c r="AK500" t="s">
        <v>119</v>
      </c>
      <c r="AL500">
        <v>450</v>
      </c>
      <c r="AM500" t="s">
        <v>102</v>
      </c>
      <c r="AN500">
        <v>0</v>
      </c>
      <c r="AO500">
        <v>414</v>
      </c>
      <c r="AP500">
        <v>864</v>
      </c>
      <c r="AQ500" t="s">
        <v>103</v>
      </c>
      <c r="AR500" t="s">
        <v>104</v>
      </c>
      <c r="AS500" t="s">
        <v>105</v>
      </c>
      <c r="AT500" t="s">
        <v>106</v>
      </c>
      <c r="AU500">
        <v>899</v>
      </c>
      <c r="AV500">
        <v>0</v>
      </c>
      <c r="AW500">
        <v>0</v>
      </c>
      <c r="AX500">
        <v>899</v>
      </c>
      <c r="AY500">
        <v>0</v>
      </c>
      <c r="AZ500">
        <v>0</v>
      </c>
      <c r="BA500">
        <v>1</v>
      </c>
      <c r="BB500">
        <v>0</v>
      </c>
      <c r="BC500">
        <v>3</v>
      </c>
      <c r="BD500">
        <v>1</v>
      </c>
      <c r="BE500" t="s">
        <v>97</v>
      </c>
      <c r="BF500">
        <v>5</v>
      </c>
      <c r="BG500" t="s">
        <v>107</v>
      </c>
      <c r="BH500">
        <v>0</v>
      </c>
      <c r="BI500" t="s">
        <v>83</v>
      </c>
      <c r="BJ500" t="s">
        <v>108</v>
      </c>
      <c r="BK500">
        <v>1967</v>
      </c>
      <c r="BL500" t="s">
        <v>157</v>
      </c>
      <c r="BM500">
        <v>1</v>
      </c>
      <c r="BN500">
        <v>288</v>
      </c>
      <c r="BO500" t="s">
        <v>98</v>
      </c>
      <c r="BP500" t="s">
        <v>98</v>
      </c>
      <c r="BQ500" t="s">
        <v>105</v>
      </c>
      <c r="BR500">
        <v>64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83</v>
      </c>
      <c r="BY500" t="s">
        <v>134</v>
      </c>
      <c r="BZ500" t="s">
        <v>83</v>
      </c>
      <c r="CA500" s="2">
        <v>0</v>
      </c>
      <c r="CB500">
        <v>6</v>
      </c>
      <c r="CC500">
        <v>2009</v>
      </c>
      <c r="CD500" t="s">
        <v>110</v>
      </c>
      <c r="CE500" t="s">
        <v>111</v>
      </c>
      <c r="CF500" s="2">
        <v>130000</v>
      </c>
      <c r="CG500" s="4">
        <f t="shared" si="15"/>
        <v>144.60511679644048</v>
      </c>
    </row>
    <row r="501" spans="1:85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 t="str">
        <f t="shared" si="14"/>
        <v>Y</v>
      </c>
      <c r="S501">
        <v>5</v>
      </c>
      <c r="T501">
        <v>7</v>
      </c>
      <c r="U501">
        <v>1958</v>
      </c>
      <c r="V501" t="str">
        <f>IF(Table1[[#This Row],[YearBuilt]]&lt;1990, "N", IF(Table1[[#This Row],[Remodeled after 1990?]] = "Y", "N", "Y"))</f>
        <v>N</v>
      </c>
      <c r="W501">
        <v>1985</v>
      </c>
      <c r="X501" t="str" cm="1">
        <f t="array" ref="X501">IFERROR(IF(U501=W501, "N", IF(AND(U501&lt;W501, Table1[[#This Row],[YearRemodAdd]]&gt;1990), "Y", "N/A")), No value)</f>
        <v>N/A</v>
      </c>
      <c r="Y501" t="s">
        <v>93</v>
      </c>
      <c r="Z501" t="s">
        <v>94</v>
      </c>
      <c r="AA501" t="s">
        <v>116</v>
      </c>
      <c r="AB501" t="s">
        <v>116</v>
      </c>
      <c r="AC501" t="s">
        <v>117</v>
      </c>
      <c r="AD501">
        <v>0</v>
      </c>
      <c r="AE501" t="s">
        <v>98</v>
      </c>
      <c r="AF501" t="s">
        <v>98</v>
      </c>
      <c r="AG501" t="s">
        <v>118</v>
      </c>
      <c r="AH501" t="s">
        <v>98</v>
      </c>
      <c r="AI501" t="s">
        <v>98</v>
      </c>
      <c r="AJ501" t="s">
        <v>100</v>
      </c>
      <c r="AK501" t="s">
        <v>141</v>
      </c>
      <c r="AL501">
        <v>111</v>
      </c>
      <c r="AM501" t="s">
        <v>172</v>
      </c>
      <c r="AN501">
        <v>279</v>
      </c>
      <c r="AO501">
        <v>522</v>
      </c>
      <c r="AP501">
        <v>912</v>
      </c>
      <c r="AQ501" t="s">
        <v>103</v>
      </c>
      <c r="AR501" t="s">
        <v>147</v>
      </c>
      <c r="AS501" t="s">
        <v>105</v>
      </c>
      <c r="AT501" t="s">
        <v>106</v>
      </c>
      <c r="AU501">
        <v>912</v>
      </c>
      <c r="AV501">
        <v>0</v>
      </c>
      <c r="AW501">
        <v>0</v>
      </c>
      <c r="AX501">
        <v>912</v>
      </c>
      <c r="AY501">
        <v>0</v>
      </c>
      <c r="AZ501">
        <v>1</v>
      </c>
      <c r="BA501">
        <v>1</v>
      </c>
      <c r="BB501">
        <v>0</v>
      </c>
      <c r="BC501">
        <v>2</v>
      </c>
      <c r="BD501">
        <v>1</v>
      </c>
      <c r="BE501" t="s">
        <v>98</v>
      </c>
      <c r="BF501">
        <v>5</v>
      </c>
      <c r="BG501" t="s">
        <v>107</v>
      </c>
      <c r="BH501">
        <v>0</v>
      </c>
      <c r="BI501" t="s">
        <v>83</v>
      </c>
      <c r="BJ501" t="s">
        <v>108</v>
      </c>
      <c r="BK501">
        <v>1958</v>
      </c>
      <c r="BL501" t="s">
        <v>157</v>
      </c>
      <c r="BM501">
        <v>1</v>
      </c>
      <c r="BN501">
        <v>297</v>
      </c>
      <c r="BO501" t="s">
        <v>98</v>
      </c>
      <c r="BP501" t="s">
        <v>98</v>
      </c>
      <c r="BQ501" t="s">
        <v>105</v>
      </c>
      <c r="BR501">
        <v>12</v>
      </c>
      <c r="BS501">
        <v>285</v>
      </c>
      <c r="BT501">
        <v>0</v>
      </c>
      <c r="BU501">
        <v>0</v>
      </c>
      <c r="BV501">
        <v>0</v>
      </c>
      <c r="BW501">
        <v>0</v>
      </c>
      <c r="BX501" t="s">
        <v>83</v>
      </c>
      <c r="BY501" t="s">
        <v>218</v>
      </c>
      <c r="BZ501" t="s">
        <v>135</v>
      </c>
      <c r="CA501" s="2">
        <v>480</v>
      </c>
      <c r="CB501">
        <v>6</v>
      </c>
      <c r="CC501">
        <v>2007</v>
      </c>
      <c r="CD501" t="s">
        <v>110</v>
      </c>
      <c r="CE501" t="s">
        <v>111</v>
      </c>
      <c r="CF501" s="2">
        <v>120000</v>
      </c>
      <c r="CG501" s="4">
        <f t="shared" si="15"/>
        <v>131.57894736842104</v>
      </c>
    </row>
    <row r="502" spans="1:85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 t="str">
        <f t="shared" si="14"/>
        <v>N</v>
      </c>
      <c r="S502">
        <v>6</v>
      </c>
      <c r="T502">
        <v>5</v>
      </c>
      <c r="U502">
        <v>1973</v>
      </c>
      <c r="V502" t="str">
        <f>IF(Table1[[#This Row],[YearBuilt]]&lt;1990, "N", IF(Table1[[#This Row],[Remodeled after 1990?]] = "Y", "N", "Y"))</f>
        <v>N</v>
      </c>
      <c r="W502">
        <v>1973</v>
      </c>
      <c r="X502" t="str" cm="1">
        <f t="array" ref="X502">IFERROR(IF(U502=W502, "N", IF(AND(U502&lt;W502, Table1[[#This Row],[YearRemodAdd]]&gt;1990), "Y", "N/A")), No value)</f>
        <v>N</v>
      </c>
      <c r="Y502" t="s">
        <v>93</v>
      </c>
      <c r="Z502" t="s">
        <v>94</v>
      </c>
      <c r="AA502" t="s">
        <v>140</v>
      </c>
      <c r="AB502" t="s">
        <v>140</v>
      </c>
      <c r="AC502" t="s">
        <v>96</v>
      </c>
      <c r="AD502">
        <v>285</v>
      </c>
      <c r="AE502" t="s">
        <v>98</v>
      </c>
      <c r="AF502" t="s">
        <v>98</v>
      </c>
      <c r="AG502" t="s">
        <v>118</v>
      </c>
      <c r="AH502" t="s">
        <v>98</v>
      </c>
      <c r="AI502" t="s">
        <v>98</v>
      </c>
      <c r="AJ502" t="s">
        <v>100</v>
      </c>
      <c r="AK502" t="s">
        <v>141</v>
      </c>
      <c r="AL502">
        <v>356</v>
      </c>
      <c r="AM502" t="s">
        <v>102</v>
      </c>
      <c r="AN502">
        <v>0</v>
      </c>
      <c r="AO502">
        <v>316</v>
      </c>
      <c r="AP502">
        <v>672</v>
      </c>
      <c r="AQ502" t="s">
        <v>103</v>
      </c>
      <c r="AR502" t="s">
        <v>98</v>
      </c>
      <c r="AS502" t="s">
        <v>105</v>
      </c>
      <c r="AT502" t="s">
        <v>106</v>
      </c>
      <c r="AU502">
        <v>672</v>
      </c>
      <c r="AV502">
        <v>546</v>
      </c>
      <c r="AW502">
        <v>0</v>
      </c>
      <c r="AX502">
        <v>1218</v>
      </c>
      <c r="AY502">
        <v>0</v>
      </c>
      <c r="AZ502">
        <v>0</v>
      </c>
      <c r="BA502">
        <v>1</v>
      </c>
      <c r="BB502">
        <v>1</v>
      </c>
      <c r="BC502">
        <v>3</v>
      </c>
      <c r="BD502">
        <v>1</v>
      </c>
      <c r="BE502" t="s">
        <v>98</v>
      </c>
      <c r="BF502">
        <v>7</v>
      </c>
      <c r="BG502" t="s">
        <v>107</v>
      </c>
      <c r="BH502">
        <v>0</v>
      </c>
      <c r="BI502" t="s">
        <v>83</v>
      </c>
      <c r="BJ502" t="s">
        <v>127</v>
      </c>
      <c r="BK502">
        <v>1973</v>
      </c>
      <c r="BL502" t="s">
        <v>102</v>
      </c>
      <c r="BM502">
        <v>1</v>
      </c>
      <c r="BN502">
        <v>264</v>
      </c>
      <c r="BO502" t="s">
        <v>98</v>
      </c>
      <c r="BP502" t="s">
        <v>98</v>
      </c>
      <c r="BQ502" t="s">
        <v>105</v>
      </c>
      <c r="BR502">
        <v>144</v>
      </c>
      <c r="BS502">
        <v>28</v>
      </c>
      <c r="BT502">
        <v>0</v>
      </c>
      <c r="BU502">
        <v>0</v>
      </c>
      <c r="BV502">
        <v>0</v>
      </c>
      <c r="BW502">
        <v>0</v>
      </c>
      <c r="BX502" t="s">
        <v>83</v>
      </c>
      <c r="BY502" t="s">
        <v>83</v>
      </c>
      <c r="BZ502" t="s">
        <v>83</v>
      </c>
      <c r="CA502" s="2">
        <v>0</v>
      </c>
      <c r="CB502">
        <v>5</v>
      </c>
      <c r="CC502">
        <v>2007</v>
      </c>
      <c r="CD502" t="s">
        <v>110</v>
      </c>
      <c r="CE502" t="s">
        <v>111</v>
      </c>
      <c r="CF502" s="2">
        <v>113000</v>
      </c>
      <c r="CG502" s="4">
        <f t="shared" si="15"/>
        <v>92.775041050903127</v>
      </c>
    </row>
    <row r="503" spans="1:85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 t="str">
        <f t="shared" si="14"/>
        <v>N</v>
      </c>
      <c r="S503">
        <v>7</v>
      </c>
      <c r="T503">
        <v>5</v>
      </c>
      <c r="U503">
        <v>2005</v>
      </c>
      <c r="V503" t="str">
        <f>IF(Table1[[#This Row],[YearBuilt]]&lt;1990, "N", IF(Table1[[#This Row],[Remodeled after 1990?]] = "Y", "N", "Y"))</f>
        <v>Y</v>
      </c>
      <c r="W503">
        <v>2005</v>
      </c>
      <c r="X503" t="str" cm="1">
        <f t="array" ref="X503">IFERROR(IF(U503=W503, "N", IF(AND(U503&lt;W503, Table1[[#This Row],[YearRemodAdd]]&gt;1990), "Y", "N/A")), No value)</f>
        <v>N</v>
      </c>
      <c r="Y503" t="s">
        <v>93</v>
      </c>
      <c r="Z503" t="s">
        <v>94</v>
      </c>
      <c r="AA503" t="s">
        <v>95</v>
      </c>
      <c r="AB503" t="s">
        <v>95</v>
      </c>
      <c r="AC503" t="s">
        <v>117</v>
      </c>
      <c r="AD503">
        <v>0</v>
      </c>
      <c r="AE503" t="s">
        <v>97</v>
      </c>
      <c r="AF503" t="s">
        <v>98</v>
      </c>
      <c r="AG503" t="s">
        <v>99</v>
      </c>
      <c r="AH503" t="s">
        <v>97</v>
      </c>
      <c r="AI503" t="s">
        <v>98</v>
      </c>
      <c r="AJ503" t="s">
        <v>100</v>
      </c>
      <c r="AK503" t="s">
        <v>101</v>
      </c>
      <c r="AL503">
        <v>400</v>
      </c>
      <c r="AM503" t="s">
        <v>102</v>
      </c>
      <c r="AN503">
        <v>0</v>
      </c>
      <c r="AO503">
        <v>466</v>
      </c>
      <c r="AP503">
        <v>866</v>
      </c>
      <c r="AQ503" t="s">
        <v>103</v>
      </c>
      <c r="AR503" t="s">
        <v>97</v>
      </c>
      <c r="AS503" t="s">
        <v>105</v>
      </c>
      <c r="AT503" t="s">
        <v>106</v>
      </c>
      <c r="AU503">
        <v>866</v>
      </c>
      <c r="AV503">
        <v>902</v>
      </c>
      <c r="AW503">
        <v>0</v>
      </c>
      <c r="AX503">
        <v>1768</v>
      </c>
      <c r="AY503">
        <v>0</v>
      </c>
      <c r="AZ503">
        <v>0</v>
      </c>
      <c r="BA503">
        <v>2</v>
      </c>
      <c r="BB503">
        <v>1</v>
      </c>
      <c r="BC503">
        <v>3</v>
      </c>
      <c r="BD503">
        <v>1</v>
      </c>
      <c r="BE503" t="s">
        <v>97</v>
      </c>
      <c r="BF503">
        <v>7</v>
      </c>
      <c r="BG503" t="s">
        <v>107</v>
      </c>
      <c r="BH503">
        <v>0</v>
      </c>
      <c r="BI503" t="s">
        <v>83</v>
      </c>
      <c r="BJ503" t="s">
        <v>108</v>
      </c>
      <c r="BK503">
        <v>2005</v>
      </c>
      <c r="BL503" t="s">
        <v>109</v>
      </c>
      <c r="BM503">
        <v>2</v>
      </c>
      <c r="BN503">
        <v>603</v>
      </c>
      <c r="BO503" t="s">
        <v>98</v>
      </c>
      <c r="BP503" t="s">
        <v>98</v>
      </c>
      <c r="BQ503" t="s">
        <v>105</v>
      </c>
      <c r="BR503">
        <v>0</v>
      </c>
      <c r="BS503">
        <v>108</v>
      </c>
      <c r="BT503">
        <v>0</v>
      </c>
      <c r="BU503">
        <v>0</v>
      </c>
      <c r="BV503">
        <v>0</v>
      </c>
      <c r="BW503">
        <v>0</v>
      </c>
      <c r="BX503" t="s">
        <v>83</v>
      </c>
      <c r="BY503" t="s">
        <v>83</v>
      </c>
      <c r="BZ503" t="s">
        <v>83</v>
      </c>
      <c r="CA503" s="2">
        <v>0</v>
      </c>
      <c r="CB503">
        <v>2</v>
      </c>
      <c r="CC503">
        <v>2008</v>
      </c>
      <c r="CD503" t="s">
        <v>110</v>
      </c>
      <c r="CE503" t="s">
        <v>111</v>
      </c>
      <c r="CF503" s="2">
        <v>226700</v>
      </c>
      <c r="CG503" s="4">
        <f t="shared" si="15"/>
        <v>128.22398190045249</v>
      </c>
    </row>
    <row r="504" spans="1:85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 t="str">
        <f t="shared" si="14"/>
        <v>Y</v>
      </c>
      <c r="S504">
        <v>5</v>
      </c>
      <c r="T504">
        <v>7</v>
      </c>
      <c r="U504">
        <v>1965</v>
      </c>
      <c r="V504" t="str">
        <f>IF(Table1[[#This Row],[YearBuilt]]&lt;1990, "N", IF(Table1[[#This Row],[Remodeled after 1990?]] = "Y", "N", "Y"))</f>
        <v>N</v>
      </c>
      <c r="W504">
        <v>1965</v>
      </c>
      <c r="X504" t="str" cm="1">
        <f t="array" ref="X504">IFERROR(IF(U504=W504, "N", IF(AND(U504&lt;W504, Table1[[#This Row],[YearRemodAdd]]&gt;1990), "Y", "N/A")), No value)</f>
        <v>N</v>
      </c>
      <c r="Y504" t="s">
        <v>152</v>
      </c>
      <c r="Z504" t="s">
        <v>94</v>
      </c>
      <c r="AA504" t="s">
        <v>116</v>
      </c>
      <c r="AB504" t="s">
        <v>116</v>
      </c>
      <c r="AC504" t="s">
        <v>117</v>
      </c>
      <c r="AD504">
        <v>0</v>
      </c>
      <c r="AE504" t="s">
        <v>98</v>
      </c>
      <c r="AF504" t="s">
        <v>98</v>
      </c>
      <c r="AG504" t="s">
        <v>118</v>
      </c>
      <c r="AH504" t="s">
        <v>98</v>
      </c>
      <c r="AI504" t="s">
        <v>98</v>
      </c>
      <c r="AJ504" t="s">
        <v>100</v>
      </c>
      <c r="AK504" t="s">
        <v>119</v>
      </c>
      <c r="AL504">
        <v>698</v>
      </c>
      <c r="AM504" t="s">
        <v>101</v>
      </c>
      <c r="AN504">
        <v>96</v>
      </c>
      <c r="AO504">
        <v>420</v>
      </c>
      <c r="AP504">
        <v>1214</v>
      </c>
      <c r="AQ504" t="s">
        <v>103</v>
      </c>
      <c r="AR504" t="s">
        <v>104</v>
      </c>
      <c r="AS504" t="s">
        <v>105</v>
      </c>
      <c r="AT504" t="s">
        <v>106</v>
      </c>
      <c r="AU504">
        <v>1214</v>
      </c>
      <c r="AV504">
        <v>0</v>
      </c>
      <c r="AW504">
        <v>0</v>
      </c>
      <c r="AX504">
        <v>1214</v>
      </c>
      <c r="AY504">
        <v>1</v>
      </c>
      <c r="AZ504">
        <v>0</v>
      </c>
      <c r="BA504">
        <v>1</v>
      </c>
      <c r="BB504">
        <v>0</v>
      </c>
      <c r="BC504">
        <v>2</v>
      </c>
      <c r="BD504">
        <v>1</v>
      </c>
      <c r="BE504" t="s">
        <v>98</v>
      </c>
      <c r="BF504">
        <v>6</v>
      </c>
      <c r="BG504" t="s">
        <v>107</v>
      </c>
      <c r="BH504">
        <v>0</v>
      </c>
      <c r="BI504" t="s">
        <v>83</v>
      </c>
      <c r="BJ504" t="s">
        <v>127</v>
      </c>
      <c r="BK504">
        <v>1965</v>
      </c>
      <c r="BL504" t="s">
        <v>102</v>
      </c>
      <c r="BM504">
        <v>2</v>
      </c>
      <c r="BN504">
        <v>461</v>
      </c>
      <c r="BO504" t="s">
        <v>147</v>
      </c>
      <c r="BP504" t="s">
        <v>147</v>
      </c>
      <c r="BQ504" t="s">
        <v>105</v>
      </c>
      <c r="BR504">
        <v>0</v>
      </c>
      <c r="BS504">
        <v>0</v>
      </c>
      <c r="BT504">
        <v>184</v>
      </c>
      <c r="BU504">
        <v>0</v>
      </c>
      <c r="BV504">
        <v>0</v>
      </c>
      <c r="BW504">
        <v>0</v>
      </c>
      <c r="BX504" t="s">
        <v>83</v>
      </c>
      <c r="BY504" t="s">
        <v>165</v>
      </c>
      <c r="BZ504" t="s">
        <v>135</v>
      </c>
      <c r="CA504" s="2">
        <v>400</v>
      </c>
      <c r="CB504">
        <v>4</v>
      </c>
      <c r="CC504">
        <v>2007</v>
      </c>
      <c r="CD504" t="s">
        <v>110</v>
      </c>
      <c r="CE504" t="s">
        <v>111</v>
      </c>
      <c r="CF504" s="2">
        <v>140000</v>
      </c>
      <c r="CG504" s="4">
        <f t="shared" si="15"/>
        <v>115.32125205930807</v>
      </c>
    </row>
    <row r="505" spans="1:85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 t="str">
        <f t="shared" si="14"/>
        <v>Y</v>
      </c>
      <c r="S505">
        <v>7</v>
      </c>
      <c r="T505">
        <v>8</v>
      </c>
      <c r="U505">
        <v>1959</v>
      </c>
      <c r="V505" t="str">
        <f>IF(Table1[[#This Row],[YearBuilt]]&lt;1990, "N", IF(Table1[[#This Row],[Remodeled after 1990?]] = "Y", "N", "Y"))</f>
        <v>N</v>
      </c>
      <c r="W505">
        <v>1997</v>
      </c>
      <c r="X505" t="str" cm="1">
        <f t="array" ref="X505">IFERROR(IF(U505=W505, "N", IF(AND(U505&lt;W505, Table1[[#This Row],[YearRemodAdd]]&gt;1990), "Y", "N/A")), No value)</f>
        <v>Y</v>
      </c>
      <c r="Y505" t="s">
        <v>93</v>
      </c>
      <c r="Z505" t="s">
        <v>94</v>
      </c>
      <c r="AA505" t="s">
        <v>96</v>
      </c>
      <c r="AB505" t="s">
        <v>124</v>
      </c>
      <c r="AC505" t="s">
        <v>117</v>
      </c>
      <c r="AD505">
        <v>0</v>
      </c>
      <c r="AE505" t="s">
        <v>98</v>
      </c>
      <c r="AF505" t="s">
        <v>98</v>
      </c>
      <c r="AG505" t="s">
        <v>118</v>
      </c>
      <c r="AH505" t="s">
        <v>98</v>
      </c>
      <c r="AI505" t="s">
        <v>98</v>
      </c>
      <c r="AJ505" t="s">
        <v>100</v>
      </c>
      <c r="AK505" t="s">
        <v>119</v>
      </c>
      <c r="AL505">
        <v>1247</v>
      </c>
      <c r="AM505" t="s">
        <v>102</v>
      </c>
      <c r="AN505">
        <v>0</v>
      </c>
      <c r="AO505">
        <v>254</v>
      </c>
      <c r="AP505">
        <v>1501</v>
      </c>
      <c r="AQ505" t="s">
        <v>103</v>
      </c>
      <c r="AR505" t="s">
        <v>98</v>
      </c>
      <c r="AS505" t="s">
        <v>105</v>
      </c>
      <c r="AT505" t="s">
        <v>106</v>
      </c>
      <c r="AU505">
        <v>1801</v>
      </c>
      <c r="AV505">
        <v>0</v>
      </c>
      <c r="AW505">
        <v>0</v>
      </c>
      <c r="AX505">
        <v>1801</v>
      </c>
      <c r="AY505">
        <v>1</v>
      </c>
      <c r="AZ505">
        <v>0</v>
      </c>
      <c r="BA505">
        <v>2</v>
      </c>
      <c r="BB505">
        <v>0</v>
      </c>
      <c r="BC505">
        <v>1</v>
      </c>
      <c r="BD505">
        <v>1</v>
      </c>
      <c r="BE505" t="s">
        <v>98</v>
      </c>
      <c r="BF505">
        <v>6</v>
      </c>
      <c r="BG505" t="s">
        <v>107</v>
      </c>
      <c r="BH505">
        <v>2</v>
      </c>
      <c r="BI505" t="s">
        <v>98</v>
      </c>
      <c r="BJ505" t="s">
        <v>108</v>
      </c>
      <c r="BK505">
        <v>1959</v>
      </c>
      <c r="BL505" t="s">
        <v>157</v>
      </c>
      <c r="BM505">
        <v>2</v>
      </c>
      <c r="BN505">
        <v>484</v>
      </c>
      <c r="BO505" t="s">
        <v>98</v>
      </c>
      <c r="BP505" t="s">
        <v>98</v>
      </c>
      <c r="BQ505" t="s">
        <v>105</v>
      </c>
      <c r="BR505">
        <v>0</v>
      </c>
      <c r="BS505">
        <v>54</v>
      </c>
      <c r="BT505">
        <v>0</v>
      </c>
      <c r="BU505">
        <v>0</v>
      </c>
      <c r="BV505">
        <v>161</v>
      </c>
      <c r="BW505">
        <v>0</v>
      </c>
      <c r="BX505" t="s">
        <v>83</v>
      </c>
      <c r="BY505" t="s">
        <v>163</v>
      </c>
      <c r="BZ505" t="s">
        <v>83</v>
      </c>
      <c r="CA505" s="2">
        <v>0</v>
      </c>
      <c r="CB505">
        <v>3</v>
      </c>
      <c r="CC505">
        <v>2010</v>
      </c>
      <c r="CD505" t="s">
        <v>110</v>
      </c>
      <c r="CE505" t="s">
        <v>111</v>
      </c>
      <c r="CF505" s="2">
        <v>289000</v>
      </c>
      <c r="CG505" s="4">
        <f t="shared" si="15"/>
        <v>160.46640755136036</v>
      </c>
    </row>
    <row r="506" spans="1:85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 t="str">
        <f t="shared" si="14"/>
        <v>N</v>
      </c>
      <c r="S506">
        <v>6</v>
      </c>
      <c r="T506">
        <v>5</v>
      </c>
      <c r="U506">
        <v>1974</v>
      </c>
      <c r="V506" t="str">
        <f>IF(Table1[[#This Row],[YearBuilt]]&lt;1990, "N", IF(Table1[[#This Row],[Remodeled after 1990?]] = "Y", "N", "Y"))</f>
        <v>N</v>
      </c>
      <c r="W506">
        <v>1974</v>
      </c>
      <c r="X506" t="str" cm="1">
        <f t="array" ref="X506">IFERROR(IF(U506=W506, "N", IF(AND(U506&lt;W506, Table1[[#This Row],[YearRemodAdd]]&gt;1990), "Y", "N/A")), No value)</f>
        <v>N</v>
      </c>
      <c r="Y506" t="s">
        <v>93</v>
      </c>
      <c r="Z506" t="s">
        <v>94</v>
      </c>
      <c r="AA506" t="s">
        <v>161</v>
      </c>
      <c r="AB506" t="s">
        <v>226</v>
      </c>
      <c r="AC506" t="s">
        <v>117</v>
      </c>
      <c r="AD506">
        <v>0</v>
      </c>
      <c r="AE506" t="s">
        <v>98</v>
      </c>
      <c r="AF506" t="s">
        <v>98</v>
      </c>
      <c r="AG506" t="s">
        <v>118</v>
      </c>
      <c r="AH506" t="s">
        <v>98</v>
      </c>
      <c r="AI506" t="s">
        <v>98</v>
      </c>
      <c r="AJ506" t="s">
        <v>100</v>
      </c>
      <c r="AK506" t="s">
        <v>119</v>
      </c>
      <c r="AL506">
        <v>257</v>
      </c>
      <c r="AM506" t="s">
        <v>153</v>
      </c>
      <c r="AN506">
        <v>495</v>
      </c>
      <c r="AO506">
        <v>103</v>
      </c>
      <c r="AP506">
        <v>855</v>
      </c>
      <c r="AQ506" t="s">
        <v>103</v>
      </c>
      <c r="AR506" t="s">
        <v>98</v>
      </c>
      <c r="AS506" t="s">
        <v>105</v>
      </c>
      <c r="AT506" t="s">
        <v>106</v>
      </c>
      <c r="AU506">
        <v>855</v>
      </c>
      <c r="AV506">
        <v>467</v>
      </c>
      <c r="AW506">
        <v>0</v>
      </c>
      <c r="AX506">
        <v>1322</v>
      </c>
      <c r="AY506">
        <v>0</v>
      </c>
      <c r="AZ506">
        <v>1</v>
      </c>
      <c r="BA506">
        <v>2</v>
      </c>
      <c r="BB506">
        <v>1</v>
      </c>
      <c r="BC506">
        <v>3</v>
      </c>
      <c r="BD506">
        <v>1</v>
      </c>
      <c r="BE506" t="s">
        <v>98</v>
      </c>
      <c r="BF506">
        <v>6</v>
      </c>
      <c r="BG506" t="s">
        <v>107</v>
      </c>
      <c r="BH506">
        <v>1</v>
      </c>
      <c r="BI506" t="s">
        <v>147</v>
      </c>
      <c r="BJ506" t="s">
        <v>108</v>
      </c>
      <c r="BK506">
        <v>1974</v>
      </c>
      <c r="BL506" t="s">
        <v>102</v>
      </c>
      <c r="BM506">
        <v>2</v>
      </c>
      <c r="BN506">
        <v>440</v>
      </c>
      <c r="BO506" t="s">
        <v>98</v>
      </c>
      <c r="BP506" t="s">
        <v>98</v>
      </c>
      <c r="BQ506" t="s">
        <v>105</v>
      </c>
      <c r="BR506">
        <v>260</v>
      </c>
      <c r="BS506">
        <v>0</v>
      </c>
      <c r="BT506">
        <v>0</v>
      </c>
      <c r="BU506">
        <v>0</v>
      </c>
      <c r="BV506">
        <v>0</v>
      </c>
      <c r="BW506">
        <v>0</v>
      </c>
      <c r="BX506" t="s">
        <v>83</v>
      </c>
      <c r="BY506" t="s">
        <v>83</v>
      </c>
      <c r="BZ506" t="s">
        <v>83</v>
      </c>
      <c r="CA506" s="2">
        <v>0</v>
      </c>
      <c r="CB506">
        <v>6</v>
      </c>
      <c r="CC506">
        <v>2009</v>
      </c>
      <c r="CD506" t="s">
        <v>110</v>
      </c>
      <c r="CE506" t="s">
        <v>111</v>
      </c>
      <c r="CF506" s="2">
        <v>147000</v>
      </c>
      <c r="CG506" s="4">
        <f t="shared" si="15"/>
        <v>111.19515885022693</v>
      </c>
    </row>
    <row r="507" spans="1:85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 t="str">
        <f t="shared" si="14"/>
        <v>N</v>
      </c>
      <c r="S507">
        <v>5</v>
      </c>
      <c r="T507">
        <v>5</v>
      </c>
      <c r="U507">
        <v>1952</v>
      </c>
      <c r="V507" t="str">
        <f>IF(Table1[[#This Row],[YearBuilt]]&lt;1990, "N", IF(Table1[[#This Row],[Remodeled after 1990?]] = "Y", "N", "Y"))</f>
        <v>N</v>
      </c>
      <c r="W507">
        <v>1952</v>
      </c>
      <c r="X507" t="str" cm="1">
        <f t="array" ref="X507">IFERROR(IF(U507=W507, "N", IF(AND(U507&lt;W507, Table1[[#This Row],[YearRemodAdd]]&gt;1990), "Y", "N/A")), No value)</f>
        <v>N</v>
      </c>
      <c r="Y507" t="s">
        <v>152</v>
      </c>
      <c r="Z507" t="s">
        <v>94</v>
      </c>
      <c r="AA507" t="s">
        <v>124</v>
      </c>
      <c r="AB507" t="s">
        <v>124</v>
      </c>
      <c r="AC507" t="s">
        <v>96</v>
      </c>
      <c r="AD507">
        <v>360</v>
      </c>
      <c r="AE507" t="s">
        <v>98</v>
      </c>
      <c r="AF507" t="s">
        <v>98</v>
      </c>
      <c r="AG507" t="s">
        <v>118</v>
      </c>
      <c r="AH507" t="s">
        <v>98</v>
      </c>
      <c r="AI507" t="s">
        <v>98</v>
      </c>
      <c r="AJ507" t="s">
        <v>100</v>
      </c>
      <c r="AK507" t="s">
        <v>102</v>
      </c>
      <c r="AL507">
        <v>0</v>
      </c>
      <c r="AM507" t="s">
        <v>102</v>
      </c>
      <c r="AN507">
        <v>0</v>
      </c>
      <c r="AO507">
        <v>960</v>
      </c>
      <c r="AP507">
        <v>960</v>
      </c>
      <c r="AQ507" t="s">
        <v>103</v>
      </c>
      <c r="AR507" t="s">
        <v>97</v>
      </c>
      <c r="AS507" t="s">
        <v>105</v>
      </c>
      <c r="AT507" t="s">
        <v>106</v>
      </c>
      <c r="AU507">
        <v>960</v>
      </c>
      <c r="AV507">
        <v>1000</v>
      </c>
      <c r="AW507">
        <v>0</v>
      </c>
      <c r="AX507">
        <v>1960</v>
      </c>
      <c r="AY507">
        <v>0</v>
      </c>
      <c r="AZ507">
        <v>0</v>
      </c>
      <c r="BA507">
        <v>2</v>
      </c>
      <c r="BB507">
        <v>0</v>
      </c>
      <c r="BC507">
        <v>4</v>
      </c>
      <c r="BD507">
        <v>2</v>
      </c>
      <c r="BE507" t="s">
        <v>98</v>
      </c>
      <c r="BF507">
        <v>10</v>
      </c>
      <c r="BG507" t="s">
        <v>107</v>
      </c>
      <c r="BH507">
        <v>0</v>
      </c>
      <c r="BI507" t="s">
        <v>83</v>
      </c>
      <c r="BJ507" t="s">
        <v>127</v>
      </c>
      <c r="BK507">
        <v>1952</v>
      </c>
      <c r="BL507" t="s">
        <v>102</v>
      </c>
      <c r="BM507">
        <v>2</v>
      </c>
      <c r="BN507">
        <v>400</v>
      </c>
      <c r="BO507" t="s">
        <v>98</v>
      </c>
      <c r="BP507" t="s">
        <v>98</v>
      </c>
      <c r="BQ507" t="s">
        <v>177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 t="s">
        <v>83</v>
      </c>
      <c r="BY507" t="s">
        <v>83</v>
      </c>
      <c r="BZ507" t="s">
        <v>83</v>
      </c>
      <c r="CA507" s="2">
        <v>0</v>
      </c>
      <c r="CB507">
        <v>7</v>
      </c>
      <c r="CC507">
        <v>2009</v>
      </c>
      <c r="CD507" t="s">
        <v>173</v>
      </c>
      <c r="CE507" t="s">
        <v>111</v>
      </c>
      <c r="CF507" s="2">
        <v>124500</v>
      </c>
      <c r="CG507" s="4">
        <f t="shared" si="15"/>
        <v>63.520408163265309</v>
      </c>
    </row>
    <row r="508" spans="1:85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 t="str">
        <f t="shared" si="14"/>
        <v>N</v>
      </c>
      <c r="S508">
        <v>8</v>
      </c>
      <c r="T508">
        <v>5</v>
      </c>
      <c r="U508">
        <v>1993</v>
      </c>
      <c r="V508" t="str">
        <f>IF(Table1[[#This Row],[YearBuilt]]&lt;1990, "N", IF(Table1[[#This Row],[Remodeled after 1990?]] = "Y", "N", "Y"))</f>
        <v>N</v>
      </c>
      <c r="W508">
        <v>1994</v>
      </c>
      <c r="X508" t="str" cm="1">
        <f t="array" ref="X508">IFERROR(IF(U508=W508, "N", IF(AND(U508&lt;W508, Table1[[#This Row],[YearRemodAdd]]&gt;1990), "Y", "N/A")), No value)</f>
        <v>Y</v>
      </c>
      <c r="Y508" t="s">
        <v>93</v>
      </c>
      <c r="Z508" t="s">
        <v>94</v>
      </c>
      <c r="AA508" t="s">
        <v>95</v>
      </c>
      <c r="AB508" t="s">
        <v>95</v>
      </c>
      <c r="AC508" t="s">
        <v>96</v>
      </c>
      <c r="AD508">
        <v>125</v>
      </c>
      <c r="AE508" t="s">
        <v>97</v>
      </c>
      <c r="AF508" t="s">
        <v>98</v>
      </c>
      <c r="AG508" t="s">
        <v>99</v>
      </c>
      <c r="AH508" t="s">
        <v>97</v>
      </c>
      <c r="AI508" t="s">
        <v>98</v>
      </c>
      <c r="AJ508" t="s">
        <v>100</v>
      </c>
      <c r="AK508" t="s">
        <v>101</v>
      </c>
      <c r="AL508">
        <v>380</v>
      </c>
      <c r="AM508" t="s">
        <v>102</v>
      </c>
      <c r="AN508">
        <v>0</v>
      </c>
      <c r="AO508">
        <v>397</v>
      </c>
      <c r="AP508">
        <v>777</v>
      </c>
      <c r="AQ508" t="s">
        <v>103</v>
      </c>
      <c r="AR508" t="s">
        <v>104</v>
      </c>
      <c r="AS508" t="s">
        <v>105</v>
      </c>
      <c r="AT508" t="s">
        <v>106</v>
      </c>
      <c r="AU508">
        <v>1065</v>
      </c>
      <c r="AV508">
        <v>846</v>
      </c>
      <c r="AW508">
        <v>0</v>
      </c>
      <c r="AX508">
        <v>1911</v>
      </c>
      <c r="AY508">
        <v>0</v>
      </c>
      <c r="AZ508">
        <v>0</v>
      </c>
      <c r="BA508">
        <v>2</v>
      </c>
      <c r="BB508">
        <v>1</v>
      </c>
      <c r="BC508">
        <v>3</v>
      </c>
      <c r="BD508">
        <v>1</v>
      </c>
      <c r="BE508" t="s">
        <v>97</v>
      </c>
      <c r="BF508">
        <v>8</v>
      </c>
      <c r="BG508" t="s">
        <v>107</v>
      </c>
      <c r="BH508">
        <v>1</v>
      </c>
      <c r="BI508" t="s">
        <v>98</v>
      </c>
      <c r="BJ508" t="s">
        <v>108</v>
      </c>
      <c r="BK508">
        <v>1993</v>
      </c>
      <c r="BL508" t="s">
        <v>109</v>
      </c>
      <c r="BM508">
        <v>2</v>
      </c>
      <c r="BN508">
        <v>471</v>
      </c>
      <c r="BO508" t="s">
        <v>98</v>
      </c>
      <c r="BP508" t="s">
        <v>98</v>
      </c>
      <c r="BQ508" t="s">
        <v>105</v>
      </c>
      <c r="BR508">
        <v>182</v>
      </c>
      <c r="BS508">
        <v>81</v>
      </c>
      <c r="BT508">
        <v>0</v>
      </c>
      <c r="BU508">
        <v>0</v>
      </c>
      <c r="BV508">
        <v>0</v>
      </c>
      <c r="BW508">
        <v>0</v>
      </c>
      <c r="BX508" t="s">
        <v>83</v>
      </c>
      <c r="BY508" t="s">
        <v>83</v>
      </c>
      <c r="BZ508" t="s">
        <v>83</v>
      </c>
      <c r="CA508" s="2">
        <v>0</v>
      </c>
      <c r="CB508">
        <v>9</v>
      </c>
      <c r="CC508">
        <v>2006</v>
      </c>
      <c r="CD508" t="s">
        <v>110</v>
      </c>
      <c r="CE508" t="s">
        <v>111</v>
      </c>
      <c r="CF508" s="2">
        <v>215000</v>
      </c>
      <c r="CG508" s="4">
        <f t="shared" si="15"/>
        <v>112.50654107796964</v>
      </c>
    </row>
    <row r="509" spans="1:85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 t="str">
        <f t="shared" si="14"/>
        <v>Y</v>
      </c>
      <c r="S509">
        <v>6</v>
      </c>
      <c r="T509">
        <v>5</v>
      </c>
      <c r="U509">
        <v>2009</v>
      </c>
      <c r="V509" t="str">
        <f>IF(Table1[[#This Row],[YearBuilt]]&lt;1990, "N", IF(Table1[[#This Row],[Remodeled after 1990?]] = "Y", "N", "Y"))</f>
        <v>Y</v>
      </c>
      <c r="W509">
        <v>2009</v>
      </c>
      <c r="X509" t="str" cm="1">
        <f t="array" ref="X509">IFERROR(IF(U509=W509, "N", IF(AND(U509&lt;W509, Table1[[#This Row],[YearRemodAdd]]&gt;1990), "Y", "N/A")), No value)</f>
        <v>N</v>
      </c>
      <c r="Y509" t="s">
        <v>93</v>
      </c>
      <c r="Z509" t="s">
        <v>94</v>
      </c>
      <c r="AA509" t="s">
        <v>95</v>
      </c>
      <c r="AB509" t="s">
        <v>95</v>
      </c>
      <c r="AC509" t="s">
        <v>117</v>
      </c>
      <c r="AD509">
        <v>0</v>
      </c>
      <c r="AE509" t="s">
        <v>97</v>
      </c>
      <c r="AF509" t="s">
        <v>98</v>
      </c>
      <c r="AG509" t="s">
        <v>99</v>
      </c>
      <c r="AH509" t="s">
        <v>97</v>
      </c>
      <c r="AI509" t="s">
        <v>98</v>
      </c>
      <c r="AJ509" t="s">
        <v>100</v>
      </c>
      <c r="AK509" t="s">
        <v>101</v>
      </c>
      <c r="AL509">
        <v>27</v>
      </c>
      <c r="AM509" t="s">
        <v>102</v>
      </c>
      <c r="AN509">
        <v>0</v>
      </c>
      <c r="AO509">
        <v>1191</v>
      </c>
      <c r="AP509">
        <v>1218</v>
      </c>
      <c r="AQ509" t="s">
        <v>103</v>
      </c>
      <c r="AR509" t="s">
        <v>104</v>
      </c>
      <c r="AS509" t="s">
        <v>105</v>
      </c>
      <c r="AT509" t="s">
        <v>106</v>
      </c>
      <c r="AU509">
        <v>1218</v>
      </c>
      <c r="AV509">
        <v>0</v>
      </c>
      <c r="AW509">
        <v>0</v>
      </c>
      <c r="AX509">
        <v>1218</v>
      </c>
      <c r="AY509">
        <v>0</v>
      </c>
      <c r="AZ509">
        <v>0</v>
      </c>
      <c r="BA509">
        <v>2</v>
      </c>
      <c r="BB509">
        <v>0</v>
      </c>
      <c r="BC509">
        <v>2</v>
      </c>
      <c r="BD509">
        <v>1</v>
      </c>
      <c r="BE509" t="s">
        <v>97</v>
      </c>
      <c r="BF509">
        <v>4</v>
      </c>
      <c r="BG509" t="s">
        <v>107</v>
      </c>
      <c r="BH509">
        <v>0</v>
      </c>
      <c r="BI509" t="s">
        <v>83</v>
      </c>
      <c r="BJ509" t="s">
        <v>108</v>
      </c>
      <c r="BK509">
        <v>2009</v>
      </c>
      <c r="BL509" t="s">
        <v>157</v>
      </c>
      <c r="BM509">
        <v>2</v>
      </c>
      <c r="BN509">
        <v>676</v>
      </c>
      <c r="BO509" t="s">
        <v>98</v>
      </c>
      <c r="BP509" t="s">
        <v>98</v>
      </c>
      <c r="BQ509" t="s">
        <v>105</v>
      </c>
      <c r="BR509">
        <v>0</v>
      </c>
      <c r="BS509">
        <v>102</v>
      </c>
      <c r="BT509">
        <v>0</v>
      </c>
      <c r="BU509">
        <v>0</v>
      </c>
      <c r="BV509">
        <v>0</v>
      </c>
      <c r="BW509">
        <v>0</v>
      </c>
      <c r="BX509" t="s">
        <v>83</v>
      </c>
      <c r="BY509" t="s">
        <v>83</v>
      </c>
      <c r="BZ509" t="s">
        <v>83</v>
      </c>
      <c r="CA509" s="2">
        <v>0</v>
      </c>
      <c r="CB509">
        <v>9</v>
      </c>
      <c r="CC509">
        <v>2009</v>
      </c>
      <c r="CD509" t="s">
        <v>158</v>
      </c>
      <c r="CE509" t="s">
        <v>159</v>
      </c>
      <c r="CF509" s="2">
        <v>208300</v>
      </c>
      <c r="CG509" s="4">
        <f t="shared" si="15"/>
        <v>171.01806239737274</v>
      </c>
    </row>
    <row r="510" spans="1:85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 t="str">
        <f t="shared" si="14"/>
        <v>N</v>
      </c>
      <c r="S510">
        <v>7</v>
      </c>
      <c r="T510">
        <v>9</v>
      </c>
      <c r="U510">
        <v>1928</v>
      </c>
      <c r="V510" t="str">
        <f>IF(Table1[[#This Row],[YearBuilt]]&lt;1990, "N", IF(Table1[[#This Row],[Remodeled after 1990?]] = "Y", "N", "Y"))</f>
        <v>N</v>
      </c>
      <c r="W510">
        <v>2005</v>
      </c>
      <c r="X510" t="str" cm="1">
        <f t="array" ref="X510">IFERROR(IF(U510=W510, "N", IF(AND(U510&lt;W510, Table1[[#This Row],[YearRemodAdd]]&gt;1990), "Y", "N/A")), No value)</f>
        <v>Y</v>
      </c>
      <c r="Y510" t="s">
        <v>184</v>
      </c>
      <c r="Z510" t="s">
        <v>94</v>
      </c>
      <c r="AA510" t="s">
        <v>116</v>
      </c>
      <c r="AB510" t="s">
        <v>116</v>
      </c>
      <c r="AC510" t="s">
        <v>117</v>
      </c>
      <c r="AD510">
        <v>0</v>
      </c>
      <c r="AE510" t="s">
        <v>98</v>
      </c>
      <c r="AF510" t="s">
        <v>104</v>
      </c>
      <c r="AG510" t="s">
        <v>126</v>
      </c>
      <c r="AH510" t="s">
        <v>98</v>
      </c>
      <c r="AI510" t="s">
        <v>98</v>
      </c>
      <c r="AJ510" t="s">
        <v>100</v>
      </c>
      <c r="AK510" t="s">
        <v>153</v>
      </c>
      <c r="AL510">
        <v>141</v>
      </c>
      <c r="AM510" t="s">
        <v>102</v>
      </c>
      <c r="AN510">
        <v>0</v>
      </c>
      <c r="AO510">
        <v>548</v>
      </c>
      <c r="AP510">
        <v>689</v>
      </c>
      <c r="AQ510" t="s">
        <v>103</v>
      </c>
      <c r="AR510" t="s">
        <v>104</v>
      </c>
      <c r="AS510" t="s">
        <v>105</v>
      </c>
      <c r="AT510" t="s">
        <v>106</v>
      </c>
      <c r="AU510">
        <v>689</v>
      </c>
      <c r="AV510">
        <v>689</v>
      </c>
      <c r="AW510">
        <v>0</v>
      </c>
      <c r="AX510">
        <v>1378</v>
      </c>
      <c r="AY510">
        <v>0</v>
      </c>
      <c r="AZ510">
        <v>0</v>
      </c>
      <c r="BA510">
        <v>2</v>
      </c>
      <c r="BB510">
        <v>0</v>
      </c>
      <c r="BC510">
        <v>3</v>
      </c>
      <c r="BD510">
        <v>1</v>
      </c>
      <c r="BE510" t="s">
        <v>97</v>
      </c>
      <c r="BF510">
        <v>7</v>
      </c>
      <c r="BG510" t="s">
        <v>107</v>
      </c>
      <c r="BH510">
        <v>1</v>
      </c>
      <c r="BI510" t="s">
        <v>97</v>
      </c>
      <c r="BJ510" t="s">
        <v>127</v>
      </c>
      <c r="BK510">
        <v>1928</v>
      </c>
      <c r="BL510" t="s">
        <v>102</v>
      </c>
      <c r="BM510">
        <v>2</v>
      </c>
      <c r="BN510">
        <v>360</v>
      </c>
      <c r="BO510" t="s">
        <v>98</v>
      </c>
      <c r="BP510" t="s">
        <v>98</v>
      </c>
      <c r="BQ510" t="s">
        <v>177</v>
      </c>
      <c r="BR510">
        <v>0</v>
      </c>
      <c r="BS510">
        <v>0</v>
      </c>
      <c r="BT510">
        <v>116</v>
      </c>
      <c r="BU510">
        <v>0</v>
      </c>
      <c r="BV510">
        <v>0</v>
      </c>
      <c r="BW510">
        <v>0</v>
      </c>
      <c r="BX510" t="s">
        <v>83</v>
      </c>
      <c r="BY510" t="s">
        <v>83</v>
      </c>
      <c r="BZ510" t="s">
        <v>83</v>
      </c>
      <c r="CA510" s="2">
        <v>0</v>
      </c>
      <c r="CB510">
        <v>10</v>
      </c>
      <c r="CC510">
        <v>2008</v>
      </c>
      <c r="CD510" t="s">
        <v>110</v>
      </c>
      <c r="CE510" t="s">
        <v>111</v>
      </c>
      <c r="CF510" s="2">
        <v>161000</v>
      </c>
      <c r="CG510" s="4">
        <f t="shared" si="15"/>
        <v>116.83599419448475</v>
      </c>
    </row>
    <row r="511" spans="1:85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 t="str">
        <f t="shared" si="14"/>
        <v>Y</v>
      </c>
      <c r="S511">
        <v>5</v>
      </c>
      <c r="T511">
        <v>6</v>
      </c>
      <c r="U511">
        <v>1959</v>
      </c>
      <c r="V511" t="str">
        <f>IF(Table1[[#This Row],[YearBuilt]]&lt;1990, "N", IF(Table1[[#This Row],[Remodeled after 1990?]] = "Y", "N", "Y"))</f>
        <v>N</v>
      </c>
      <c r="W511">
        <v>1959</v>
      </c>
      <c r="X511" t="str" cm="1">
        <f t="array" ref="X511">IFERROR(IF(U511=W511, "N", IF(AND(U511&lt;W511, Table1[[#This Row],[YearRemodAdd]]&gt;1990), "Y", "N/A")), No value)</f>
        <v>N</v>
      </c>
      <c r="Y511" t="s">
        <v>93</v>
      </c>
      <c r="Z511" t="s">
        <v>94</v>
      </c>
      <c r="AA511" t="s">
        <v>116</v>
      </c>
      <c r="AB511" t="s">
        <v>116</v>
      </c>
      <c r="AC511" t="s">
        <v>96</v>
      </c>
      <c r="AD511">
        <v>132</v>
      </c>
      <c r="AE511" t="s">
        <v>98</v>
      </c>
      <c r="AF511" t="s">
        <v>98</v>
      </c>
      <c r="AG511" t="s">
        <v>118</v>
      </c>
      <c r="AH511" t="s">
        <v>98</v>
      </c>
      <c r="AI511" t="s">
        <v>98</v>
      </c>
      <c r="AJ511" t="s">
        <v>100</v>
      </c>
      <c r="AK511" t="s">
        <v>119</v>
      </c>
      <c r="AL511">
        <v>991</v>
      </c>
      <c r="AM511" t="s">
        <v>102</v>
      </c>
      <c r="AN511">
        <v>0</v>
      </c>
      <c r="AO511">
        <v>50</v>
      </c>
      <c r="AP511">
        <v>1041</v>
      </c>
      <c r="AQ511" t="s">
        <v>103</v>
      </c>
      <c r="AR511" t="s">
        <v>104</v>
      </c>
      <c r="AS511" t="s">
        <v>105</v>
      </c>
      <c r="AT511" t="s">
        <v>106</v>
      </c>
      <c r="AU511">
        <v>1041</v>
      </c>
      <c r="AV511">
        <v>0</v>
      </c>
      <c r="AW511">
        <v>0</v>
      </c>
      <c r="AX511">
        <v>1041</v>
      </c>
      <c r="AY511">
        <v>1</v>
      </c>
      <c r="AZ511">
        <v>0</v>
      </c>
      <c r="BA511">
        <v>1</v>
      </c>
      <c r="BB511">
        <v>0</v>
      </c>
      <c r="BC511">
        <v>3</v>
      </c>
      <c r="BD511">
        <v>1</v>
      </c>
      <c r="BE511" t="s">
        <v>98</v>
      </c>
      <c r="BF511">
        <v>6</v>
      </c>
      <c r="BG511" t="s">
        <v>107</v>
      </c>
      <c r="BH511">
        <v>0</v>
      </c>
      <c r="BI511" t="s">
        <v>83</v>
      </c>
      <c r="BJ511" t="s">
        <v>108</v>
      </c>
      <c r="BK511">
        <v>1959</v>
      </c>
      <c r="BL511" t="s">
        <v>109</v>
      </c>
      <c r="BM511">
        <v>1</v>
      </c>
      <c r="BN511">
        <v>270</v>
      </c>
      <c r="BO511" t="s">
        <v>98</v>
      </c>
      <c r="BP511" t="s">
        <v>98</v>
      </c>
      <c r="BQ511" t="s">
        <v>105</v>
      </c>
      <c r="BR511">
        <v>224</v>
      </c>
      <c r="BS511">
        <v>88</v>
      </c>
      <c r="BT511">
        <v>0</v>
      </c>
      <c r="BU511">
        <v>0</v>
      </c>
      <c r="BV511">
        <v>0</v>
      </c>
      <c r="BW511">
        <v>0</v>
      </c>
      <c r="BX511" t="s">
        <v>83</v>
      </c>
      <c r="BY511" t="s">
        <v>134</v>
      </c>
      <c r="BZ511" t="s">
        <v>83</v>
      </c>
      <c r="CA511" s="2">
        <v>0</v>
      </c>
      <c r="CB511">
        <v>7</v>
      </c>
      <c r="CC511">
        <v>2009</v>
      </c>
      <c r="CD511" t="s">
        <v>110</v>
      </c>
      <c r="CE511" t="s">
        <v>111</v>
      </c>
      <c r="CF511" s="2">
        <v>124500</v>
      </c>
      <c r="CG511" s="4">
        <f t="shared" si="15"/>
        <v>119.59654178674351</v>
      </c>
    </row>
    <row r="512" spans="1:85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 t="str">
        <f t="shared" si="14"/>
        <v>Y</v>
      </c>
      <c r="S512">
        <v>5</v>
      </c>
      <c r="T512">
        <v>7</v>
      </c>
      <c r="U512">
        <v>1951</v>
      </c>
      <c r="V512" t="str">
        <f>IF(Table1[[#This Row],[YearBuilt]]&lt;1990, "N", IF(Table1[[#This Row],[Remodeled after 1990?]] = "Y", "N", "Y"))</f>
        <v>N</v>
      </c>
      <c r="W512">
        <v>2000</v>
      </c>
      <c r="X512" t="str" cm="1">
        <f t="array" ref="X512">IFERROR(IF(U512=W512, "N", IF(AND(U512&lt;W512, Table1[[#This Row],[YearRemodAdd]]&gt;1990), "Y", "N/A")), No value)</f>
        <v>Y</v>
      </c>
      <c r="Y512" t="s">
        <v>152</v>
      </c>
      <c r="Z512" t="s">
        <v>94</v>
      </c>
      <c r="AA512" t="s">
        <v>124</v>
      </c>
      <c r="AB512" t="s">
        <v>124</v>
      </c>
      <c r="AC512" t="s">
        <v>207</v>
      </c>
      <c r="AD512">
        <v>70</v>
      </c>
      <c r="AE512" t="s">
        <v>97</v>
      </c>
      <c r="AF512" t="s">
        <v>98</v>
      </c>
      <c r="AG512" t="s">
        <v>118</v>
      </c>
      <c r="AH512" t="s">
        <v>98</v>
      </c>
      <c r="AI512" t="s">
        <v>98</v>
      </c>
      <c r="AJ512" t="s">
        <v>100</v>
      </c>
      <c r="AK512" t="s">
        <v>141</v>
      </c>
      <c r="AL512">
        <v>650</v>
      </c>
      <c r="AM512" t="s">
        <v>153</v>
      </c>
      <c r="AN512">
        <v>180</v>
      </c>
      <c r="AO512">
        <v>178</v>
      </c>
      <c r="AP512">
        <v>1008</v>
      </c>
      <c r="AQ512" t="s">
        <v>103</v>
      </c>
      <c r="AR512" t="s">
        <v>104</v>
      </c>
      <c r="AS512" t="s">
        <v>105</v>
      </c>
      <c r="AT512" t="s">
        <v>106</v>
      </c>
      <c r="AU512">
        <v>1363</v>
      </c>
      <c r="AV512">
        <v>0</v>
      </c>
      <c r="AW512">
        <v>0</v>
      </c>
      <c r="AX512">
        <v>1363</v>
      </c>
      <c r="AY512">
        <v>1</v>
      </c>
      <c r="AZ512">
        <v>0</v>
      </c>
      <c r="BA512">
        <v>1</v>
      </c>
      <c r="BB512">
        <v>0</v>
      </c>
      <c r="BC512">
        <v>2</v>
      </c>
      <c r="BD512">
        <v>1</v>
      </c>
      <c r="BE512" t="s">
        <v>98</v>
      </c>
      <c r="BF512">
        <v>6</v>
      </c>
      <c r="BG512" t="s">
        <v>146</v>
      </c>
      <c r="BH512">
        <v>2</v>
      </c>
      <c r="BI512" t="s">
        <v>98</v>
      </c>
      <c r="BJ512" t="s">
        <v>169</v>
      </c>
      <c r="BK512">
        <v>1951</v>
      </c>
      <c r="BL512" t="s">
        <v>102</v>
      </c>
      <c r="BM512">
        <v>1</v>
      </c>
      <c r="BN512">
        <v>288</v>
      </c>
      <c r="BO512" t="s">
        <v>98</v>
      </c>
      <c r="BP512" t="s">
        <v>98</v>
      </c>
      <c r="BQ512" t="s">
        <v>105</v>
      </c>
      <c r="BR512">
        <v>324</v>
      </c>
      <c r="BS512">
        <v>42</v>
      </c>
      <c r="BT512">
        <v>0</v>
      </c>
      <c r="BU512">
        <v>0</v>
      </c>
      <c r="BV512">
        <v>168</v>
      </c>
      <c r="BW512">
        <v>0</v>
      </c>
      <c r="BX512" t="s">
        <v>83</v>
      </c>
      <c r="BY512" t="s">
        <v>83</v>
      </c>
      <c r="BZ512" t="s">
        <v>135</v>
      </c>
      <c r="CA512" s="2">
        <v>2000</v>
      </c>
      <c r="CB512">
        <v>6</v>
      </c>
      <c r="CC512">
        <v>2009</v>
      </c>
      <c r="CD512" t="s">
        <v>110</v>
      </c>
      <c r="CE512" t="s">
        <v>111</v>
      </c>
      <c r="CF512" s="2">
        <v>164900</v>
      </c>
      <c r="CG512" s="4">
        <f t="shared" si="15"/>
        <v>120.98312545854732</v>
      </c>
    </row>
    <row r="513" spans="1:85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 t="str">
        <f t="shared" si="14"/>
        <v>Y</v>
      </c>
      <c r="S513">
        <v>7</v>
      </c>
      <c r="T513">
        <v>5</v>
      </c>
      <c r="U513">
        <v>2005</v>
      </c>
      <c r="V513" t="str">
        <f>IF(Table1[[#This Row],[YearBuilt]]&lt;1990, "N", IF(Table1[[#This Row],[Remodeled after 1990?]] = "Y", "N", "Y"))</f>
        <v>N</v>
      </c>
      <c r="W513">
        <v>2006</v>
      </c>
      <c r="X513" t="str" cm="1">
        <f t="array" ref="X513">IFERROR(IF(U513=W513, "N", IF(AND(U513&lt;W513, Table1[[#This Row],[YearRemodAdd]]&gt;1990), "Y", "N/A")), No value)</f>
        <v>Y</v>
      </c>
      <c r="Y513" t="s">
        <v>93</v>
      </c>
      <c r="Z513" t="s">
        <v>94</v>
      </c>
      <c r="AA513" t="s">
        <v>95</v>
      </c>
      <c r="AB513" t="s">
        <v>95</v>
      </c>
      <c r="AC513" t="s">
        <v>137</v>
      </c>
      <c r="AD513">
        <v>94</v>
      </c>
      <c r="AE513" t="s">
        <v>97</v>
      </c>
      <c r="AF513" t="s">
        <v>98</v>
      </c>
      <c r="AG513" t="s">
        <v>99</v>
      </c>
      <c r="AH513" t="s">
        <v>97</v>
      </c>
      <c r="AI513" t="s">
        <v>98</v>
      </c>
      <c r="AJ513" t="s">
        <v>100</v>
      </c>
      <c r="AK513" t="s">
        <v>102</v>
      </c>
      <c r="AL513">
        <v>0</v>
      </c>
      <c r="AM513" t="s">
        <v>102</v>
      </c>
      <c r="AN513">
        <v>0</v>
      </c>
      <c r="AO513">
        <v>1368</v>
      </c>
      <c r="AP513">
        <v>1368</v>
      </c>
      <c r="AQ513" t="s">
        <v>103</v>
      </c>
      <c r="AR513" t="s">
        <v>104</v>
      </c>
      <c r="AS513" t="s">
        <v>105</v>
      </c>
      <c r="AT513" t="s">
        <v>106</v>
      </c>
      <c r="AU513">
        <v>1368</v>
      </c>
      <c r="AV513">
        <v>0</v>
      </c>
      <c r="AW513">
        <v>0</v>
      </c>
      <c r="AX513">
        <v>1368</v>
      </c>
      <c r="AY513">
        <v>0</v>
      </c>
      <c r="AZ513">
        <v>0</v>
      </c>
      <c r="BA513">
        <v>2</v>
      </c>
      <c r="BB513">
        <v>0</v>
      </c>
      <c r="BC513">
        <v>2</v>
      </c>
      <c r="BD513">
        <v>1</v>
      </c>
      <c r="BE513" t="s">
        <v>97</v>
      </c>
      <c r="BF513">
        <v>6</v>
      </c>
      <c r="BG513" t="s">
        <v>107</v>
      </c>
      <c r="BH513">
        <v>1</v>
      </c>
      <c r="BI513" t="s">
        <v>97</v>
      </c>
      <c r="BJ513" t="s">
        <v>108</v>
      </c>
      <c r="BK513">
        <v>2005</v>
      </c>
      <c r="BL513" t="s">
        <v>109</v>
      </c>
      <c r="BM513">
        <v>2</v>
      </c>
      <c r="BN513">
        <v>474</v>
      </c>
      <c r="BO513" t="s">
        <v>98</v>
      </c>
      <c r="BP513" t="s">
        <v>98</v>
      </c>
      <c r="BQ513" t="s">
        <v>105</v>
      </c>
      <c r="BR513">
        <v>132</v>
      </c>
      <c r="BS513">
        <v>35</v>
      </c>
      <c r="BT513">
        <v>0</v>
      </c>
      <c r="BU513">
        <v>0</v>
      </c>
      <c r="BV513">
        <v>0</v>
      </c>
      <c r="BW513">
        <v>0</v>
      </c>
      <c r="BX513" t="s">
        <v>83</v>
      </c>
      <c r="BY513" t="s">
        <v>83</v>
      </c>
      <c r="BZ513" t="s">
        <v>83</v>
      </c>
      <c r="CA513" s="2">
        <v>0</v>
      </c>
      <c r="CB513">
        <v>3</v>
      </c>
      <c r="CC513">
        <v>2006</v>
      </c>
      <c r="CD513" t="s">
        <v>158</v>
      </c>
      <c r="CE513" t="s">
        <v>159</v>
      </c>
      <c r="CF513" s="2">
        <v>202665</v>
      </c>
      <c r="CG513" s="4">
        <f t="shared" si="15"/>
        <v>148.1469298245614</v>
      </c>
    </row>
    <row r="514" spans="1:85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 t="str">
        <f t="shared" si="14"/>
        <v>Y</v>
      </c>
      <c r="S514">
        <v>5</v>
      </c>
      <c r="T514">
        <v>5</v>
      </c>
      <c r="U514">
        <v>1958</v>
      </c>
      <c r="V514" t="str">
        <f>IF(Table1[[#This Row],[YearBuilt]]&lt;1990, "N", IF(Table1[[#This Row],[Remodeled after 1990?]] = "Y", "N", "Y"))</f>
        <v>N</v>
      </c>
      <c r="W514">
        <v>1958</v>
      </c>
      <c r="X514" t="str" cm="1">
        <f t="array" ref="X514">IFERROR(IF(U514=W514, "N", IF(AND(U514&lt;W514, Table1[[#This Row],[YearRemodAdd]]&gt;1990), "Y", "N/A")), No value)</f>
        <v>N</v>
      </c>
      <c r="Y514" t="s">
        <v>93</v>
      </c>
      <c r="Z514" t="s">
        <v>94</v>
      </c>
      <c r="AA514" t="s">
        <v>95</v>
      </c>
      <c r="AB514" t="s">
        <v>95</v>
      </c>
      <c r="AC514" t="s">
        <v>117</v>
      </c>
      <c r="AD514">
        <v>0</v>
      </c>
      <c r="AE514" t="s">
        <v>98</v>
      </c>
      <c r="AF514" t="s">
        <v>98</v>
      </c>
      <c r="AG514" t="s">
        <v>118</v>
      </c>
      <c r="AH514" t="s">
        <v>98</v>
      </c>
      <c r="AI514" t="s">
        <v>98</v>
      </c>
      <c r="AJ514" t="s">
        <v>100</v>
      </c>
      <c r="AK514" t="s">
        <v>141</v>
      </c>
      <c r="AL514">
        <v>521</v>
      </c>
      <c r="AM514" t="s">
        <v>172</v>
      </c>
      <c r="AN514">
        <v>174</v>
      </c>
      <c r="AO514">
        <v>169</v>
      </c>
      <c r="AP514">
        <v>864</v>
      </c>
      <c r="AQ514" t="s">
        <v>103</v>
      </c>
      <c r="AR514" t="s">
        <v>98</v>
      </c>
      <c r="AS514" t="s">
        <v>105</v>
      </c>
      <c r="AT514" t="s">
        <v>106</v>
      </c>
      <c r="AU514">
        <v>864</v>
      </c>
      <c r="AV514">
        <v>0</v>
      </c>
      <c r="AW514">
        <v>0</v>
      </c>
      <c r="AX514">
        <v>864</v>
      </c>
      <c r="AY514">
        <v>1</v>
      </c>
      <c r="AZ514">
        <v>0</v>
      </c>
      <c r="BA514">
        <v>1</v>
      </c>
      <c r="BB514">
        <v>0</v>
      </c>
      <c r="BC514">
        <v>3</v>
      </c>
      <c r="BD514">
        <v>1</v>
      </c>
      <c r="BE514" t="s">
        <v>98</v>
      </c>
      <c r="BF514">
        <v>5</v>
      </c>
      <c r="BG514" t="s">
        <v>107</v>
      </c>
      <c r="BH514">
        <v>0</v>
      </c>
      <c r="BI514" t="s">
        <v>83</v>
      </c>
      <c r="BJ514" t="s">
        <v>127</v>
      </c>
      <c r="BK514">
        <v>1964</v>
      </c>
      <c r="BL514" t="s">
        <v>102</v>
      </c>
      <c r="BM514">
        <v>2</v>
      </c>
      <c r="BN514">
        <v>624</v>
      </c>
      <c r="BO514" t="s">
        <v>98</v>
      </c>
      <c r="BP514" t="s">
        <v>98</v>
      </c>
      <c r="BQ514" t="s">
        <v>105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 t="s">
        <v>83</v>
      </c>
      <c r="BY514" t="s">
        <v>83</v>
      </c>
      <c r="BZ514" t="s">
        <v>83</v>
      </c>
      <c r="CA514" s="2">
        <v>0</v>
      </c>
      <c r="CB514">
        <v>7</v>
      </c>
      <c r="CC514">
        <v>2006</v>
      </c>
      <c r="CD514" t="s">
        <v>110</v>
      </c>
      <c r="CE514" t="s">
        <v>111</v>
      </c>
      <c r="CF514" s="2">
        <v>129900</v>
      </c>
      <c r="CG514" s="4">
        <f t="shared" si="15"/>
        <v>150.34722222222223</v>
      </c>
    </row>
    <row r="515" spans="1:85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 t="str">
        <f t="shared" ref="R515:R578" si="16">IFERROR(IF(Q515 = "1Story", "Y",IF(Q515 = "2Story", "N", "N/A")), "No value")</f>
        <v>Y</v>
      </c>
      <c r="S515">
        <v>6</v>
      </c>
      <c r="T515">
        <v>5</v>
      </c>
      <c r="U515">
        <v>1983</v>
      </c>
      <c r="V515" t="str">
        <f>IF(Table1[[#This Row],[YearBuilt]]&lt;1990, "N", IF(Table1[[#This Row],[Remodeled after 1990?]] = "Y", "N", "Y"))</f>
        <v>N</v>
      </c>
      <c r="W515">
        <v>1983</v>
      </c>
      <c r="X515" t="str" cm="1">
        <f t="array" ref="X515">IFERROR(IF(U515=W515, "N", IF(AND(U515&lt;W515, Table1[[#This Row],[YearRemodAdd]]&gt;1990), "Y", "N/A")), No value)</f>
        <v>N</v>
      </c>
      <c r="Y515" t="s">
        <v>93</v>
      </c>
      <c r="Z515" t="s">
        <v>94</v>
      </c>
      <c r="AA515" t="s">
        <v>95</v>
      </c>
      <c r="AB515" t="s">
        <v>95</v>
      </c>
      <c r="AC515" t="s">
        <v>117</v>
      </c>
      <c r="AD515">
        <v>0</v>
      </c>
      <c r="AE515" t="s">
        <v>98</v>
      </c>
      <c r="AF515" t="s">
        <v>97</v>
      </c>
      <c r="AG515" t="s">
        <v>99</v>
      </c>
      <c r="AH515" t="s">
        <v>98</v>
      </c>
      <c r="AI515" t="s">
        <v>98</v>
      </c>
      <c r="AJ515" t="s">
        <v>100</v>
      </c>
      <c r="AK515" t="s">
        <v>119</v>
      </c>
      <c r="AL515">
        <v>336</v>
      </c>
      <c r="AM515" t="s">
        <v>102</v>
      </c>
      <c r="AN515">
        <v>0</v>
      </c>
      <c r="AO515">
        <v>748</v>
      </c>
      <c r="AP515">
        <v>1084</v>
      </c>
      <c r="AQ515" t="s">
        <v>103</v>
      </c>
      <c r="AR515" t="s">
        <v>98</v>
      </c>
      <c r="AS515" t="s">
        <v>105</v>
      </c>
      <c r="AT515" t="s">
        <v>106</v>
      </c>
      <c r="AU515">
        <v>1080</v>
      </c>
      <c r="AV515">
        <v>0</v>
      </c>
      <c r="AW515">
        <v>0</v>
      </c>
      <c r="AX515">
        <v>1080</v>
      </c>
      <c r="AY515">
        <v>0</v>
      </c>
      <c r="AZ515">
        <v>0</v>
      </c>
      <c r="BA515">
        <v>1</v>
      </c>
      <c r="BB515">
        <v>1</v>
      </c>
      <c r="BC515">
        <v>3</v>
      </c>
      <c r="BD515">
        <v>1</v>
      </c>
      <c r="BE515" t="s">
        <v>98</v>
      </c>
      <c r="BF515">
        <v>5</v>
      </c>
      <c r="BG515" t="s">
        <v>107</v>
      </c>
      <c r="BH515">
        <v>0</v>
      </c>
      <c r="BI515" t="s">
        <v>83</v>
      </c>
      <c r="BJ515" t="s">
        <v>108</v>
      </c>
      <c r="BK515">
        <v>1983</v>
      </c>
      <c r="BL515" t="s">
        <v>102</v>
      </c>
      <c r="BM515">
        <v>2</v>
      </c>
      <c r="BN515">
        <v>484</v>
      </c>
      <c r="BO515" t="s">
        <v>98</v>
      </c>
      <c r="BP515" t="s">
        <v>98</v>
      </c>
      <c r="BQ515" t="s">
        <v>105</v>
      </c>
      <c r="BR515">
        <v>120</v>
      </c>
      <c r="BS515">
        <v>0</v>
      </c>
      <c r="BT515">
        <v>158</v>
      </c>
      <c r="BU515">
        <v>0</v>
      </c>
      <c r="BV515">
        <v>0</v>
      </c>
      <c r="BW515">
        <v>0</v>
      </c>
      <c r="BX515" t="s">
        <v>83</v>
      </c>
      <c r="BY515" t="s">
        <v>83</v>
      </c>
      <c r="BZ515" t="s">
        <v>83</v>
      </c>
      <c r="CA515" s="2">
        <v>0</v>
      </c>
      <c r="CB515">
        <v>6</v>
      </c>
      <c r="CC515">
        <v>2007</v>
      </c>
      <c r="CD515" t="s">
        <v>110</v>
      </c>
      <c r="CE515" t="s">
        <v>111</v>
      </c>
      <c r="CF515" s="2">
        <v>134000</v>
      </c>
      <c r="CG515" s="4">
        <f t="shared" ref="CG515:CG578" si="17">CF515/AX515</f>
        <v>124.07407407407408</v>
      </c>
    </row>
    <row r="516" spans="1:85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 t="str">
        <f t="shared" si="16"/>
        <v>N/A</v>
      </c>
      <c r="S516">
        <v>5</v>
      </c>
      <c r="T516">
        <v>5</v>
      </c>
      <c r="U516">
        <v>1926</v>
      </c>
      <c r="V516" t="str">
        <f>IF(Table1[[#This Row],[YearBuilt]]&lt;1990, "N", IF(Table1[[#This Row],[Remodeled after 1990?]] = "Y", "N", "Y"))</f>
        <v>N</v>
      </c>
      <c r="W516">
        <v>1950</v>
      </c>
      <c r="X516" t="str" cm="1">
        <f t="array" ref="X516">IFERROR(IF(U516=W516, "N", IF(AND(U516&lt;W516, Table1[[#This Row],[YearRemodAdd]]&gt;1990), "Y", "N/A")), No value)</f>
        <v>N/A</v>
      </c>
      <c r="Y516" t="s">
        <v>93</v>
      </c>
      <c r="Z516" t="s">
        <v>94</v>
      </c>
      <c r="AA516" t="s">
        <v>124</v>
      </c>
      <c r="AB516" t="s">
        <v>124</v>
      </c>
      <c r="AC516" t="s">
        <v>117</v>
      </c>
      <c r="AD516">
        <v>0</v>
      </c>
      <c r="AE516" t="s">
        <v>98</v>
      </c>
      <c r="AF516" t="s">
        <v>98</v>
      </c>
      <c r="AG516" t="s">
        <v>126</v>
      </c>
      <c r="AH516" t="s">
        <v>98</v>
      </c>
      <c r="AI516" t="s">
        <v>98</v>
      </c>
      <c r="AJ516" t="s">
        <v>100</v>
      </c>
      <c r="AK516" t="s">
        <v>102</v>
      </c>
      <c r="AL516">
        <v>0</v>
      </c>
      <c r="AM516" t="s">
        <v>102</v>
      </c>
      <c r="AN516">
        <v>0</v>
      </c>
      <c r="AO516">
        <v>768</v>
      </c>
      <c r="AP516">
        <v>768</v>
      </c>
      <c r="AQ516" t="s">
        <v>222</v>
      </c>
      <c r="AR516" t="s">
        <v>147</v>
      </c>
      <c r="AS516" t="s">
        <v>177</v>
      </c>
      <c r="AT516" t="s">
        <v>106</v>
      </c>
      <c r="AU516">
        <v>789</v>
      </c>
      <c r="AV516">
        <v>0</v>
      </c>
      <c r="AW516">
        <v>0</v>
      </c>
      <c r="AX516">
        <v>789</v>
      </c>
      <c r="AY516">
        <v>0</v>
      </c>
      <c r="AZ516">
        <v>0</v>
      </c>
      <c r="BA516">
        <v>1</v>
      </c>
      <c r="BB516">
        <v>0</v>
      </c>
      <c r="BC516">
        <v>2</v>
      </c>
      <c r="BD516">
        <v>1</v>
      </c>
      <c r="BE516" t="s">
        <v>98</v>
      </c>
      <c r="BF516">
        <v>5</v>
      </c>
      <c r="BG516" t="s">
        <v>107</v>
      </c>
      <c r="BH516">
        <v>0</v>
      </c>
      <c r="BI516" t="s">
        <v>83</v>
      </c>
      <c r="BJ516" t="s">
        <v>127</v>
      </c>
      <c r="BK516">
        <v>1926</v>
      </c>
      <c r="BL516" t="s">
        <v>102</v>
      </c>
      <c r="BM516">
        <v>1</v>
      </c>
      <c r="BN516">
        <v>200</v>
      </c>
      <c r="BO516" t="s">
        <v>212</v>
      </c>
      <c r="BP516" t="s">
        <v>212</v>
      </c>
      <c r="BQ516" t="s">
        <v>105</v>
      </c>
      <c r="BR516">
        <v>0</v>
      </c>
      <c r="BS516">
        <v>0</v>
      </c>
      <c r="BT516">
        <v>112</v>
      </c>
      <c r="BU516">
        <v>0</v>
      </c>
      <c r="BV516">
        <v>0</v>
      </c>
      <c r="BW516">
        <v>0</v>
      </c>
      <c r="BX516" t="s">
        <v>83</v>
      </c>
      <c r="BY516" t="s">
        <v>134</v>
      </c>
      <c r="BZ516" t="s">
        <v>83</v>
      </c>
      <c r="CA516" s="2">
        <v>0</v>
      </c>
      <c r="CB516">
        <v>6</v>
      </c>
      <c r="CC516">
        <v>2007</v>
      </c>
      <c r="CD516" t="s">
        <v>110</v>
      </c>
      <c r="CE516" t="s">
        <v>111</v>
      </c>
      <c r="CF516" s="2">
        <v>96500</v>
      </c>
      <c r="CG516" s="4">
        <f t="shared" si="17"/>
        <v>122.30671736375159</v>
      </c>
    </row>
    <row r="517" spans="1:85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 t="str">
        <f t="shared" si="16"/>
        <v>Y</v>
      </c>
      <c r="S517">
        <v>10</v>
      </c>
      <c r="T517">
        <v>5</v>
      </c>
      <c r="U517">
        <v>2009</v>
      </c>
      <c r="V517" t="str">
        <f>IF(Table1[[#This Row],[YearBuilt]]&lt;1990, "N", IF(Table1[[#This Row],[Remodeled after 1990?]] = "Y", "N", "Y"))</f>
        <v>Y</v>
      </c>
      <c r="W517">
        <v>2009</v>
      </c>
      <c r="X517" t="str" cm="1">
        <f t="array" ref="X517">IFERROR(IF(U517=W517, "N", IF(AND(U517&lt;W517, Table1[[#This Row],[YearRemodAdd]]&gt;1990), "Y", "N/A")), No value)</f>
        <v>N</v>
      </c>
      <c r="Y517" t="s">
        <v>152</v>
      </c>
      <c r="Z517" t="s">
        <v>94</v>
      </c>
      <c r="AA517" t="s">
        <v>180</v>
      </c>
      <c r="AB517" t="s">
        <v>181</v>
      </c>
      <c r="AC517" t="s">
        <v>96</v>
      </c>
      <c r="AD517">
        <v>305</v>
      </c>
      <c r="AE517" t="s">
        <v>104</v>
      </c>
      <c r="AF517" t="s">
        <v>98</v>
      </c>
      <c r="AG517" t="s">
        <v>118</v>
      </c>
      <c r="AH517" t="s">
        <v>104</v>
      </c>
      <c r="AI517" t="s">
        <v>98</v>
      </c>
      <c r="AJ517" t="s">
        <v>100</v>
      </c>
      <c r="AK517" t="s">
        <v>101</v>
      </c>
      <c r="AL517">
        <v>1436</v>
      </c>
      <c r="AM517" t="s">
        <v>102</v>
      </c>
      <c r="AN517">
        <v>0</v>
      </c>
      <c r="AO517">
        <v>570</v>
      </c>
      <c r="AP517">
        <v>2006</v>
      </c>
      <c r="AQ517" t="s">
        <v>103</v>
      </c>
      <c r="AR517" t="s">
        <v>104</v>
      </c>
      <c r="AS517" t="s">
        <v>105</v>
      </c>
      <c r="AT517" t="s">
        <v>106</v>
      </c>
      <c r="AU517">
        <v>2020</v>
      </c>
      <c r="AV517">
        <v>0</v>
      </c>
      <c r="AW517">
        <v>0</v>
      </c>
      <c r="AX517">
        <v>2020</v>
      </c>
      <c r="AY517">
        <v>1</v>
      </c>
      <c r="AZ517">
        <v>0</v>
      </c>
      <c r="BA517">
        <v>2</v>
      </c>
      <c r="BB517">
        <v>1</v>
      </c>
      <c r="BC517">
        <v>3</v>
      </c>
      <c r="BD517">
        <v>1</v>
      </c>
      <c r="BE517" t="s">
        <v>104</v>
      </c>
      <c r="BF517">
        <v>9</v>
      </c>
      <c r="BG517" t="s">
        <v>107</v>
      </c>
      <c r="BH517">
        <v>1</v>
      </c>
      <c r="BI517" t="s">
        <v>97</v>
      </c>
      <c r="BJ517" t="s">
        <v>108</v>
      </c>
      <c r="BK517">
        <v>2009</v>
      </c>
      <c r="BL517" t="s">
        <v>157</v>
      </c>
      <c r="BM517">
        <v>3</v>
      </c>
      <c r="BN517">
        <v>900</v>
      </c>
      <c r="BO517" t="s">
        <v>98</v>
      </c>
      <c r="BP517" t="s">
        <v>98</v>
      </c>
      <c r="BQ517" t="s">
        <v>105</v>
      </c>
      <c r="BR517">
        <v>156</v>
      </c>
      <c r="BS517">
        <v>54</v>
      </c>
      <c r="BT517">
        <v>0</v>
      </c>
      <c r="BU517">
        <v>0</v>
      </c>
      <c r="BV517">
        <v>0</v>
      </c>
      <c r="BW517">
        <v>0</v>
      </c>
      <c r="BX517" t="s">
        <v>83</v>
      </c>
      <c r="BY517" t="s">
        <v>83</v>
      </c>
      <c r="BZ517" t="s">
        <v>83</v>
      </c>
      <c r="CA517" s="2">
        <v>0</v>
      </c>
      <c r="CB517">
        <v>9</v>
      </c>
      <c r="CC517">
        <v>2009</v>
      </c>
      <c r="CD517" t="s">
        <v>158</v>
      </c>
      <c r="CE517" t="s">
        <v>159</v>
      </c>
      <c r="CF517" s="2">
        <v>402861</v>
      </c>
      <c r="CG517" s="4">
        <f t="shared" si="17"/>
        <v>199.43613861386137</v>
      </c>
    </row>
    <row r="518" spans="1:85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 t="str">
        <f t="shared" si="16"/>
        <v>N/A</v>
      </c>
      <c r="S518">
        <v>6</v>
      </c>
      <c r="T518">
        <v>6</v>
      </c>
      <c r="U518">
        <v>1972</v>
      </c>
      <c r="V518" t="str">
        <f>IF(Table1[[#This Row],[YearBuilt]]&lt;1990, "N", IF(Table1[[#This Row],[Remodeled after 1990?]] = "Y", "N", "Y"))</f>
        <v>N</v>
      </c>
      <c r="W518">
        <v>1972</v>
      </c>
      <c r="X518" t="str" cm="1">
        <f t="array" ref="X518">IFERROR(IF(U518=W518, "N", IF(AND(U518&lt;W518, Table1[[#This Row],[YearRemodAdd]]&gt;1990), "Y", "N/A")), No value)</f>
        <v>N</v>
      </c>
      <c r="Y518" t="s">
        <v>93</v>
      </c>
      <c r="Z518" t="s">
        <v>94</v>
      </c>
      <c r="AA518" t="s">
        <v>140</v>
      </c>
      <c r="AB518" t="s">
        <v>140</v>
      </c>
      <c r="AC518" t="s">
        <v>96</v>
      </c>
      <c r="AD518">
        <v>333</v>
      </c>
      <c r="AE518" t="s">
        <v>98</v>
      </c>
      <c r="AF518" t="s">
        <v>98</v>
      </c>
      <c r="AG518" t="s">
        <v>118</v>
      </c>
      <c r="AH518" t="s">
        <v>98</v>
      </c>
      <c r="AI518" t="s">
        <v>98</v>
      </c>
      <c r="AJ518" t="s">
        <v>100</v>
      </c>
      <c r="AK518" t="s">
        <v>102</v>
      </c>
      <c r="AL518">
        <v>0</v>
      </c>
      <c r="AM518" t="s">
        <v>102</v>
      </c>
      <c r="AN518">
        <v>0</v>
      </c>
      <c r="AO518">
        <v>689</v>
      </c>
      <c r="AP518">
        <v>689</v>
      </c>
      <c r="AQ518" t="s">
        <v>103</v>
      </c>
      <c r="AR518" t="s">
        <v>98</v>
      </c>
      <c r="AS518" t="s">
        <v>105</v>
      </c>
      <c r="AT518" t="s">
        <v>106</v>
      </c>
      <c r="AU518">
        <v>1378</v>
      </c>
      <c r="AV518">
        <v>741</v>
      </c>
      <c r="AW518">
        <v>0</v>
      </c>
      <c r="AX518">
        <v>2119</v>
      </c>
      <c r="AY518">
        <v>0</v>
      </c>
      <c r="AZ518">
        <v>0</v>
      </c>
      <c r="BA518">
        <v>2</v>
      </c>
      <c r="BB518">
        <v>1</v>
      </c>
      <c r="BC518">
        <v>3</v>
      </c>
      <c r="BD518">
        <v>1</v>
      </c>
      <c r="BE518" t="s">
        <v>98</v>
      </c>
      <c r="BF518">
        <v>7</v>
      </c>
      <c r="BG518" t="s">
        <v>107</v>
      </c>
      <c r="BH518">
        <v>1</v>
      </c>
      <c r="BI518" t="s">
        <v>98</v>
      </c>
      <c r="BJ518" t="s">
        <v>108</v>
      </c>
      <c r="BK518">
        <v>1972</v>
      </c>
      <c r="BL518" t="s">
        <v>109</v>
      </c>
      <c r="BM518">
        <v>2</v>
      </c>
      <c r="BN518">
        <v>583</v>
      </c>
      <c r="BO518" t="s">
        <v>98</v>
      </c>
      <c r="BP518" t="s">
        <v>98</v>
      </c>
      <c r="BQ518" t="s">
        <v>105</v>
      </c>
      <c r="BR518">
        <v>0</v>
      </c>
      <c r="BS518">
        <v>104</v>
      </c>
      <c r="BT518">
        <v>0</v>
      </c>
      <c r="BU518">
        <v>0</v>
      </c>
      <c r="BV518">
        <v>0</v>
      </c>
      <c r="BW518">
        <v>0</v>
      </c>
      <c r="BX518" t="s">
        <v>83</v>
      </c>
      <c r="BY518" t="s">
        <v>165</v>
      </c>
      <c r="BZ518" t="s">
        <v>83</v>
      </c>
      <c r="CA518" s="2">
        <v>0</v>
      </c>
      <c r="CB518">
        <v>8</v>
      </c>
      <c r="CC518">
        <v>2009</v>
      </c>
      <c r="CD518" t="s">
        <v>173</v>
      </c>
      <c r="CE518" t="s">
        <v>128</v>
      </c>
      <c r="CF518" s="2">
        <v>158000</v>
      </c>
      <c r="CG518" s="4">
        <f t="shared" si="17"/>
        <v>74.563473336479476</v>
      </c>
    </row>
    <row r="519" spans="1:85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 t="str">
        <f t="shared" si="16"/>
        <v>N</v>
      </c>
      <c r="S519">
        <v>7</v>
      </c>
      <c r="T519">
        <v>5</v>
      </c>
      <c r="U519">
        <v>1996</v>
      </c>
      <c r="V519" t="str">
        <f>IF(Table1[[#This Row],[YearBuilt]]&lt;1990, "N", IF(Table1[[#This Row],[Remodeled after 1990?]] = "Y", "N", "Y"))</f>
        <v>N</v>
      </c>
      <c r="W519">
        <v>1997</v>
      </c>
      <c r="X519" t="str" cm="1">
        <f t="array" ref="X519">IFERROR(IF(U519=W519, "N", IF(AND(U519&lt;W519, Table1[[#This Row],[YearRemodAdd]]&gt;1990), "Y", "N/A")), No value)</f>
        <v>Y</v>
      </c>
      <c r="Y519" t="s">
        <v>93</v>
      </c>
      <c r="Z519" t="s">
        <v>94</v>
      </c>
      <c r="AA519" t="s">
        <v>95</v>
      </c>
      <c r="AB519" t="s">
        <v>95</v>
      </c>
      <c r="AC519" t="s">
        <v>96</v>
      </c>
      <c r="AD519">
        <v>921</v>
      </c>
      <c r="AE519" t="s">
        <v>97</v>
      </c>
      <c r="AF519" t="s">
        <v>98</v>
      </c>
      <c r="AG519" t="s">
        <v>99</v>
      </c>
      <c r="AH519" t="s">
        <v>97</v>
      </c>
      <c r="AI519" t="s">
        <v>98</v>
      </c>
      <c r="AJ519" t="s">
        <v>100</v>
      </c>
      <c r="AK519" t="s">
        <v>102</v>
      </c>
      <c r="AL519">
        <v>0</v>
      </c>
      <c r="AM519" t="s">
        <v>102</v>
      </c>
      <c r="AN519">
        <v>0</v>
      </c>
      <c r="AO519">
        <v>1264</v>
      </c>
      <c r="AP519">
        <v>1264</v>
      </c>
      <c r="AQ519" t="s">
        <v>103</v>
      </c>
      <c r="AR519" t="s">
        <v>104</v>
      </c>
      <c r="AS519" t="s">
        <v>105</v>
      </c>
      <c r="AT519" t="s">
        <v>106</v>
      </c>
      <c r="AU519">
        <v>1277</v>
      </c>
      <c r="AV519">
        <v>1067</v>
      </c>
      <c r="AW519">
        <v>0</v>
      </c>
      <c r="AX519">
        <v>2344</v>
      </c>
      <c r="AY519">
        <v>0</v>
      </c>
      <c r="AZ519">
        <v>0</v>
      </c>
      <c r="BA519">
        <v>2</v>
      </c>
      <c r="BB519">
        <v>1</v>
      </c>
      <c r="BC519">
        <v>3</v>
      </c>
      <c r="BD519">
        <v>1</v>
      </c>
      <c r="BE519" t="s">
        <v>97</v>
      </c>
      <c r="BF519">
        <v>7</v>
      </c>
      <c r="BG519" t="s">
        <v>107</v>
      </c>
      <c r="BH519">
        <v>1</v>
      </c>
      <c r="BI519" t="s">
        <v>98</v>
      </c>
      <c r="BJ519" t="s">
        <v>108</v>
      </c>
      <c r="BK519">
        <v>1996</v>
      </c>
      <c r="BL519" t="s">
        <v>109</v>
      </c>
      <c r="BM519">
        <v>3</v>
      </c>
      <c r="BN519">
        <v>889</v>
      </c>
      <c r="BO519" t="s">
        <v>98</v>
      </c>
      <c r="BP519" t="s">
        <v>98</v>
      </c>
      <c r="BQ519" t="s">
        <v>105</v>
      </c>
      <c r="BR519">
        <v>220</v>
      </c>
      <c r="BS519">
        <v>0</v>
      </c>
      <c r="BT519">
        <v>0</v>
      </c>
      <c r="BU519">
        <v>0</v>
      </c>
      <c r="BV519">
        <v>0</v>
      </c>
      <c r="BW519">
        <v>0</v>
      </c>
      <c r="BX519" t="s">
        <v>83</v>
      </c>
      <c r="BY519" t="s">
        <v>83</v>
      </c>
      <c r="BZ519" t="s">
        <v>83</v>
      </c>
      <c r="CA519" s="2">
        <v>0</v>
      </c>
      <c r="CB519">
        <v>7</v>
      </c>
      <c r="CC519">
        <v>2009</v>
      </c>
      <c r="CD519" t="s">
        <v>110</v>
      </c>
      <c r="CE519" t="s">
        <v>111</v>
      </c>
      <c r="CF519" s="2">
        <v>265000</v>
      </c>
      <c r="CG519" s="4">
        <f t="shared" si="17"/>
        <v>113.05460750853243</v>
      </c>
    </row>
    <row r="520" spans="1:85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 t="str">
        <f t="shared" si="16"/>
        <v>N</v>
      </c>
      <c r="S520">
        <v>6</v>
      </c>
      <c r="T520">
        <v>5</v>
      </c>
      <c r="U520">
        <v>1998</v>
      </c>
      <c r="V520" t="str">
        <f>IF(Table1[[#This Row],[YearBuilt]]&lt;1990, "N", IF(Table1[[#This Row],[Remodeled after 1990?]] = "Y", "N", "Y"))</f>
        <v>Y</v>
      </c>
      <c r="W520">
        <v>1998</v>
      </c>
      <c r="X520" t="str" cm="1">
        <f t="array" ref="X520">IFERROR(IF(U520=W520, "N", IF(AND(U520&lt;W520, Table1[[#This Row],[YearRemodAdd]]&gt;1990), "Y", "N/A")), No value)</f>
        <v>N</v>
      </c>
      <c r="Y520" t="s">
        <v>93</v>
      </c>
      <c r="Z520" t="s">
        <v>94</v>
      </c>
      <c r="AA520" t="s">
        <v>95</v>
      </c>
      <c r="AB520" t="s">
        <v>95</v>
      </c>
      <c r="AC520" t="s">
        <v>117</v>
      </c>
      <c r="AD520">
        <v>0</v>
      </c>
      <c r="AE520" t="s">
        <v>98</v>
      </c>
      <c r="AF520" t="s">
        <v>98</v>
      </c>
      <c r="AG520" t="s">
        <v>99</v>
      </c>
      <c r="AH520" t="s">
        <v>97</v>
      </c>
      <c r="AI520" t="s">
        <v>98</v>
      </c>
      <c r="AJ520" t="s">
        <v>121</v>
      </c>
      <c r="AK520" t="s">
        <v>101</v>
      </c>
      <c r="AL520">
        <v>706</v>
      </c>
      <c r="AM520" t="s">
        <v>102</v>
      </c>
      <c r="AN520">
        <v>0</v>
      </c>
      <c r="AO520">
        <v>88</v>
      </c>
      <c r="AP520">
        <v>794</v>
      </c>
      <c r="AQ520" t="s">
        <v>103</v>
      </c>
      <c r="AR520" t="s">
        <v>104</v>
      </c>
      <c r="AS520" t="s">
        <v>105</v>
      </c>
      <c r="AT520" t="s">
        <v>106</v>
      </c>
      <c r="AU520">
        <v>882</v>
      </c>
      <c r="AV520">
        <v>914</v>
      </c>
      <c r="AW520">
        <v>0</v>
      </c>
      <c r="AX520">
        <v>1796</v>
      </c>
      <c r="AY520">
        <v>1</v>
      </c>
      <c r="AZ520">
        <v>0</v>
      </c>
      <c r="BA520">
        <v>2</v>
      </c>
      <c r="BB520">
        <v>1</v>
      </c>
      <c r="BC520">
        <v>3</v>
      </c>
      <c r="BD520">
        <v>1</v>
      </c>
      <c r="BE520" t="s">
        <v>98</v>
      </c>
      <c r="BF520">
        <v>7</v>
      </c>
      <c r="BG520" t="s">
        <v>107</v>
      </c>
      <c r="BH520">
        <v>0</v>
      </c>
      <c r="BI520" t="s">
        <v>83</v>
      </c>
      <c r="BJ520" t="s">
        <v>108</v>
      </c>
      <c r="BK520">
        <v>1998</v>
      </c>
      <c r="BL520" t="s">
        <v>109</v>
      </c>
      <c r="BM520">
        <v>2</v>
      </c>
      <c r="BN520">
        <v>546</v>
      </c>
      <c r="BO520" t="s">
        <v>98</v>
      </c>
      <c r="BP520" t="s">
        <v>98</v>
      </c>
      <c r="BQ520" t="s">
        <v>105</v>
      </c>
      <c r="BR520">
        <v>0</v>
      </c>
      <c r="BS520">
        <v>36</v>
      </c>
      <c r="BT520">
        <v>0</v>
      </c>
      <c r="BU520">
        <v>0</v>
      </c>
      <c r="BV520">
        <v>0</v>
      </c>
      <c r="BW520">
        <v>0</v>
      </c>
      <c r="BX520" t="s">
        <v>83</v>
      </c>
      <c r="BY520" t="s">
        <v>134</v>
      </c>
      <c r="BZ520" t="s">
        <v>83</v>
      </c>
      <c r="CA520" s="2">
        <v>0</v>
      </c>
      <c r="CB520">
        <v>5</v>
      </c>
      <c r="CC520">
        <v>2007</v>
      </c>
      <c r="CD520" t="s">
        <v>110</v>
      </c>
      <c r="CE520" t="s">
        <v>111</v>
      </c>
      <c r="CF520" s="2">
        <v>211000</v>
      </c>
      <c r="CG520" s="4">
        <f t="shared" si="17"/>
        <v>117.48329621380846</v>
      </c>
    </row>
    <row r="521" spans="1:85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 t="str">
        <f t="shared" si="16"/>
        <v>N</v>
      </c>
      <c r="S521">
        <v>7</v>
      </c>
      <c r="T521">
        <v>9</v>
      </c>
      <c r="U521">
        <v>1926</v>
      </c>
      <c r="V521" t="str">
        <f>IF(Table1[[#This Row],[YearBuilt]]&lt;1990, "N", IF(Table1[[#This Row],[Remodeled after 1990?]] = "Y", "N", "Y"))</f>
        <v>N</v>
      </c>
      <c r="W521">
        <v>2004</v>
      </c>
      <c r="X521" t="str" cm="1">
        <f t="array" ref="X521">IFERROR(IF(U521=W521, "N", IF(AND(U521&lt;W521, Table1[[#This Row],[YearRemodAdd]]&gt;1990), "Y", "N/A")), No value)</f>
        <v>Y</v>
      </c>
      <c r="Y521" t="s">
        <v>184</v>
      </c>
      <c r="Z521" t="s">
        <v>94</v>
      </c>
      <c r="AA521" t="s">
        <v>116</v>
      </c>
      <c r="AB521" t="s">
        <v>116</v>
      </c>
      <c r="AC521" t="s">
        <v>117</v>
      </c>
      <c r="AD521">
        <v>0</v>
      </c>
      <c r="AE521" t="s">
        <v>97</v>
      </c>
      <c r="AF521" t="s">
        <v>98</v>
      </c>
      <c r="AG521" t="s">
        <v>126</v>
      </c>
      <c r="AH521" t="s">
        <v>97</v>
      </c>
      <c r="AI521" t="s">
        <v>98</v>
      </c>
      <c r="AJ521" t="s">
        <v>100</v>
      </c>
      <c r="AK521" t="s">
        <v>102</v>
      </c>
      <c r="AL521">
        <v>0</v>
      </c>
      <c r="AM521" t="s">
        <v>102</v>
      </c>
      <c r="AN521">
        <v>0</v>
      </c>
      <c r="AO521">
        <v>1276</v>
      </c>
      <c r="AP521">
        <v>1276</v>
      </c>
      <c r="AQ521" t="s">
        <v>103</v>
      </c>
      <c r="AR521" t="s">
        <v>104</v>
      </c>
      <c r="AS521" t="s">
        <v>105</v>
      </c>
      <c r="AT521" t="s">
        <v>106</v>
      </c>
      <c r="AU521">
        <v>1276</v>
      </c>
      <c r="AV521">
        <v>804</v>
      </c>
      <c r="AW521">
        <v>0</v>
      </c>
      <c r="AX521">
        <v>2080</v>
      </c>
      <c r="AY521">
        <v>0</v>
      </c>
      <c r="AZ521">
        <v>0</v>
      </c>
      <c r="BA521">
        <v>1</v>
      </c>
      <c r="BB521">
        <v>1</v>
      </c>
      <c r="BC521">
        <v>3</v>
      </c>
      <c r="BD521">
        <v>1</v>
      </c>
      <c r="BE521" t="s">
        <v>97</v>
      </c>
      <c r="BF521">
        <v>9</v>
      </c>
      <c r="BG521" t="s">
        <v>107</v>
      </c>
      <c r="BH521">
        <v>2</v>
      </c>
      <c r="BI521" t="s">
        <v>97</v>
      </c>
      <c r="BJ521" t="s">
        <v>127</v>
      </c>
      <c r="BK521">
        <v>1926</v>
      </c>
      <c r="BL521" t="s">
        <v>102</v>
      </c>
      <c r="BM521">
        <v>1</v>
      </c>
      <c r="BN521">
        <v>282</v>
      </c>
      <c r="BO521" t="s">
        <v>98</v>
      </c>
      <c r="BP521" t="s">
        <v>98</v>
      </c>
      <c r="BQ521" t="s">
        <v>105</v>
      </c>
      <c r="BR521">
        <v>0</v>
      </c>
      <c r="BS521">
        <v>0</v>
      </c>
      <c r="BT521">
        <v>0</v>
      </c>
      <c r="BU521">
        <v>0</v>
      </c>
      <c r="BV521">
        <v>145</v>
      </c>
      <c r="BW521">
        <v>0</v>
      </c>
      <c r="BX521" t="s">
        <v>83</v>
      </c>
      <c r="BY521" t="s">
        <v>134</v>
      </c>
      <c r="BZ521" t="s">
        <v>83</v>
      </c>
      <c r="CA521" s="2">
        <v>0</v>
      </c>
      <c r="CB521">
        <v>6</v>
      </c>
      <c r="CC521">
        <v>2009</v>
      </c>
      <c r="CD521" t="s">
        <v>110</v>
      </c>
      <c r="CE521" t="s">
        <v>111</v>
      </c>
      <c r="CF521" s="2">
        <v>234000</v>
      </c>
      <c r="CG521" s="4">
        <f t="shared" si="17"/>
        <v>112.5</v>
      </c>
    </row>
    <row r="522" spans="1:85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 t="str">
        <f t="shared" si="16"/>
        <v>N</v>
      </c>
      <c r="S522">
        <v>4</v>
      </c>
      <c r="T522">
        <v>7</v>
      </c>
      <c r="U522">
        <v>1900</v>
      </c>
      <c r="V522" t="str">
        <f>IF(Table1[[#This Row],[YearBuilt]]&lt;1990, "N", IF(Table1[[#This Row],[Remodeled after 1990?]] = "Y", "N", "Y"))</f>
        <v>N</v>
      </c>
      <c r="W522">
        <v>2000</v>
      </c>
      <c r="X522" t="str" cm="1">
        <f t="array" ref="X522">IFERROR(IF(U522=W522, "N", IF(AND(U522&lt;W522, Table1[[#This Row],[YearRemodAdd]]&gt;1990), "Y", "N/A")), No value)</f>
        <v>Y</v>
      </c>
      <c r="Y522" t="s">
        <v>93</v>
      </c>
      <c r="Z522" t="s">
        <v>94</v>
      </c>
      <c r="AA522" t="s">
        <v>116</v>
      </c>
      <c r="AB522" t="s">
        <v>116</v>
      </c>
      <c r="AC522" t="s">
        <v>117</v>
      </c>
      <c r="AD522">
        <v>0</v>
      </c>
      <c r="AE522" t="s">
        <v>98</v>
      </c>
      <c r="AF522" t="s">
        <v>98</v>
      </c>
      <c r="AG522" t="s">
        <v>126</v>
      </c>
      <c r="AH522" t="s">
        <v>83</v>
      </c>
      <c r="AI522" t="s">
        <v>83</v>
      </c>
      <c r="AJ522" t="s">
        <v>83</v>
      </c>
      <c r="AK522" t="s">
        <v>83</v>
      </c>
      <c r="AL522">
        <v>0</v>
      </c>
      <c r="AM522" t="s">
        <v>83</v>
      </c>
      <c r="AN522">
        <v>0</v>
      </c>
      <c r="AO522">
        <v>0</v>
      </c>
      <c r="AP522">
        <v>0</v>
      </c>
      <c r="AQ522" t="s">
        <v>103</v>
      </c>
      <c r="AR522" t="s">
        <v>98</v>
      </c>
      <c r="AS522" t="s">
        <v>177</v>
      </c>
      <c r="AT522" t="s">
        <v>164</v>
      </c>
      <c r="AU522">
        <v>694</v>
      </c>
      <c r="AV522">
        <v>600</v>
      </c>
      <c r="AW522">
        <v>0</v>
      </c>
      <c r="AX522">
        <v>1294</v>
      </c>
      <c r="AY522">
        <v>0</v>
      </c>
      <c r="AZ522">
        <v>0</v>
      </c>
      <c r="BA522">
        <v>2</v>
      </c>
      <c r="BB522">
        <v>0</v>
      </c>
      <c r="BC522">
        <v>3</v>
      </c>
      <c r="BD522">
        <v>2</v>
      </c>
      <c r="BE522" t="s">
        <v>98</v>
      </c>
      <c r="BF522">
        <v>7</v>
      </c>
      <c r="BG522" t="s">
        <v>107</v>
      </c>
      <c r="BH522">
        <v>0</v>
      </c>
      <c r="BI522" t="s">
        <v>83</v>
      </c>
      <c r="BJ522" t="s">
        <v>83</v>
      </c>
      <c r="BK522" t="s">
        <v>83</v>
      </c>
      <c r="BL522" t="s">
        <v>83</v>
      </c>
      <c r="BM522">
        <v>0</v>
      </c>
      <c r="BN522">
        <v>0</v>
      </c>
      <c r="BO522" t="s">
        <v>83</v>
      </c>
      <c r="BP522" t="s">
        <v>83</v>
      </c>
      <c r="BQ522" t="s">
        <v>177</v>
      </c>
      <c r="BR522">
        <v>220</v>
      </c>
      <c r="BS522">
        <v>114</v>
      </c>
      <c r="BT522">
        <v>210</v>
      </c>
      <c r="BU522">
        <v>0</v>
      </c>
      <c r="BV522">
        <v>0</v>
      </c>
      <c r="BW522">
        <v>0</v>
      </c>
      <c r="BX522" t="s">
        <v>83</v>
      </c>
      <c r="BY522" t="s">
        <v>83</v>
      </c>
      <c r="BZ522" t="s">
        <v>83</v>
      </c>
      <c r="CA522" s="2">
        <v>0</v>
      </c>
      <c r="CB522">
        <v>8</v>
      </c>
      <c r="CC522">
        <v>2008</v>
      </c>
      <c r="CD522" t="s">
        <v>110</v>
      </c>
      <c r="CE522" t="s">
        <v>111</v>
      </c>
      <c r="CF522" s="2">
        <v>106250</v>
      </c>
      <c r="CG522" s="4">
        <f t="shared" si="17"/>
        <v>82.109737248840801</v>
      </c>
    </row>
    <row r="523" spans="1:85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 t="str">
        <f t="shared" si="16"/>
        <v>Y</v>
      </c>
      <c r="S523">
        <v>6</v>
      </c>
      <c r="T523">
        <v>6</v>
      </c>
      <c r="U523">
        <v>1957</v>
      </c>
      <c r="V523" t="str">
        <f>IF(Table1[[#This Row],[YearBuilt]]&lt;1990, "N", IF(Table1[[#This Row],[Remodeled after 1990?]] = "Y", "N", "Y"))</f>
        <v>N</v>
      </c>
      <c r="W523">
        <v>1957</v>
      </c>
      <c r="X523" t="str" cm="1">
        <f t="array" ref="X523">IFERROR(IF(U523=W523, "N", IF(AND(U523&lt;W523, Table1[[#This Row],[YearRemodAdd]]&gt;1990), "Y", "N/A")), No value)</f>
        <v>N</v>
      </c>
      <c r="Y523" t="s">
        <v>93</v>
      </c>
      <c r="Z523" t="s">
        <v>94</v>
      </c>
      <c r="AA523" t="s">
        <v>95</v>
      </c>
      <c r="AB523" t="s">
        <v>95</v>
      </c>
      <c r="AC523" t="s">
        <v>117</v>
      </c>
      <c r="AD523">
        <v>0</v>
      </c>
      <c r="AE523" t="s">
        <v>98</v>
      </c>
      <c r="AF523" t="s">
        <v>98</v>
      </c>
      <c r="AG523" t="s">
        <v>118</v>
      </c>
      <c r="AH523" t="s">
        <v>98</v>
      </c>
      <c r="AI523" t="s">
        <v>98</v>
      </c>
      <c r="AJ523" t="s">
        <v>100</v>
      </c>
      <c r="AK523" t="s">
        <v>153</v>
      </c>
      <c r="AL523">
        <v>777</v>
      </c>
      <c r="AM523" t="s">
        <v>102</v>
      </c>
      <c r="AN523">
        <v>0</v>
      </c>
      <c r="AO523">
        <v>467</v>
      </c>
      <c r="AP523">
        <v>1244</v>
      </c>
      <c r="AQ523" t="s">
        <v>103</v>
      </c>
      <c r="AR523" t="s">
        <v>104</v>
      </c>
      <c r="AS523" t="s">
        <v>105</v>
      </c>
      <c r="AT523" t="s">
        <v>164</v>
      </c>
      <c r="AU523">
        <v>1244</v>
      </c>
      <c r="AV523">
        <v>0</v>
      </c>
      <c r="AW523">
        <v>0</v>
      </c>
      <c r="AX523">
        <v>1244</v>
      </c>
      <c r="AY523">
        <v>0</v>
      </c>
      <c r="AZ523">
        <v>0</v>
      </c>
      <c r="BA523">
        <v>1</v>
      </c>
      <c r="BB523">
        <v>1</v>
      </c>
      <c r="BC523">
        <v>3</v>
      </c>
      <c r="BD523">
        <v>1</v>
      </c>
      <c r="BE523" t="s">
        <v>98</v>
      </c>
      <c r="BF523">
        <v>6</v>
      </c>
      <c r="BG523" t="s">
        <v>107</v>
      </c>
      <c r="BH523">
        <v>2</v>
      </c>
      <c r="BI523" t="s">
        <v>97</v>
      </c>
      <c r="BJ523" t="s">
        <v>108</v>
      </c>
      <c r="BK523">
        <v>1957</v>
      </c>
      <c r="BL523" t="s">
        <v>102</v>
      </c>
      <c r="BM523">
        <v>1</v>
      </c>
      <c r="BN523">
        <v>336</v>
      </c>
      <c r="BO523" t="s">
        <v>98</v>
      </c>
      <c r="BP523" t="s">
        <v>98</v>
      </c>
      <c r="BQ523" t="s">
        <v>105</v>
      </c>
      <c r="BR523">
        <v>0</v>
      </c>
      <c r="BS523">
        <v>40</v>
      </c>
      <c r="BT523">
        <v>0</v>
      </c>
      <c r="BU523">
        <v>0</v>
      </c>
      <c r="BV523">
        <v>0</v>
      </c>
      <c r="BW523">
        <v>0</v>
      </c>
      <c r="BX523" t="s">
        <v>83</v>
      </c>
      <c r="BY523" t="s">
        <v>83</v>
      </c>
      <c r="BZ523" t="s">
        <v>83</v>
      </c>
      <c r="CA523" s="2">
        <v>0</v>
      </c>
      <c r="CB523">
        <v>5</v>
      </c>
      <c r="CC523">
        <v>2007</v>
      </c>
      <c r="CD523" t="s">
        <v>110</v>
      </c>
      <c r="CE523" t="s">
        <v>111</v>
      </c>
      <c r="CF523" s="2">
        <v>150000</v>
      </c>
      <c r="CG523" s="4">
        <f t="shared" si="17"/>
        <v>120.57877813504822</v>
      </c>
    </row>
    <row r="524" spans="1:85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 t="str">
        <f t="shared" si="16"/>
        <v>N/A</v>
      </c>
      <c r="S524">
        <v>6</v>
      </c>
      <c r="T524">
        <v>7</v>
      </c>
      <c r="U524">
        <v>1947</v>
      </c>
      <c r="V524" t="str">
        <f>IF(Table1[[#This Row],[YearBuilt]]&lt;1990, "N", IF(Table1[[#This Row],[Remodeled after 1990?]] = "Y", "N", "Y"))</f>
        <v>N</v>
      </c>
      <c r="W524">
        <v>1950</v>
      </c>
      <c r="X524" t="str" cm="1">
        <f t="array" ref="X524">IFERROR(IF(U524=W524, "N", IF(AND(U524&lt;W524, Table1[[#This Row],[YearRemodAdd]]&gt;1990), "Y", "N/A")), No value)</f>
        <v>N/A</v>
      </c>
      <c r="Y524" t="s">
        <v>93</v>
      </c>
      <c r="Z524" t="s">
        <v>94</v>
      </c>
      <c r="AA524" t="s">
        <v>180</v>
      </c>
      <c r="AB524" t="s">
        <v>181</v>
      </c>
      <c r="AC524" t="s">
        <v>117</v>
      </c>
      <c r="AD524">
        <v>0</v>
      </c>
      <c r="AE524" t="s">
        <v>98</v>
      </c>
      <c r="AF524" t="s">
        <v>97</v>
      </c>
      <c r="AG524" t="s">
        <v>118</v>
      </c>
      <c r="AH524" t="s">
        <v>98</v>
      </c>
      <c r="AI524" t="s">
        <v>98</v>
      </c>
      <c r="AJ524" t="s">
        <v>100</v>
      </c>
      <c r="AK524" t="s">
        <v>119</v>
      </c>
      <c r="AL524">
        <v>399</v>
      </c>
      <c r="AM524" t="s">
        <v>102</v>
      </c>
      <c r="AN524">
        <v>0</v>
      </c>
      <c r="AO524">
        <v>605</v>
      </c>
      <c r="AP524">
        <v>1004</v>
      </c>
      <c r="AQ524" t="s">
        <v>103</v>
      </c>
      <c r="AR524" t="s">
        <v>104</v>
      </c>
      <c r="AS524" t="s">
        <v>105</v>
      </c>
      <c r="AT524" t="s">
        <v>106</v>
      </c>
      <c r="AU524">
        <v>1004</v>
      </c>
      <c r="AV524">
        <v>660</v>
      </c>
      <c r="AW524">
        <v>0</v>
      </c>
      <c r="AX524">
        <v>1664</v>
      </c>
      <c r="AY524">
        <v>0</v>
      </c>
      <c r="AZ524">
        <v>0</v>
      </c>
      <c r="BA524">
        <v>2</v>
      </c>
      <c r="BB524">
        <v>0</v>
      </c>
      <c r="BC524">
        <v>3</v>
      </c>
      <c r="BD524">
        <v>1</v>
      </c>
      <c r="BE524" t="s">
        <v>98</v>
      </c>
      <c r="BF524">
        <v>7</v>
      </c>
      <c r="BG524" t="s">
        <v>107</v>
      </c>
      <c r="BH524">
        <v>2</v>
      </c>
      <c r="BI524" t="s">
        <v>97</v>
      </c>
      <c r="BJ524" t="s">
        <v>127</v>
      </c>
      <c r="BK524">
        <v>1950</v>
      </c>
      <c r="BL524" t="s">
        <v>102</v>
      </c>
      <c r="BM524">
        <v>2</v>
      </c>
      <c r="BN524">
        <v>420</v>
      </c>
      <c r="BO524" t="s">
        <v>98</v>
      </c>
      <c r="BP524" t="s">
        <v>98</v>
      </c>
      <c r="BQ524" t="s">
        <v>105</v>
      </c>
      <c r="BR524">
        <v>0</v>
      </c>
      <c r="BS524">
        <v>24</v>
      </c>
      <c r="BT524">
        <v>36</v>
      </c>
      <c r="BU524">
        <v>0</v>
      </c>
      <c r="BV524">
        <v>0</v>
      </c>
      <c r="BW524">
        <v>0</v>
      </c>
      <c r="BX524" t="s">
        <v>83</v>
      </c>
      <c r="BY524" t="s">
        <v>83</v>
      </c>
      <c r="BZ524" t="s">
        <v>83</v>
      </c>
      <c r="CA524" s="2">
        <v>0</v>
      </c>
      <c r="CB524">
        <v>10</v>
      </c>
      <c r="CC524">
        <v>2006</v>
      </c>
      <c r="CD524" t="s">
        <v>110</v>
      </c>
      <c r="CE524" t="s">
        <v>111</v>
      </c>
      <c r="CF524" s="2">
        <v>159000</v>
      </c>
      <c r="CG524" s="4">
        <f t="shared" si="17"/>
        <v>95.552884615384613</v>
      </c>
    </row>
    <row r="525" spans="1:85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 t="str">
        <f t="shared" si="16"/>
        <v>N</v>
      </c>
      <c r="S525">
        <v>10</v>
      </c>
      <c r="T525">
        <v>5</v>
      </c>
      <c r="U525">
        <v>2007</v>
      </c>
      <c r="V525" t="str">
        <f>IF(Table1[[#This Row],[YearBuilt]]&lt;1990, "N", IF(Table1[[#This Row],[Remodeled after 1990?]] = "Y", "N", "Y"))</f>
        <v>N</v>
      </c>
      <c r="W525">
        <v>2008</v>
      </c>
      <c r="X525" t="str" cm="1">
        <f t="array" ref="X525">IFERROR(IF(U525=W525, "N", IF(AND(U525&lt;W525, Table1[[#This Row],[YearRemodAdd]]&gt;1990), "Y", "N/A")), No value)</f>
        <v>Y</v>
      </c>
      <c r="Y525" t="s">
        <v>152</v>
      </c>
      <c r="Z525" t="s">
        <v>94</v>
      </c>
      <c r="AA525" t="s">
        <v>180</v>
      </c>
      <c r="AB525" t="s">
        <v>181</v>
      </c>
      <c r="AC525" t="s">
        <v>137</v>
      </c>
      <c r="AD525">
        <v>762</v>
      </c>
      <c r="AE525" t="s">
        <v>104</v>
      </c>
      <c r="AF525" t="s">
        <v>98</v>
      </c>
      <c r="AG525" t="s">
        <v>99</v>
      </c>
      <c r="AH525" t="s">
        <v>104</v>
      </c>
      <c r="AI525" t="s">
        <v>98</v>
      </c>
      <c r="AJ525" t="s">
        <v>97</v>
      </c>
      <c r="AK525" t="s">
        <v>101</v>
      </c>
      <c r="AL525">
        <v>2260</v>
      </c>
      <c r="AM525" t="s">
        <v>102</v>
      </c>
      <c r="AN525">
        <v>0</v>
      </c>
      <c r="AO525">
        <v>878</v>
      </c>
      <c r="AP525">
        <v>3138</v>
      </c>
      <c r="AQ525" t="s">
        <v>103</v>
      </c>
      <c r="AR525" t="s">
        <v>104</v>
      </c>
      <c r="AS525" t="s">
        <v>105</v>
      </c>
      <c r="AT525" t="s">
        <v>106</v>
      </c>
      <c r="AU525">
        <v>3138</v>
      </c>
      <c r="AV525">
        <v>1538</v>
      </c>
      <c r="AW525">
        <v>0</v>
      </c>
      <c r="AX525">
        <v>4676</v>
      </c>
      <c r="AY525">
        <v>1</v>
      </c>
      <c r="AZ525">
        <v>0</v>
      </c>
      <c r="BA525">
        <v>3</v>
      </c>
      <c r="BB525">
        <v>1</v>
      </c>
      <c r="BC525">
        <v>3</v>
      </c>
      <c r="BD525">
        <v>1</v>
      </c>
      <c r="BE525" t="s">
        <v>104</v>
      </c>
      <c r="BF525">
        <v>11</v>
      </c>
      <c r="BG525" t="s">
        <v>107</v>
      </c>
      <c r="BH525">
        <v>1</v>
      </c>
      <c r="BI525" t="s">
        <v>97</v>
      </c>
      <c r="BJ525" t="s">
        <v>156</v>
      </c>
      <c r="BK525">
        <v>2007</v>
      </c>
      <c r="BL525" t="s">
        <v>157</v>
      </c>
      <c r="BM525">
        <v>3</v>
      </c>
      <c r="BN525">
        <v>884</v>
      </c>
      <c r="BO525" t="s">
        <v>98</v>
      </c>
      <c r="BP525" t="s">
        <v>98</v>
      </c>
      <c r="BQ525" t="s">
        <v>105</v>
      </c>
      <c r="BR525">
        <v>208</v>
      </c>
      <c r="BS525">
        <v>406</v>
      </c>
      <c r="BT525">
        <v>0</v>
      </c>
      <c r="BU525">
        <v>0</v>
      </c>
      <c r="BV525">
        <v>0</v>
      </c>
      <c r="BW525">
        <v>0</v>
      </c>
      <c r="BX525" t="s">
        <v>83</v>
      </c>
      <c r="BY525" t="s">
        <v>83</v>
      </c>
      <c r="BZ525" t="s">
        <v>83</v>
      </c>
      <c r="CA525" s="2">
        <v>0</v>
      </c>
      <c r="CB525">
        <v>10</v>
      </c>
      <c r="CC525">
        <v>2007</v>
      </c>
      <c r="CD525" t="s">
        <v>158</v>
      </c>
      <c r="CE525" t="s">
        <v>159</v>
      </c>
      <c r="CF525" s="2">
        <v>184750</v>
      </c>
      <c r="CG525" s="4">
        <f t="shared" si="17"/>
        <v>39.51026518391788</v>
      </c>
    </row>
    <row r="526" spans="1:85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 t="str">
        <f t="shared" si="16"/>
        <v>N</v>
      </c>
      <c r="S526">
        <v>7</v>
      </c>
      <c r="T526">
        <v>5</v>
      </c>
      <c r="U526">
        <v>1996</v>
      </c>
      <c r="V526" t="str">
        <f>IF(Table1[[#This Row],[YearBuilt]]&lt;1990, "N", IF(Table1[[#This Row],[Remodeled after 1990?]] = "Y", "N", "Y"))</f>
        <v>N</v>
      </c>
      <c r="W526">
        <v>1997</v>
      </c>
      <c r="X526" t="str" cm="1">
        <f t="array" ref="X526">IFERROR(IF(U526=W526, "N", IF(AND(U526&lt;W526, Table1[[#This Row],[YearRemodAdd]]&gt;1990), "Y", "N/A")), No value)</f>
        <v>Y</v>
      </c>
      <c r="Y526" t="s">
        <v>93</v>
      </c>
      <c r="Z526" t="s">
        <v>94</v>
      </c>
      <c r="AA526" t="s">
        <v>95</v>
      </c>
      <c r="AB526" t="s">
        <v>95</v>
      </c>
      <c r="AC526" t="s">
        <v>96</v>
      </c>
      <c r="AD526">
        <v>594</v>
      </c>
      <c r="AE526" t="s">
        <v>97</v>
      </c>
      <c r="AF526" t="s">
        <v>98</v>
      </c>
      <c r="AG526" t="s">
        <v>99</v>
      </c>
      <c r="AH526" t="s">
        <v>97</v>
      </c>
      <c r="AI526" t="s">
        <v>98</v>
      </c>
      <c r="AJ526" t="s">
        <v>100</v>
      </c>
      <c r="AK526" t="s">
        <v>101</v>
      </c>
      <c r="AL526">
        <v>719</v>
      </c>
      <c r="AM526" t="s">
        <v>102</v>
      </c>
      <c r="AN526">
        <v>0</v>
      </c>
      <c r="AO526">
        <v>660</v>
      </c>
      <c r="AP526">
        <v>1379</v>
      </c>
      <c r="AQ526" t="s">
        <v>103</v>
      </c>
      <c r="AR526" t="s">
        <v>104</v>
      </c>
      <c r="AS526" t="s">
        <v>105</v>
      </c>
      <c r="AT526" t="s">
        <v>106</v>
      </c>
      <c r="AU526">
        <v>1383</v>
      </c>
      <c r="AV526">
        <v>1015</v>
      </c>
      <c r="AW526">
        <v>0</v>
      </c>
      <c r="AX526">
        <v>2398</v>
      </c>
      <c r="AY526">
        <v>1</v>
      </c>
      <c r="AZ526">
        <v>0</v>
      </c>
      <c r="BA526">
        <v>2</v>
      </c>
      <c r="BB526">
        <v>1</v>
      </c>
      <c r="BC526">
        <v>3</v>
      </c>
      <c r="BD526">
        <v>1</v>
      </c>
      <c r="BE526" t="s">
        <v>97</v>
      </c>
      <c r="BF526">
        <v>8</v>
      </c>
      <c r="BG526" t="s">
        <v>107</v>
      </c>
      <c r="BH526">
        <v>1</v>
      </c>
      <c r="BI526" t="s">
        <v>98</v>
      </c>
      <c r="BJ526" t="s">
        <v>108</v>
      </c>
      <c r="BK526">
        <v>1996</v>
      </c>
      <c r="BL526" t="s">
        <v>157</v>
      </c>
      <c r="BM526">
        <v>3</v>
      </c>
      <c r="BN526">
        <v>834</v>
      </c>
      <c r="BO526" t="s">
        <v>98</v>
      </c>
      <c r="BP526" t="s">
        <v>98</v>
      </c>
      <c r="BQ526" t="s">
        <v>105</v>
      </c>
      <c r="BR526">
        <v>239</v>
      </c>
      <c r="BS526">
        <v>60</v>
      </c>
      <c r="BT526">
        <v>0</v>
      </c>
      <c r="BU526">
        <v>0</v>
      </c>
      <c r="BV526">
        <v>0</v>
      </c>
      <c r="BW526">
        <v>0</v>
      </c>
      <c r="BX526" t="s">
        <v>83</v>
      </c>
      <c r="BY526" t="s">
        <v>83</v>
      </c>
      <c r="BZ526" t="s">
        <v>83</v>
      </c>
      <c r="CA526" s="2">
        <v>0</v>
      </c>
      <c r="CB526">
        <v>8</v>
      </c>
      <c r="CC526">
        <v>2007</v>
      </c>
      <c r="CD526" t="s">
        <v>110</v>
      </c>
      <c r="CE526" t="s">
        <v>111</v>
      </c>
      <c r="CF526" s="2">
        <v>315750</v>
      </c>
      <c r="CG526" s="4">
        <f t="shared" si="17"/>
        <v>131.67222685571309</v>
      </c>
    </row>
    <row r="527" spans="1:85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 t="str">
        <f t="shared" si="16"/>
        <v>Y</v>
      </c>
      <c r="S527">
        <v>7</v>
      </c>
      <c r="T527">
        <v>5</v>
      </c>
      <c r="U527">
        <v>2005</v>
      </c>
      <c r="V527" t="str">
        <f>IF(Table1[[#This Row],[YearBuilt]]&lt;1990, "N", IF(Table1[[#This Row],[Remodeled after 1990?]] = "Y", "N", "Y"))</f>
        <v>Y</v>
      </c>
      <c r="W527">
        <v>2005</v>
      </c>
      <c r="X527" t="str" cm="1">
        <f t="array" ref="X527">IFERROR(IF(U527=W527, "N", IF(AND(U527&lt;W527, Table1[[#This Row],[YearRemodAdd]]&gt;1990), "Y", "N/A")), No value)</f>
        <v>N</v>
      </c>
      <c r="Y527" t="s">
        <v>93</v>
      </c>
      <c r="Z527" t="s">
        <v>94</v>
      </c>
      <c r="AA527" t="s">
        <v>95</v>
      </c>
      <c r="AB527" t="s">
        <v>95</v>
      </c>
      <c r="AC527" t="s">
        <v>117</v>
      </c>
      <c r="AD527">
        <v>0</v>
      </c>
      <c r="AE527" t="s">
        <v>97</v>
      </c>
      <c r="AF527" t="s">
        <v>98</v>
      </c>
      <c r="AG527" t="s">
        <v>99</v>
      </c>
      <c r="AH527" t="s">
        <v>97</v>
      </c>
      <c r="AI527" t="s">
        <v>98</v>
      </c>
      <c r="AJ527" t="s">
        <v>100</v>
      </c>
      <c r="AK527" t="s">
        <v>102</v>
      </c>
      <c r="AL527">
        <v>0</v>
      </c>
      <c r="AM527" t="s">
        <v>102</v>
      </c>
      <c r="AN527">
        <v>0</v>
      </c>
      <c r="AO527">
        <v>1257</v>
      </c>
      <c r="AP527">
        <v>1257</v>
      </c>
      <c r="AQ527" t="s">
        <v>103</v>
      </c>
      <c r="AR527" t="s">
        <v>104</v>
      </c>
      <c r="AS527" t="s">
        <v>105</v>
      </c>
      <c r="AT527" t="s">
        <v>106</v>
      </c>
      <c r="AU527">
        <v>1266</v>
      </c>
      <c r="AV527">
        <v>0</v>
      </c>
      <c r="AW527">
        <v>0</v>
      </c>
      <c r="AX527">
        <v>1266</v>
      </c>
      <c r="AY527">
        <v>0</v>
      </c>
      <c r="AZ527">
        <v>0</v>
      </c>
      <c r="BA527">
        <v>2</v>
      </c>
      <c r="BB527">
        <v>0</v>
      </c>
      <c r="BC527">
        <v>3</v>
      </c>
      <c r="BD527">
        <v>1</v>
      </c>
      <c r="BE527" t="s">
        <v>97</v>
      </c>
      <c r="BF527">
        <v>6</v>
      </c>
      <c r="BG527" t="s">
        <v>107</v>
      </c>
      <c r="BH527">
        <v>1</v>
      </c>
      <c r="BI527" t="s">
        <v>98</v>
      </c>
      <c r="BJ527" t="s">
        <v>108</v>
      </c>
      <c r="BK527">
        <v>2005</v>
      </c>
      <c r="BL527" t="s">
        <v>102</v>
      </c>
      <c r="BM527">
        <v>2</v>
      </c>
      <c r="BN527">
        <v>453</v>
      </c>
      <c r="BO527" t="s">
        <v>98</v>
      </c>
      <c r="BP527" t="s">
        <v>98</v>
      </c>
      <c r="BQ527" t="s">
        <v>105</v>
      </c>
      <c r="BR527">
        <v>38</v>
      </c>
      <c r="BS527">
        <v>144</v>
      </c>
      <c r="BT527">
        <v>0</v>
      </c>
      <c r="BU527">
        <v>0</v>
      </c>
      <c r="BV527">
        <v>0</v>
      </c>
      <c r="BW527">
        <v>0</v>
      </c>
      <c r="BX527" t="s">
        <v>83</v>
      </c>
      <c r="BY527" t="s">
        <v>83</v>
      </c>
      <c r="BZ527" t="s">
        <v>83</v>
      </c>
      <c r="CA527" s="2">
        <v>0</v>
      </c>
      <c r="CB527">
        <v>4</v>
      </c>
      <c r="CC527">
        <v>2006</v>
      </c>
      <c r="CD527" t="s">
        <v>110</v>
      </c>
      <c r="CE527" t="s">
        <v>111</v>
      </c>
      <c r="CF527" s="2">
        <v>176000</v>
      </c>
      <c r="CG527" s="4">
        <f t="shared" si="17"/>
        <v>139.02053712480253</v>
      </c>
    </row>
    <row r="528" spans="1:85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 t="str">
        <f t="shared" si="16"/>
        <v>Y</v>
      </c>
      <c r="S528">
        <v>5</v>
      </c>
      <c r="T528">
        <v>7</v>
      </c>
      <c r="U528">
        <v>1956</v>
      </c>
      <c r="V528" t="str">
        <f>IF(Table1[[#This Row],[YearBuilt]]&lt;1990, "N", IF(Table1[[#This Row],[Remodeled after 1990?]] = "Y", "N", "Y"))</f>
        <v>N</v>
      </c>
      <c r="W528">
        <v>2000</v>
      </c>
      <c r="X528" t="str" cm="1">
        <f t="array" ref="X528">IFERROR(IF(U528=W528, "N", IF(AND(U528&lt;W528, Table1[[#This Row],[YearRemodAdd]]&gt;1990), "Y", "N/A")), No value)</f>
        <v>Y</v>
      </c>
      <c r="Y528" t="s">
        <v>152</v>
      </c>
      <c r="Z528" t="s">
        <v>94</v>
      </c>
      <c r="AA528" t="s">
        <v>124</v>
      </c>
      <c r="AB528" t="s">
        <v>124</v>
      </c>
      <c r="AC528" t="s">
        <v>117</v>
      </c>
      <c r="AD528">
        <v>0</v>
      </c>
      <c r="AE528" t="s">
        <v>98</v>
      </c>
      <c r="AF528" t="s">
        <v>98</v>
      </c>
      <c r="AG528" t="s">
        <v>118</v>
      </c>
      <c r="AH528" t="s">
        <v>97</v>
      </c>
      <c r="AI528" t="s">
        <v>98</v>
      </c>
      <c r="AJ528" t="s">
        <v>100</v>
      </c>
      <c r="AK528" t="s">
        <v>153</v>
      </c>
      <c r="AL528">
        <v>377</v>
      </c>
      <c r="AM528" t="s">
        <v>102</v>
      </c>
      <c r="AN528">
        <v>0</v>
      </c>
      <c r="AO528">
        <v>551</v>
      </c>
      <c r="AP528">
        <v>928</v>
      </c>
      <c r="AQ528" t="s">
        <v>103</v>
      </c>
      <c r="AR528" t="s">
        <v>98</v>
      </c>
      <c r="AS528" t="s">
        <v>105</v>
      </c>
      <c r="AT528" t="s">
        <v>106</v>
      </c>
      <c r="AU528">
        <v>928</v>
      </c>
      <c r="AV528">
        <v>0</v>
      </c>
      <c r="AW528">
        <v>0</v>
      </c>
      <c r="AX528">
        <v>928</v>
      </c>
      <c r="AY528">
        <v>0</v>
      </c>
      <c r="AZ528">
        <v>0</v>
      </c>
      <c r="BA528">
        <v>1</v>
      </c>
      <c r="BB528">
        <v>0</v>
      </c>
      <c r="BC528">
        <v>2</v>
      </c>
      <c r="BD528">
        <v>1</v>
      </c>
      <c r="BE528" t="s">
        <v>98</v>
      </c>
      <c r="BF528">
        <v>4</v>
      </c>
      <c r="BG528" t="s">
        <v>107</v>
      </c>
      <c r="BH528">
        <v>0</v>
      </c>
      <c r="BI528" t="s">
        <v>83</v>
      </c>
      <c r="BJ528" t="s">
        <v>108</v>
      </c>
      <c r="BK528">
        <v>1956</v>
      </c>
      <c r="BL528" t="s">
        <v>102</v>
      </c>
      <c r="BM528">
        <v>1</v>
      </c>
      <c r="BN528">
        <v>252</v>
      </c>
      <c r="BO528" t="s">
        <v>98</v>
      </c>
      <c r="BP528" t="s">
        <v>98</v>
      </c>
      <c r="BQ528" t="s">
        <v>105</v>
      </c>
      <c r="BR528">
        <v>261</v>
      </c>
      <c r="BS528">
        <v>0</v>
      </c>
      <c r="BT528">
        <v>156</v>
      </c>
      <c r="BU528">
        <v>0</v>
      </c>
      <c r="BV528">
        <v>0</v>
      </c>
      <c r="BW528">
        <v>0</v>
      </c>
      <c r="BX528" t="s">
        <v>83</v>
      </c>
      <c r="BY528" t="s">
        <v>83</v>
      </c>
      <c r="BZ528" t="s">
        <v>83</v>
      </c>
      <c r="CA528" s="2">
        <v>0</v>
      </c>
      <c r="CB528">
        <v>6</v>
      </c>
      <c r="CC528">
        <v>2007</v>
      </c>
      <c r="CD528" t="s">
        <v>110</v>
      </c>
      <c r="CE528" t="s">
        <v>111</v>
      </c>
      <c r="CF528" s="2">
        <v>132000</v>
      </c>
      <c r="CG528" s="4">
        <f t="shared" si="17"/>
        <v>142.24137931034483</v>
      </c>
    </row>
    <row r="529" spans="1:85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 t="str">
        <f t="shared" si="16"/>
        <v>N</v>
      </c>
      <c r="S529">
        <v>9</v>
      </c>
      <c r="T529">
        <v>5</v>
      </c>
      <c r="U529">
        <v>2008</v>
      </c>
      <c r="V529" t="str">
        <f>IF(Table1[[#This Row],[YearBuilt]]&lt;1990, "N", IF(Table1[[#This Row],[Remodeled after 1990?]] = "Y", "N", "Y"))</f>
        <v>Y</v>
      </c>
      <c r="W529">
        <v>2008</v>
      </c>
      <c r="X529" t="str" cm="1">
        <f t="array" ref="X529">IFERROR(IF(U529=W529, "N", IF(AND(U529&lt;W529, Table1[[#This Row],[YearRemodAdd]]&gt;1990), "Y", "N/A")), No value)</f>
        <v>N</v>
      </c>
      <c r="Y529" t="s">
        <v>152</v>
      </c>
      <c r="Z529" t="s">
        <v>94</v>
      </c>
      <c r="AA529" t="s">
        <v>95</v>
      </c>
      <c r="AB529" t="s">
        <v>95</v>
      </c>
      <c r="AC529" t="s">
        <v>137</v>
      </c>
      <c r="AD529">
        <v>268</v>
      </c>
      <c r="AE529" t="s">
        <v>104</v>
      </c>
      <c r="AF529" t="s">
        <v>98</v>
      </c>
      <c r="AG529" t="s">
        <v>99</v>
      </c>
      <c r="AH529" t="s">
        <v>104</v>
      </c>
      <c r="AI529" t="s">
        <v>98</v>
      </c>
      <c r="AJ529" t="s">
        <v>130</v>
      </c>
      <c r="AK529" t="s">
        <v>101</v>
      </c>
      <c r="AL529">
        <v>1330</v>
      </c>
      <c r="AM529" t="s">
        <v>102</v>
      </c>
      <c r="AN529">
        <v>0</v>
      </c>
      <c r="AO529">
        <v>122</v>
      </c>
      <c r="AP529">
        <v>1452</v>
      </c>
      <c r="AQ529" t="s">
        <v>103</v>
      </c>
      <c r="AR529" t="s">
        <v>104</v>
      </c>
      <c r="AS529" t="s">
        <v>105</v>
      </c>
      <c r="AT529" t="s">
        <v>106</v>
      </c>
      <c r="AU529">
        <v>1476</v>
      </c>
      <c r="AV529">
        <v>1237</v>
      </c>
      <c r="AW529">
        <v>0</v>
      </c>
      <c r="AX529">
        <v>2713</v>
      </c>
      <c r="AY529">
        <v>1</v>
      </c>
      <c r="AZ529">
        <v>0</v>
      </c>
      <c r="BA529">
        <v>2</v>
      </c>
      <c r="BB529">
        <v>1</v>
      </c>
      <c r="BC529">
        <v>3</v>
      </c>
      <c r="BD529">
        <v>1</v>
      </c>
      <c r="BE529" t="s">
        <v>104</v>
      </c>
      <c r="BF529">
        <v>11</v>
      </c>
      <c r="BG529" t="s">
        <v>107</v>
      </c>
      <c r="BH529">
        <v>1</v>
      </c>
      <c r="BI529" t="s">
        <v>97</v>
      </c>
      <c r="BJ529" t="s">
        <v>108</v>
      </c>
      <c r="BK529">
        <v>2008</v>
      </c>
      <c r="BL529" t="s">
        <v>157</v>
      </c>
      <c r="BM529">
        <v>3</v>
      </c>
      <c r="BN529">
        <v>858</v>
      </c>
      <c r="BO529" t="s">
        <v>98</v>
      </c>
      <c r="BP529" t="s">
        <v>98</v>
      </c>
      <c r="BQ529" t="s">
        <v>105</v>
      </c>
      <c r="BR529">
        <v>126</v>
      </c>
      <c r="BS529">
        <v>66</v>
      </c>
      <c r="BT529">
        <v>0</v>
      </c>
      <c r="BU529">
        <v>0</v>
      </c>
      <c r="BV529">
        <v>0</v>
      </c>
      <c r="BW529">
        <v>0</v>
      </c>
      <c r="BX529" t="s">
        <v>83</v>
      </c>
      <c r="BY529" t="s">
        <v>83</v>
      </c>
      <c r="BZ529" t="s">
        <v>83</v>
      </c>
      <c r="CA529" s="2">
        <v>0</v>
      </c>
      <c r="CB529">
        <v>11</v>
      </c>
      <c r="CC529">
        <v>2008</v>
      </c>
      <c r="CD529" t="s">
        <v>158</v>
      </c>
      <c r="CE529" t="s">
        <v>159</v>
      </c>
      <c r="CF529" s="2">
        <v>446261</v>
      </c>
      <c r="CG529" s="4">
        <f t="shared" si="17"/>
        <v>164.48986361960928</v>
      </c>
    </row>
    <row r="530" spans="1:85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 t="str">
        <f t="shared" si="16"/>
        <v>Y</v>
      </c>
      <c r="S530">
        <v>4</v>
      </c>
      <c r="T530">
        <v>7</v>
      </c>
      <c r="U530">
        <v>1920</v>
      </c>
      <c r="V530" t="str">
        <f>IF(Table1[[#This Row],[YearBuilt]]&lt;1990, "N", IF(Table1[[#This Row],[Remodeled after 1990?]] = "Y", "N", "Y"))</f>
        <v>N</v>
      </c>
      <c r="W530">
        <v>2002</v>
      </c>
      <c r="X530" t="str" cm="1">
        <f t="array" ref="X530">IFERROR(IF(U530=W530, "N", IF(AND(U530&lt;W530, Table1[[#This Row],[YearRemodAdd]]&gt;1990), "Y", "N/A")), No value)</f>
        <v>Y</v>
      </c>
      <c r="Y530" t="s">
        <v>93</v>
      </c>
      <c r="Z530" t="s">
        <v>94</v>
      </c>
      <c r="AA530" t="s">
        <v>124</v>
      </c>
      <c r="AB530" t="s">
        <v>124</v>
      </c>
      <c r="AC530" t="s">
        <v>117</v>
      </c>
      <c r="AD530">
        <v>0</v>
      </c>
      <c r="AE530" t="s">
        <v>98</v>
      </c>
      <c r="AF530" t="s">
        <v>98</v>
      </c>
      <c r="AG530" t="s">
        <v>126</v>
      </c>
      <c r="AH530" t="s">
        <v>98</v>
      </c>
      <c r="AI530" t="s">
        <v>98</v>
      </c>
      <c r="AJ530" t="s">
        <v>121</v>
      </c>
      <c r="AK530" t="s">
        <v>119</v>
      </c>
      <c r="AL530">
        <v>348</v>
      </c>
      <c r="AM530" t="s">
        <v>102</v>
      </c>
      <c r="AN530">
        <v>0</v>
      </c>
      <c r="AO530">
        <v>180</v>
      </c>
      <c r="AP530">
        <v>528</v>
      </c>
      <c r="AQ530" t="s">
        <v>103</v>
      </c>
      <c r="AR530" t="s">
        <v>104</v>
      </c>
      <c r="AS530" t="s">
        <v>105</v>
      </c>
      <c r="AT530" t="s">
        <v>106</v>
      </c>
      <c r="AU530">
        <v>605</v>
      </c>
      <c r="AV530">
        <v>0</v>
      </c>
      <c r="AW530">
        <v>0</v>
      </c>
      <c r="AX530">
        <v>605</v>
      </c>
      <c r="AY530">
        <v>1</v>
      </c>
      <c r="AZ530">
        <v>0</v>
      </c>
      <c r="BA530">
        <v>1</v>
      </c>
      <c r="BB530">
        <v>0</v>
      </c>
      <c r="BC530">
        <v>2</v>
      </c>
      <c r="BD530">
        <v>1</v>
      </c>
      <c r="BE530" t="s">
        <v>98</v>
      </c>
      <c r="BF530">
        <v>5</v>
      </c>
      <c r="BG530" t="s">
        <v>107</v>
      </c>
      <c r="BH530">
        <v>0</v>
      </c>
      <c r="BI530" t="s">
        <v>83</v>
      </c>
      <c r="BJ530" t="s">
        <v>83</v>
      </c>
      <c r="BK530" t="s">
        <v>83</v>
      </c>
      <c r="BL530" t="s">
        <v>83</v>
      </c>
      <c r="BM530">
        <v>0</v>
      </c>
      <c r="BN530">
        <v>0</v>
      </c>
      <c r="BO530" t="s">
        <v>83</v>
      </c>
      <c r="BP530" t="s">
        <v>83</v>
      </c>
      <c r="BQ530" t="s">
        <v>177</v>
      </c>
      <c r="BR530">
        <v>0</v>
      </c>
      <c r="BS530">
        <v>0</v>
      </c>
      <c r="BT530">
        <v>144</v>
      </c>
      <c r="BU530">
        <v>0</v>
      </c>
      <c r="BV530">
        <v>0</v>
      </c>
      <c r="BW530">
        <v>0</v>
      </c>
      <c r="BX530" t="s">
        <v>83</v>
      </c>
      <c r="BY530" t="s">
        <v>83</v>
      </c>
      <c r="BZ530" t="s">
        <v>83</v>
      </c>
      <c r="CA530" s="2">
        <v>0</v>
      </c>
      <c r="CB530">
        <v>7</v>
      </c>
      <c r="CC530">
        <v>2007</v>
      </c>
      <c r="CD530" t="s">
        <v>110</v>
      </c>
      <c r="CE530" t="s">
        <v>111</v>
      </c>
      <c r="CF530" s="2">
        <v>86000</v>
      </c>
      <c r="CG530" s="4">
        <f t="shared" si="17"/>
        <v>142.14876033057851</v>
      </c>
    </row>
    <row r="531" spans="1:85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 t="str">
        <f t="shared" si="16"/>
        <v>Y</v>
      </c>
      <c r="S531">
        <v>6</v>
      </c>
      <c r="T531">
        <v>3</v>
      </c>
      <c r="U531">
        <v>1957</v>
      </c>
      <c r="V531" t="str">
        <f>IF(Table1[[#This Row],[YearBuilt]]&lt;1990, "N", IF(Table1[[#This Row],[Remodeled after 1990?]] = "Y", "N", "Y"))</f>
        <v>N</v>
      </c>
      <c r="W531">
        <v>1975</v>
      </c>
      <c r="X531" t="str" cm="1">
        <f t="array" ref="X531">IFERROR(IF(U531=W531, "N", IF(AND(U531&lt;W531, Table1[[#This Row],[YearRemodAdd]]&gt;1990), "Y", "N/A")), No value)</f>
        <v>N/A</v>
      </c>
      <c r="Y531" t="s">
        <v>152</v>
      </c>
      <c r="Z531" t="s">
        <v>94</v>
      </c>
      <c r="AA531" t="s">
        <v>124</v>
      </c>
      <c r="AB531" t="s">
        <v>137</v>
      </c>
      <c r="AC531" t="s">
        <v>83</v>
      </c>
      <c r="AD531" t="s">
        <v>83</v>
      </c>
      <c r="AE531" t="s">
        <v>97</v>
      </c>
      <c r="AF531" t="s">
        <v>98</v>
      </c>
      <c r="AG531" t="s">
        <v>99</v>
      </c>
      <c r="AH531" t="s">
        <v>98</v>
      </c>
      <c r="AI531" t="s">
        <v>98</v>
      </c>
      <c r="AJ531" t="s">
        <v>100</v>
      </c>
      <c r="AK531" t="s">
        <v>153</v>
      </c>
      <c r="AL531">
        <v>1219</v>
      </c>
      <c r="AM531" t="s">
        <v>102</v>
      </c>
      <c r="AN531">
        <v>0</v>
      </c>
      <c r="AO531">
        <v>816</v>
      </c>
      <c r="AP531">
        <v>2035</v>
      </c>
      <c r="AQ531" t="s">
        <v>103</v>
      </c>
      <c r="AR531" t="s">
        <v>98</v>
      </c>
      <c r="AS531" t="s">
        <v>105</v>
      </c>
      <c r="AT531" t="s">
        <v>106</v>
      </c>
      <c r="AU531">
        <v>2515</v>
      </c>
      <c r="AV531">
        <v>0</v>
      </c>
      <c r="AW531">
        <v>0</v>
      </c>
      <c r="AX531">
        <v>2515</v>
      </c>
      <c r="AY531">
        <v>1</v>
      </c>
      <c r="AZ531">
        <v>0</v>
      </c>
      <c r="BA531">
        <v>3</v>
      </c>
      <c r="BB531">
        <v>0</v>
      </c>
      <c r="BC531">
        <v>4</v>
      </c>
      <c r="BD531">
        <v>2</v>
      </c>
      <c r="BE531" t="s">
        <v>98</v>
      </c>
      <c r="BF531">
        <v>9</v>
      </c>
      <c r="BG531" t="s">
        <v>221</v>
      </c>
      <c r="BH531">
        <v>2</v>
      </c>
      <c r="BI531" t="s">
        <v>98</v>
      </c>
      <c r="BJ531" t="s">
        <v>108</v>
      </c>
      <c r="BK531">
        <v>1975</v>
      </c>
      <c r="BL531" t="s">
        <v>109</v>
      </c>
      <c r="BM531">
        <v>2</v>
      </c>
      <c r="BN531">
        <v>484</v>
      </c>
      <c r="BO531" t="s">
        <v>98</v>
      </c>
      <c r="BP531" t="s">
        <v>98</v>
      </c>
      <c r="BQ531" t="s">
        <v>105</v>
      </c>
      <c r="BR531">
        <v>0</v>
      </c>
      <c r="BS531">
        <v>0</v>
      </c>
      <c r="BT531">
        <v>200</v>
      </c>
      <c r="BU531">
        <v>0</v>
      </c>
      <c r="BV531">
        <v>0</v>
      </c>
      <c r="BW531">
        <v>0</v>
      </c>
      <c r="BX531" t="s">
        <v>83</v>
      </c>
      <c r="BY531" t="s">
        <v>83</v>
      </c>
      <c r="BZ531" t="s">
        <v>83</v>
      </c>
      <c r="CA531" s="2">
        <v>0</v>
      </c>
      <c r="CB531">
        <v>3</v>
      </c>
      <c r="CC531">
        <v>2007</v>
      </c>
      <c r="CD531" t="s">
        <v>110</v>
      </c>
      <c r="CE531" t="s">
        <v>210</v>
      </c>
      <c r="CF531" s="2">
        <v>200624</v>
      </c>
      <c r="CG531" s="4">
        <f t="shared" si="17"/>
        <v>79.770974155069581</v>
      </c>
    </row>
    <row r="532" spans="1:85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 t="str">
        <f t="shared" si="16"/>
        <v>N/A</v>
      </c>
      <c r="S532">
        <v>6</v>
      </c>
      <c r="T532">
        <v>5</v>
      </c>
      <c r="U532">
        <v>1988</v>
      </c>
      <c r="V532" t="str">
        <f>IF(Table1[[#This Row],[YearBuilt]]&lt;1990, "N", IF(Table1[[#This Row],[Remodeled after 1990?]] = "Y", "N", "Y"))</f>
        <v>N</v>
      </c>
      <c r="W532">
        <v>1989</v>
      </c>
      <c r="X532" t="str" cm="1">
        <f t="array" ref="X532">IFERROR(IF(U532=W532, "N", IF(AND(U532&lt;W532, Table1[[#This Row],[YearRemodAdd]]&gt;1990), "Y", "N/A")), No value)</f>
        <v>N/A</v>
      </c>
      <c r="Y532" t="s">
        <v>93</v>
      </c>
      <c r="Z532" t="s">
        <v>94</v>
      </c>
      <c r="AA532" t="s">
        <v>140</v>
      </c>
      <c r="AB532" t="s">
        <v>140</v>
      </c>
      <c r="AC532" t="s">
        <v>96</v>
      </c>
      <c r="AD532">
        <v>219</v>
      </c>
      <c r="AE532" t="s">
        <v>97</v>
      </c>
      <c r="AF532" t="s">
        <v>98</v>
      </c>
      <c r="AG532" t="s">
        <v>118</v>
      </c>
      <c r="AH532" t="s">
        <v>97</v>
      </c>
      <c r="AI532" t="s">
        <v>98</v>
      </c>
      <c r="AJ532" t="s">
        <v>130</v>
      </c>
      <c r="AK532" t="s">
        <v>101</v>
      </c>
      <c r="AL532">
        <v>783</v>
      </c>
      <c r="AM532" t="s">
        <v>102</v>
      </c>
      <c r="AN532">
        <v>0</v>
      </c>
      <c r="AO532">
        <v>678</v>
      </c>
      <c r="AP532">
        <v>1461</v>
      </c>
      <c r="AQ532" t="s">
        <v>103</v>
      </c>
      <c r="AR532" t="s">
        <v>104</v>
      </c>
      <c r="AS532" t="s">
        <v>105</v>
      </c>
      <c r="AT532" t="s">
        <v>106</v>
      </c>
      <c r="AU532">
        <v>1509</v>
      </c>
      <c r="AV532">
        <v>0</v>
      </c>
      <c r="AW532">
        <v>0</v>
      </c>
      <c r="AX532">
        <v>1509</v>
      </c>
      <c r="AY532">
        <v>1</v>
      </c>
      <c r="AZ532">
        <v>0</v>
      </c>
      <c r="BA532">
        <v>2</v>
      </c>
      <c r="BB532">
        <v>0</v>
      </c>
      <c r="BC532">
        <v>3</v>
      </c>
      <c r="BD532">
        <v>1</v>
      </c>
      <c r="BE532" t="s">
        <v>97</v>
      </c>
      <c r="BF532">
        <v>5</v>
      </c>
      <c r="BG532" t="s">
        <v>107</v>
      </c>
      <c r="BH532">
        <v>1</v>
      </c>
      <c r="BI532" t="s">
        <v>147</v>
      </c>
      <c r="BJ532" t="s">
        <v>108</v>
      </c>
      <c r="BK532">
        <v>1988</v>
      </c>
      <c r="BL532" t="s">
        <v>109</v>
      </c>
      <c r="BM532">
        <v>2</v>
      </c>
      <c r="BN532">
        <v>600</v>
      </c>
      <c r="BO532" t="s">
        <v>98</v>
      </c>
      <c r="BP532" t="s">
        <v>98</v>
      </c>
      <c r="BQ532" t="s">
        <v>105</v>
      </c>
      <c r="BR532">
        <v>224</v>
      </c>
      <c r="BS532">
        <v>0</v>
      </c>
      <c r="BT532">
        <v>0</v>
      </c>
      <c r="BU532">
        <v>0</v>
      </c>
      <c r="BV532">
        <v>0</v>
      </c>
      <c r="BW532">
        <v>0</v>
      </c>
      <c r="BX532" t="s">
        <v>83</v>
      </c>
      <c r="BY532" t="s">
        <v>83</v>
      </c>
      <c r="BZ532" t="s">
        <v>83</v>
      </c>
      <c r="CA532" s="2">
        <v>0</v>
      </c>
      <c r="CB532">
        <v>8</v>
      </c>
      <c r="CC532">
        <v>2008</v>
      </c>
      <c r="CD532" t="s">
        <v>110</v>
      </c>
      <c r="CE532" t="s">
        <v>128</v>
      </c>
      <c r="CF532" s="2">
        <v>175000</v>
      </c>
      <c r="CG532" s="4">
        <f t="shared" si="17"/>
        <v>115.97084161696488</v>
      </c>
    </row>
    <row r="533" spans="1:85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 t="str">
        <f t="shared" si="16"/>
        <v>N</v>
      </c>
      <c r="S533">
        <v>6</v>
      </c>
      <c r="T533">
        <v>8</v>
      </c>
      <c r="U533">
        <v>1920</v>
      </c>
      <c r="V533" t="str">
        <f>IF(Table1[[#This Row],[YearBuilt]]&lt;1990, "N", IF(Table1[[#This Row],[Remodeled after 1990?]] = "Y", "N", "Y"))</f>
        <v>N</v>
      </c>
      <c r="W533">
        <v>1999</v>
      </c>
      <c r="X533" t="str" cm="1">
        <f t="array" ref="X533">IFERROR(IF(U533=W533, "N", IF(AND(U533&lt;W533, Table1[[#This Row],[YearRemodAdd]]&gt;1990), "Y", "N/A")), No value)</f>
        <v>Y</v>
      </c>
      <c r="Y533" t="s">
        <v>93</v>
      </c>
      <c r="Z533" t="s">
        <v>94</v>
      </c>
      <c r="AA533" t="s">
        <v>124</v>
      </c>
      <c r="AB533" t="s">
        <v>124</v>
      </c>
      <c r="AC533" t="s">
        <v>117</v>
      </c>
      <c r="AD533">
        <v>0</v>
      </c>
      <c r="AE533" t="s">
        <v>98</v>
      </c>
      <c r="AF533" t="s">
        <v>98</v>
      </c>
      <c r="AG533" t="s">
        <v>126</v>
      </c>
      <c r="AH533" t="s">
        <v>147</v>
      </c>
      <c r="AI533" t="s">
        <v>147</v>
      </c>
      <c r="AJ533" t="s">
        <v>121</v>
      </c>
      <c r="AK533" t="s">
        <v>102</v>
      </c>
      <c r="AL533">
        <v>0</v>
      </c>
      <c r="AM533" t="s">
        <v>102</v>
      </c>
      <c r="AN533">
        <v>0</v>
      </c>
      <c r="AO533">
        <v>611</v>
      </c>
      <c r="AP533">
        <v>611</v>
      </c>
      <c r="AQ533" t="s">
        <v>103</v>
      </c>
      <c r="AR533" t="s">
        <v>104</v>
      </c>
      <c r="AS533" t="s">
        <v>105</v>
      </c>
      <c r="AT533" t="s">
        <v>106</v>
      </c>
      <c r="AU533">
        <v>751</v>
      </c>
      <c r="AV533">
        <v>611</v>
      </c>
      <c r="AW533">
        <v>0</v>
      </c>
      <c r="AX533">
        <v>1362</v>
      </c>
      <c r="AY533">
        <v>0</v>
      </c>
      <c r="AZ533">
        <v>0</v>
      </c>
      <c r="BA533">
        <v>2</v>
      </c>
      <c r="BB533">
        <v>0</v>
      </c>
      <c r="BC533">
        <v>3</v>
      </c>
      <c r="BD533">
        <v>1</v>
      </c>
      <c r="BE533" t="s">
        <v>98</v>
      </c>
      <c r="BF533">
        <v>6</v>
      </c>
      <c r="BG533" t="s">
        <v>107</v>
      </c>
      <c r="BH533">
        <v>0</v>
      </c>
      <c r="BI533" t="s">
        <v>83</v>
      </c>
      <c r="BJ533" t="s">
        <v>127</v>
      </c>
      <c r="BK533">
        <v>1920</v>
      </c>
      <c r="BL533" t="s">
        <v>157</v>
      </c>
      <c r="BM533">
        <v>2</v>
      </c>
      <c r="BN533">
        <v>502</v>
      </c>
      <c r="BO533" t="s">
        <v>98</v>
      </c>
      <c r="BP533" t="s">
        <v>147</v>
      </c>
      <c r="BQ533" t="s">
        <v>105</v>
      </c>
      <c r="BR533">
        <v>0</v>
      </c>
      <c r="BS533">
        <v>0</v>
      </c>
      <c r="BT533">
        <v>84</v>
      </c>
      <c r="BU533">
        <v>0</v>
      </c>
      <c r="BV533">
        <v>0</v>
      </c>
      <c r="BW533">
        <v>0</v>
      </c>
      <c r="BX533" t="s">
        <v>83</v>
      </c>
      <c r="BY533" t="s">
        <v>83</v>
      </c>
      <c r="BZ533" t="s">
        <v>83</v>
      </c>
      <c r="CA533" s="2">
        <v>0</v>
      </c>
      <c r="CB533">
        <v>6</v>
      </c>
      <c r="CC533">
        <v>2008</v>
      </c>
      <c r="CD533" t="s">
        <v>110</v>
      </c>
      <c r="CE533" t="s">
        <v>111</v>
      </c>
      <c r="CF533" s="2">
        <v>128000</v>
      </c>
      <c r="CG533" s="4">
        <f t="shared" si="17"/>
        <v>93.979441997063148</v>
      </c>
    </row>
    <row r="534" spans="1:85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 t="str">
        <f t="shared" si="16"/>
        <v>Y</v>
      </c>
      <c r="S534">
        <v>5</v>
      </c>
      <c r="T534">
        <v>7</v>
      </c>
      <c r="U534">
        <v>1955</v>
      </c>
      <c r="V534" t="str">
        <f>IF(Table1[[#This Row],[YearBuilt]]&lt;1990, "N", IF(Table1[[#This Row],[Remodeled after 1990?]] = "Y", "N", "Y"))</f>
        <v>N</v>
      </c>
      <c r="W534">
        <v>2007</v>
      </c>
      <c r="X534" t="str" cm="1">
        <f t="array" ref="X534">IFERROR(IF(U534=W534, "N", IF(AND(U534&lt;W534, Table1[[#This Row],[YearRemodAdd]]&gt;1990), "Y", "N/A")), No value)</f>
        <v>Y</v>
      </c>
      <c r="Y534" t="s">
        <v>93</v>
      </c>
      <c r="Z534" t="s">
        <v>94</v>
      </c>
      <c r="AA534" t="s">
        <v>95</v>
      </c>
      <c r="AB534" t="s">
        <v>95</v>
      </c>
      <c r="AC534" t="s">
        <v>117</v>
      </c>
      <c r="AD534">
        <v>0</v>
      </c>
      <c r="AE534" t="s">
        <v>98</v>
      </c>
      <c r="AF534" t="s">
        <v>98</v>
      </c>
      <c r="AG534" t="s">
        <v>168</v>
      </c>
      <c r="AH534" t="s">
        <v>83</v>
      </c>
      <c r="AI534" t="s">
        <v>83</v>
      </c>
      <c r="AJ534" t="s">
        <v>83</v>
      </c>
      <c r="AK534" t="s">
        <v>83</v>
      </c>
      <c r="AL534">
        <v>0</v>
      </c>
      <c r="AM534" t="s">
        <v>83</v>
      </c>
      <c r="AN534">
        <v>0</v>
      </c>
      <c r="AO534">
        <v>0</v>
      </c>
      <c r="AP534">
        <v>0</v>
      </c>
      <c r="AQ534" t="s">
        <v>103</v>
      </c>
      <c r="AR534" t="s">
        <v>104</v>
      </c>
      <c r="AS534" t="s">
        <v>105</v>
      </c>
      <c r="AT534" t="s">
        <v>106</v>
      </c>
      <c r="AU534">
        <v>827</v>
      </c>
      <c r="AV534">
        <v>0</v>
      </c>
      <c r="AW534">
        <v>0</v>
      </c>
      <c r="AX534">
        <v>827</v>
      </c>
      <c r="AY534">
        <v>0</v>
      </c>
      <c r="AZ534">
        <v>0</v>
      </c>
      <c r="BA534">
        <v>1</v>
      </c>
      <c r="BB534">
        <v>0</v>
      </c>
      <c r="BC534">
        <v>2</v>
      </c>
      <c r="BD534">
        <v>1</v>
      </c>
      <c r="BE534" t="s">
        <v>98</v>
      </c>
      <c r="BF534">
        <v>5</v>
      </c>
      <c r="BG534" t="s">
        <v>194</v>
      </c>
      <c r="BH534">
        <v>1</v>
      </c>
      <c r="BI534" t="s">
        <v>212</v>
      </c>
      <c r="BJ534" t="s">
        <v>127</v>
      </c>
      <c r="BK534">
        <v>1967</v>
      </c>
      <c r="BL534" t="s">
        <v>102</v>
      </c>
      <c r="BM534">
        <v>1</v>
      </c>
      <c r="BN534">
        <v>392</v>
      </c>
      <c r="BO534" t="s">
        <v>98</v>
      </c>
      <c r="BP534" t="s">
        <v>98</v>
      </c>
      <c r="BQ534" t="s">
        <v>105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 t="s">
        <v>83</v>
      </c>
      <c r="BY534" t="s">
        <v>83</v>
      </c>
      <c r="BZ534" t="s">
        <v>83</v>
      </c>
      <c r="CA534" s="2">
        <v>0</v>
      </c>
      <c r="CB534">
        <v>4</v>
      </c>
      <c r="CC534">
        <v>2010</v>
      </c>
      <c r="CD534" t="s">
        <v>110</v>
      </c>
      <c r="CE534" t="s">
        <v>111</v>
      </c>
      <c r="CF534" s="2">
        <v>107500</v>
      </c>
      <c r="CG534" s="4">
        <f t="shared" si="17"/>
        <v>129.98790810157195</v>
      </c>
    </row>
    <row r="535" spans="1:85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 t="str">
        <f t="shared" si="16"/>
        <v>Y</v>
      </c>
      <c r="S535">
        <v>1</v>
      </c>
      <c r="T535">
        <v>3</v>
      </c>
      <c r="U535">
        <v>1946</v>
      </c>
      <c r="V535" t="str">
        <f>IF(Table1[[#This Row],[YearBuilt]]&lt;1990, "N", IF(Table1[[#This Row],[Remodeled after 1990?]] = "Y", "N", "Y"))</f>
        <v>N</v>
      </c>
      <c r="W535">
        <v>1950</v>
      </c>
      <c r="X535" t="str" cm="1">
        <f t="array" ref="X535">IFERROR(IF(U535=W535, "N", IF(AND(U535&lt;W535, Table1[[#This Row],[YearRemodAdd]]&gt;1990), "Y", "N/A")), No value)</f>
        <v>N/A</v>
      </c>
      <c r="Y535" t="s">
        <v>93</v>
      </c>
      <c r="Z535" t="s">
        <v>94</v>
      </c>
      <c r="AA535" t="s">
        <v>95</v>
      </c>
      <c r="AB535" t="s">
        <v>95</v>
      </c>
      <c r="AC535" t="s">
        <v>117</v>
      </c>
      <c r="AD535">
        <v>0</v>
      </c>
      <c r="AE535" t="s">
        <v>147</v>
      </c>
      <c r="AF535" t="s">
        <v>147</v>
      </c>
      <c r="AG535" t="s">
        <v>168</v>
      </c>
      <c r="AH535" t="s">
        <v>83</v>
      </c>
      <c r="AI535" t="s">
        <v>83</v>
      </c>
      <c r="AJ535" t="s">
        <v>83</v>
      </c>
      <c r="AK535" t="s">
        <v>83</v>
      </c>
      <c r="AL535">
        <v>0</v>
      </c>
      <c r="AM535" t="s">
        <v>83</v>
      </c>
      <c r="AN535">
        <v>0</v>
      </c>
      <c r="AO535">
        <v>0</v>
      </c>
      <c r="AP535">
        <v>0</v>
      </c>
      <c r="AQ535" t="s">
        <v>103</v>
      </c>
      <c r="AR535" t="s">
        <v>147</v>
      </c>
      <c r="AS535" t="s">
        <v>177</v>
      </c>
      <c r="AT535" t="s">
        <v>145</v>
      </c>
      <c r="AU535">
        <v>334</v>
      </c>
      <c r="AV535">
        <v>0</v>
      </c>
      <c r="AW535">
        <v>0</v>
      </c>
      <c r="AX535">
        <v>334</v>
      </c>
      <c r="AY535">
        <v>0</v>
      </c>
      <c r="AZ535">
        <v>0</v>
      </c>
      <c r="BA535">
        <v>1</v>
      </c>
      <c r="BB535">
        <v>0</v>
      </c>
      <c r="BC535">
        <v>1</v>
      </c>
      <c r="BD535">
        <v>1</v>
      </c>
      <c r="BE535" t="s">
        <v>147</v>
      </c>
      <c r="BF535">
        <v>2</v>
      </c>
      <c r="BG535" t="s">
        <v>107</v>
      </c>
      <c r="BH535">
        <v>0</v>
      </c>
      <c r="BI535" t="s">
        <v>83</v>
      </c>
      <c r="BJ535" t="s">
        <v>83</v>
      </c>
      <c r="BK535" t="s">
        <v>83</v>
      </c>
      <c r="BL535" t="s">
        <v>83</v>
      </c>
      <c r="BM535">
        <v>0</v>
      </c>
      <c r="BN535">
        <v>0</v>
      </c>
      <c r="BO535" t="s">
        <v>83</v>
      </c>
      <c r="BP535" t="s">
        <v>83</v>
      </c>
      <c r="BQ535" t="s">
        <v>177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 t="s">
        <v>83</v>
      </c>
      <c r="BY535" t="s">
        <v>83</v>
      </c>
      <c r="BZ535" t="s">
        <v>83</v>
      </c>
      <c r="CA535" s="2">
        <v>0</v>
      </c>
      <c r="CB535">
        <v>1</v>
      </c>
      <c r="CC535">
        <v>2007</v>
      </c>
      <c r="CD535" t="s">
        <v>110</v>
      </c>
      <c r="CE535" t="s">
        <v>111</v>
      </c>
      <c r="CF535" s="2">
        <v>39300</v>
      </c>
      <c r="CG535" s="4">
        <f t="shared" si="17"/>
        <v>117.66467065868264</v>
      </c>
    </row>
    <row r="536" spans="1:85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 t="str">
        <f t="shared" si="16"/>
        <v>N</v>
      </c>
      <c r="S536">
        <v>8</v>
      </c>
      <c r="T536">
        <v>5</v>
      </c>
      <c r="U536">
        <v>2004</v>
      </c>
      <c r="V536" t="str">
        <f>IF(Table1[[#This Row],[YearBuilt]]&lt;1990, "N", IF(Table1[[#This Row],[Remodeled after 1990?]] = "Y", "N", "Y"))</f>
        <v>Y</v>
      </c>
      <c r="W536">
        <v>2004</v>
      </c>
      <c r="X536" t="str" cm="1">
        <f t="array" ref="X536">IFERROR(IF(U536=W536, "N", IF(AND(U536&lt;W536, Table1[[#This Row],[YearRemodAdd]]&gt;1990), "Y", "N/A")), No value)</f>
        <v>N</v>
      </c>
      <c r="Y536" t="s">
        <v>93</v>
      </c>
      <c r="Z536" t="s">
        <v>94</v>
      </c>
      <c r="AA536" t="s">
        <v>95</v>
      </c>
      <c r="AB536" t="s">
        <v>95</v>
      </c>
      <c r="AC536" t="s">
        <v>117</v>
      </c>
      <c r="AD536">
        <v>0</v>
      </c>
      <c r="AE536" t="s">
        <v>97</v>
      </c>
      <c r="AF536" t="s">
        <v>98</v>
      </c>
      <c r="AG536" t="s">
        <v>99</v>
      </c>
      <c r="AH536" t="s">
        <v>104</v>
      </c>
      <c r="AI536" t="s">
        <v>97</v>
      </c>
      <c r="AJ536" t="s">
        <v>130</v>
      </c>
      <c r="AK536" t="s">
        <v>102</v>
      </c>
      <c r="AL536">
        <v>0</v>
      </c>
      <c r="AM536" t="s">
        <v>102</v>
      </c>
      <c r="AN536">
        <v>0</v>
      </c>
      <c r="AO536">
        <v>707</v>
      </c>
      <c r="AP536">
        <v>707</v>
      </c>
      <c r="AQ536" t="s">
        <v>103</v>
      </c>
      <c r="AR536" t="s">
        <v>104</v>
      </c>
      <c r="AS536" t="s">
        <v>105</v>
      </c>
      <c r="AT536" t="s">
        <v>106</v>
      </c>
      <c r="AU536">
        <v>707</v>
      </c>
      <c r="AV536">
        <v>707</v>
      </c>
      <c r="AW536">
        <v>0</v>
      </c>
      <c r="AX536">
        <v>1414</v>
      </c>
      <c r="AY536">
        <v>0</v>
      </c>
      <c r="AZ536">
        <v>0</v>
      </c>
      <c r="BA536">
        <v>2</v>
      </c>
      <c r="BB536">
        <v>1</v>
      </c>
      <c r="BC536">
        <v>3</v>
      </c>
      <c r="BD536">
        <v>1</v>
      </c>
      <c r="BE536" t="s">
        <v>97</v>
      </c>
      <c r="BF536">
        <v>6</v>
      </c>
      <c r="BG536" t="s">
        <v>107</v>
      </c>
      <c r="BH536">
        <v>1</v>
      </c>
      <c r="BI536" t="s">
        <v>97</v>
      </c>
      <c r="BJ536" t="s">
        <v>108</v>
      </c>
      <c r="BK536">
        <v>2004</v>
      </c>
      <c r="BL536" t="s">
        <v>157</v>
      </c>
      <c r="BM536">
        <v>2</v>
      </c>
      <c r="BN536">
        <v>403</v>
      </c>
      <c r="BO536" t="s">
        <v>98</v>
      </c>
      <c r="BP536" t="s">
        <v>98</v>
      </c>
      <c r="BQ536" t="s">
        <v>105</v>
      </c>
      <c r="BR536">
        <v>100</v>
      </c>
      <c r="BS536">
        <v>35</v>
      </c>
      <c r="BT536">
        <v>0</v>
      </c>
      <c r="BU536">
        <v>0</v>
      </c>
      <c r="BV536">
        <v>0</v>
      </c>
      <c r="BW536">
        <v>0</v>
      </c>
      <c r="BX536" t="s">
        <v>83</v>
      </c>
      <c r="BY536" t="s">
        <v>83</v>
      </c>
      <c r="BZ536" t="s">
        <v>83</v>
      </c>
      <c r="CA536" s="2">
        <v>0</v>
      </c>
      <c r="CB536">
        <v>10</v>
      </c>
      <c r="CC536">
        <v>2006</v>
      </c>
      <c r="CD536" t="s">
        <v>110</v>
      </c>
      <c r="CE536" t="s">
        <v>111</v>
      </c>
      <c r="CF536" s="2">
        <v>178000</v>
      </c>
      <c r="CG536" s="4">
        <f t="shared" si="17"/>
        <v>125.88401697312588</v>
      </c>
    </row>
    <row r="537" spans="1:85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 t="str">
        <f t="shared" si="16"/>
        <v>N</v>
      </c>
      <c r="S537">
        <v>5</v>
      </c>
      <c r="T537">
        <v>7</v>
      </c>
      <c r="U537">
        <v>1910</v>
      </c>
      <c r="V537" t="str">
        <f>IF(Table1[[#This Row],[YearBuilt]]&lt;1990, "N", IF(Table1[[#This Row],[Remodeled after 1990?]] = "Y", "N", "Y"))</f>
        <v>N</v>
      </c>
      <c r="W537">
        <v>1991</v>
      </c>
      <c r="X537" t="str" cm="1">
        <f t="array" ref="X537">IFERROR(IF(U537=W537, "N", IF(AND(U537&lt;W537, Table1[[#This Row],[YearRemodAdd]]&gt;1990), "Y", "N/A")), No value)</f>
        <v>Y</v>
      </c>
      <c r="Y537" t="s">
        <v>93</v>
      </c>
      <c r="Z537" t="s">
        <v>94</v>
      </c>
      <c r="AA537" t="s">
        <v>116</v>
      </c>
      <c r="AB537" t="s">
        <v>116</v>
      </c>
      <c r="AC537" t="s">
        <v>117</v>
      </c>
      <c r="AD537">
        <v>0</v>
      </c>
      <c r="AE537" t="s">
        <v>98</v>
      </c>
      <c r="AF537" t="s">
        <v>98</v>
      </c>
      <c r="AG537" t="s">
        <v>118</v>
      </c>
      <c r="AH537" t="s">
        <v>97</v>
      </c>
      <c r="AI537" t="s">
        <v>98</v>
      </c>
      <c r="AJ537" t="s">
        <v>97</v>
      </c>
      <c r="AK537" t="s">
        <v>101</v>
      </c>
      <c r="AL537">
        <v>969</v>
      </c>
      <c r="AM537" t="s">
        <v>102</v>
      </c>
      <c r="AN537">
        <v>0</v>
      </c>
      <c r="AO537">
        <v>148</v>
      </c>
      <c r="AP537">
        <v>1117</v>
      </c>
      <c r="AQ537" t="s">
        <v>103</v>
      </c>
      <c r="AR537" t="s">
        <v>98</v>
      </c>
      <c r="AS537" t="s">
        <v>105</v>
      </c>
      <c r="AT537" t="s">
        <v>106</v>
      </c>
      <c r="AU537">
        <v>820</v>
      </c>
      <c r="AV537">
        <v>527</v>
      </c>
      <c r="AW537">
        <v>0</v>
      </c>
      <c r="AX537">
        <v>1347</v>
      </c>
      <c r="AY537">
        <v>1</v>
      </c>
      <c r="AZ537">
        <v>0</v>
      </c>
      <c r="BA537">
        <v>1</v>
      </c>
      <c r="BB537">
        <v>0</v>
      </c>
      <c r="BC537">
        <v>3</v>
      </c>
      <c r="BD537">
        <v>1</v>
      </c>
      <c r="BE537" t="s">
        <v>98</v>
      </c>
      <c r="BF537">
        <v>5</v>
      </c>
      <c r="BG537" t="s">
        <v>107</v>
      </c>
      <c r="BH537">
        <v>0</v>
      </c>
      <c r="BI537" t="s">
        <v>83</v>
      </c>
      <c r="BJ537" t="s">
        <v>83</v>
      </c>
      <c r="BK537" t="s">
        <v>83</v>
      </c>
      <c r="BL537" t="s">
        <v>83</v>
      </c>
      <c r="BM537">
        <v>0</v>
      </c>
      <c r="BN537">
        <v>0</v>
      </c>
      <c r="BO537" t="s">
        <v>83</v>
      </c>
      <c r="BP537" t="s">
        <v>83</v>
      </c>
      <c r="BQ537" t="s">
        <v>177</v>
      </c>
      <c r="BR537">
        <v>85</v>
      </c>
      <c r="BS537">
        <v>0</v>
      </c>
      <c r="BT537">
        <v>148</v>
      </c>
      <c r="BU537">
        <v>0</v>
      </c>
      <c r="BV537">
        <v>0</v>
      </c>
      <c r="BW537">
        <v>0</v>
      </c>
      <c r="BX537" t="s">
        <v>83</v>
      </c>
      <c r="BY537" t="s">
        <v>83</v>
      </c>
      <c r="BZ537" t="s">
        <v>83</v>
      </c>
      <c r="CA537" s="2">
        <v>0</v>
      </c>
      <c r="CB537">
        <v>1</v>
      </c>
      <c r="CC537">
        <v>2008</v>
      </c>
      <c r="CD537" t="s">
        <v>110</v>
      </c>
      <c r="CE537" t="s">
        <v>111</v>
      </c>
      <c r="CF537" s="2">
        <v>107500</v>
      </c>
      <c r="CG537" s="4">
        <f t="shared" si="17"/>
        <v>79.806978470675574</v>
      </c>
    </row>
    <row r="538" spans="1:85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 t="str">
        <f t="shared" si="16"/>
        <v>N</v>
      </c>
      <c r="S538">
        <v>7</v>
      </c>
      <c r="T538">
        <v>5</v>
      </c>
      <c r="U538">
        <v>1998</v>
      </c>
      <c r="V538" t="str">
        <f>IF(Table1[[#This Row],[YearBuilt]]&lt;1990, "N", IF(Table1[[#This Row],[Remodeled after 1990?]] = "Y", "N", "Y"))</f>
        <v>N</v>
      </c>
      <c r="W538">
        <v>1999</v>
      </c>
      <c r="X538" t="str" cm="1">
        <f t="array" ref="X538">IFERROR(IF(U538=W538, "N", IF(AND(U538&lt;W538, Table1[[#This Row],[YearRemodAdd]]&gt;1990), "Y", "N/A")), No value)</f>
        <v>Y</v>
      </c>
      <c r="Y538" t="s">
        <v>93</v>
      </c>
      <c r="Z538" t="s">
        <v>94</v>
      </c>
      <c r="AA538" t="s">
        <v>95</v>
      </c>
      <c r="AB538" t="s">
        <v>95</v>
      </c>
      <c r="AC538" t="s">
        <v>117</v>
      </c>
      <c r="AD538">
        <v>0</v>
      </c>
      <c r="AE538" t="s">
        <v>98</v>
      </c>
      <c r="AF538" t="s">
        <v>98</v>
      </c>
      <c r="AG538" t="s">
        <v>99</v>
      </c>
      <c r="AH538" t="s">
        <v>97</v>
      </c>
      <c r="AI538" t="s">
        <v>98</v>
      </c>
      <c r="AJ538" t="s">
        <v>130</v>
      </c>
      <c r="AK538" t="s">
        <v>102</v>
      </c>
      <c r="AL538">
        <v>0</v>
      </c>
      <c r="AM538" t="s">
        <v>102</v>
      </c>
      <c r="AN538">
        <v>0</v>
      </c>
      <c r="AO538">
        <v>880</v>
      </c>
      <c r="AP538">
        <v>880</v>
      </c>
      <c r="AQ538" t="s">
        <v>103</v>
      </c>
      <c r="AR538" t="s">
        <v>104</v>
      </c>
      <c r="AS538" t="s">
        <v>105</v>
      </c>
      <c r="AT538" t="s">
        <v>106</v>
      </c>
      <c r="AU538">
        <v>880</v>
      </c>
      <c r="AV538">
        <v>844</v>
      </c>
      <c r="AW538">
        <v>0</v>
      </c>
      <c r="AX538">
        <v>1724</v>
      </c>
      <c r="AY538">
        <v>0</v>
      </c>
      <c r="AZ538">
        <v>0</v>
      </c>
      <c r="BA538">
        <v>2</v>
      </c>
      <c r="BB538">
        <v>1</v>
      </c>
      <c r="BC538">
        <v>3</v>
      </c>
      <c r="BD538">
        <v>1</v>
      </c>
      <c r="BE538" t="s">
        <v>97</v>
      </c>
      <c r="BF538">
        <v>8</v>
      </c>
      <c r="BG538" t="s">
        <v>107</v>
      </c>
      <c r="BH538">
        <v>0</v>
      </c>
      <c r="BI538" t="s">
        <v>83</v>
      </c>
      <c r="BJ538" t="s">
        <v>108</v>
      </c>
      <c r="BK538">
        <v>1998</v>
      </c>
      <c r="BL538" t="s">
        <v>157</v>
      </c>
      <c r="BM538">
        <v>2</v>
      </c>
      <c r="BN538">
        <v>527</v>
      </c>
      <c r="BO538" t="s">
        <v>98</v>
      </c>
      <c r="BP538" t="s">
        <v>98</v>
      </c>
      <c r="BQ538" t="s">
        <v>105</v>
      </c>
      <c r="BR538">
        <v>120</v>
      </c>
      <c r="BS538">
        <v>155</v>
      </c>
      <c r="BT538">
        <v>0</v>
      </c>
      <c r="BU538">
        <v>0</v>
      </c>
      <c r="BV538">
        <v>0</v>
      </c>
      <c r="BW538">
        <v>0</v>
      </c>
      <c r="BX538" t="s">
        <v>83</v>
      </c>
      <c r="BY538" t="s">
        <v>83</v>
      </c>
      <c r="BZ538" t="s">
        <v>83</v>
      </c>
      <c r="CA538" s="2">
        <v>0</v>
      </c>
      <c r="CB538">
        <v>7</v>
      </c>
      <c r="CC538">
        <v>2008</v>
      </c>
      <c r="CD538" t="s">
        <v>110</v>
      </c>
      <c r="CE538" t="s">
        <v>111</v>
      </c>
      <c r="CF538" s="2">
        <v>188000</v>
      </c>
      <c r="CG538" s="4">
        <f t="shared" si="17"/>
        <v>109.04872389791183</v>
      </c>
    </row>
    <row r="539" spans="1:85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 t="str">
        <f t="shared" si="16"/>
        <v>Y</v>
      </c>
      <c r="S539">
        <v>4</v>
      </c>
      <c r="T539">
        <v>5</v>
      </c>
      <c r="U539">
        <v>1972</v>
      </c>
      <c r="V539" t="str">
        <f>IF(Table1[[#This Row],[YearBuilt]]&lt;1990, "N", IF(Table1[[#This Row],[Remodeled after 1990?]] = "Y", "N", "Y"))</f>
        <v>N</v>
      </c>
      <c r="W539">
        <v>1972</v>
      </c>
      <c r="X539" t="str" cm="1">
        <f t="array" ref="X539">IFERROR(IF(U539=W539, "N", IF(AND(U539&lt;W539, Table1[[#This Row],[YearRemodAdd]]&gt;1990), "Y", "N/A")), No value)</f>
        <v>N</v>
      </c>
      <c r="Y539" t="s">
        <v>152</v>
      </c>
      <c r="Z539" t="s">
        <v>94</v>
      </c>
      <c r="AA539" t="s">
        <v>116</v>
      </c>
      <c r="AB539" t="s">
        <v>116</v>
      </c>
      <c r="AC539" t="s">
        <v>117</v>
      </c>
      <c r="AD539">
        <v>0</v>
      </c>
      <c r="AE539" t="s">
        <v>98</v>
      </c>
      <c r="AF539" t="s">
        <v>98</v>
      </c>
      <c r="AG539" t="s">
        <v>118</v>
      </c>
      <c r="AH539" t="s">
        <v>98</v>
      </c>
      <c r="AI539" t="s">
        <v>98</v>
      </c>
      <c r="AJ539" t="s">
        <v>100</v>
      </c>
      <c r="AK539" t="s">
        <v>141</v>
      </c>
      <c r="AL539">
        <v>600</v>
      </c>
      <c r="AM539" t="s">
        <v>102</v>
      </c>
      <c r="AN539">
        <v>0</v>
      </c>
      <c r="AO539">
        <v>264</v>
      </c>
      <c r="AP539">
        <v>864</v>
      </c>
      <c r="AQ539" t="s">
        <v>103</v>
      </c>
      <c r="AR539" t="s">
        <v>98</v>
      </c>
      <c r="AS539" t="s">
        <v>105</v>
      </c>
      <c r="AT539" t="s">
        <v>106</v>
      </c>
      <c r="AU539">
        <v>864</v>
      </c>
      <c r="AV539">
        <v>0</v>
      </c>
      <c r="AW539">
        <v>0</v>
      </c>
      <c r="AX539">
        <v>864</v>
      </c>
      <c r="AY539">
        <v>0</v>
      </c>
      <c r="AZ539">
        <v>0</v>
      </c>
      <c r="BA539">
        <v>1</v>
      </c>
      <c r="BB539">
        <v>0</v>
      </c>
      <c r="BC539">
        <v>3</v>
      </c>
      <c r="BD539">
        <v>1</v>
      </c>
      <c r="BE539" t="s">
        <v>98</v>
      </c>
      <c r="BF539">
        <v>5</v>
      </c>
      <c r="BG539" t="s">
        <v>107</v>
      </c>
      <c r="BH539">
        <v>0</v>
      </c>
      <c r="BI539" t="s">
        <v>83</v>
      </c>
      <c r="BJ539" t="s">
        <v>127</v>
      </c>
      <c r="BK539">
        <v>1980</v>
      </c>
      <c r="BL539" t="s">
        <v>102</v>
      </c>
      <c r="BM539">
        <v>2</v>
      </c>
      <c r="BN539">
        <v>576</v>
      </c>
      <c r="BO539" t="s">
        <v>98</v>
      </c>
      <c r="BP539" t="s">
        <v>98</v>
      </c>
      <c r="BQ539" t="s">
        <v>105</v>
      </c>
      <c r="BR539">
        <v>216</v>
      </c>
      <c r="BS539">
        <v>0</v>
      </c>
      <c r="BT539">
        <v>0</v>
      </c>
      <c r="BU539">
        <v>0</v>
      </c>
      <c r="BV539">
        <v>0</v>
      </c>
      <c r="BW539">
        <v>0</v>
      </c>
      <c r="BX539" t="s">
        <v>83</v>
      </c>
      <c r="BY539" t="s">
        <v>218</v>
      </c>
      <c r="BZ539" t="s">
        <v>83</v>
      </c>
      <c r="CA539" s="2">
        <v>0</v>
      </c>
      <c r="CB539">
        <v>4</v>
      </c>
      <c r="CC539">
        <v>2008</v>
      </c>
      <c r="CD539" t="s">
        <v>173</v>
      </c>
      <c r="CE539" t="s">
        <v>111</v>
      </c>
      <c r="CF539" s="2">
        <v>111250</v>
      </c>
      <c r="CG539" s="4">
        <f t="shared" si="17"/>
        <v>128.76157407407408</v>
      </c>
    </row>
    <row r="540" spans="1:85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 t="str">
        <f t="shared" si="16"/>
        <v>Y</v>
      </c>
      <c r="S540">
        <v>5</v>
      </c>
      <c r="T540">
        <v>5</v>
      </c>
      <c r="U540">
        <v>1968</v>
      </c>
      <c r="V540" t="str">
        <f>IF(Table1[[#This Row],[YearBuilt]]&lt;1990, "N", IF(Table1[[#This Row],[Remodeled after 1990?]] = "Y", "N", "Y"))</f>
        <v>N</v>
      </c>
      <c r="W540">
        <v>1968</v>
      </c>
      <c r="X540" t="str" cm="1">
        <f t="array" ref="X540">IFERROR(IF(U540=W540, "N", IF(AND(U540&lt;W540, Table1[[#This Row],[YearRemodAdd]]&gt;1990), "Y", "N/A")), No value)</f>
        <v>N</v>
      </c>
      <c r="Y540" t="s">
        <v>152</v>
      </c>
      <c r="Z540" t="s">
        <v>94</v>
      </c>
      <c r="AA540" t="s">
        <v>161</v>
      </c>
      <c r="AB540" t="s">
        <v>161</v>
      </c>
      <c r="AC540" t="s">
        <v>96</v>
      </c>
      <c r="AD540">
        <v>188</v>
      </c>
      <c r="AE540" t="s">
        <v>98</v>
      </c>
      <c r="AF540" t="s">
        <v>98</v>
      </c>
      <c r="AG540" t="s">
        <v>118</v>
      </c>
      <c r="AH540" t="s">
        <v>98</v>
      </c>
      <c r="AI540" t="s">
        <v>98</v>
      </c>
      <c r="AJ540" t="s">
        <v>100</v>
      </c>
      <c r="AK540" t="s">
        <v>141</v>
      </c>
      <c r="AL540">
        <v>673</v>
      </c>
      <c r="AM540" t="s">
        <v>102</v>
      </c>
      <c r="AN540">
        <v>0</v>
      </c>
      <c r="AO540">
        <v>378</v>
      </c>
      <c r="AP540">
        <v>1051</v>
      </c>
      <c r="AQ540" t="s">
        <v>103</v>
      </c>
      <c r="AR540" t="s">
        <v>98</v>
      </c>
      <c r="AS540" t="s">
        <v>105</v>
      </c>
      <c r="AT540" t="s">
        <v>106</v>
      </c>
      <c r="AU540">
        <v>1159</v>
      </c>
      <c r="AV540">
        <v>0</v>
      </c>
      <c r="AW540">
        <v>0</v>
      </c>
      <c r="AX540">
        <v>1159</v>
      </c>
      <c r="AY540">
        <v>0</v>
      </c>
      <c r="AZ540">
        <v>0</v>
      </c>
      <c r="BA540">
        <v>1</v>
      </c>
      <c r="BB540">
        <v>1</v>
      </c>
      <c r="BC540">
        <v>3</v>
      </c>
      <c r="BD540">
        <v>1</v>
      </c>
      <c r="BE540" t="s">
        <v>98</v>
      </c>
      <c r="BF540">
        <v>7</v>
      </c>
      <c r="BG540" t="s">
        <v>107</v>
      </c>
      <c r="BH540">
        <v>1</v>
      </c>
      <c r="BI540" t="s">
        <v>147</v>
      </c>
      <c r="BJ540" t="s">
        <v>108</v>
      </c>
      <c r="BK540">
        <v>1968</v>
      </c>
      <c r="BL540" t="s">
        <v>102</v>
      </c>
      <c r="BM540">
        <v>1</v>
      </c>
      <c r="BN540">
        <v>336</v>
      </c>
      <c r="BO540" t="s">
        <v>98</v>
      </c>
      <c r="BP540" t="s">
        <v>98</v>
      </c>
      <c r="BQ540" t="s">
        <v>105</v>
      </c>
      <c r="BR540">
        <v>466</v>
      </c>
      <c r="BS540">
        <v>0</v>
      </c>
      <c r="BT540">
        <v>0</v>
      </c>
      <c r="BU540">
        <v>0</v>
      </c>
      <c r="BV540">
        <v>0</v>
      </c>
      <c r="BW540">
        <v>0</v>
      </c>
      <c r="BX540" t="s">
        <v>83</v>
      </c>
      <c r="BY540" t="s">
        <v>83</v>
      </c>
      <c r="BZ540" t="s">
        <v>83</v>
      </c>
      <c r="CA540" s="2">
        <v>0</v>
      </c>
      <c r="CB540">
        <v>7</v>
      </c>
      <c r="CC540">
        <v>2006</v>
      </c>
      <c r="CD540" t="s">
        <v>110</v>
      </c>
      <c r="CE540" t="s">
        <v>111</v>
      </c>
      <c r="CF540" s="2">
        <v>158000</v>
      </c>
      <c r="CG540" s="4">
        <f t="shared" si="17"/>
        <v>136.3244176013805</v>
      </c>
    </row>
    <row r="541" spans="1:85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 t="str">
        <f t="shared" si="16"/>
        <v>Y</v>
      </c>
      <c r="S541">
        <v>8</v>
      </c>
      <c r="T541">
        <v>5</v>
      </c>
      <c r="U541">
        <v>2001</v>
      </c>
      <c r="V541" t="str">
        <f>IF(Table1[[#This Row],[YearBuilt]]&lt;1990, "N", IF(Table1[[#This Row],[Remodeled after 1990?]] = "Y", "N", "Y"))</f>
        <v>N</v>
      </c>
      <c r="W541">
        <v>2002</v>
      </c>
      <c r="X541" t="str" cm="1">
        <f t="array" ref="X541">IFERROR(IF(U541=W541, "N", IF(AND(U541&lt;W541, Table1[[#This Row],[YearRemodAdd]]&gt;1990), "Y", "N/A")), No value)</f>
        <v>Y</v>
      </c>
      <c r="Y541" t="s">
        <v>93</v>
      </c>
      <c r="Z541" t="s">
        <v>94</v>
      </c>
      <c r="AA541" t="s">
        <v>95</v>
      </c>
      <c r="AB541" t="s">
        <v>95</v>
      </c>
      <c r="AC541" t="s">
        <v>96</v>
      </c>
      <c r="AD541">
        <v>479</v>
      </c>
      <c r="AE541" t="s">
        <v>97</v>
      </c>
      <c r="AF541" t="s">
        <v>98</v>
      </c>
      <c r="AG541" t="s">
        <v>99</v>
      </c>
      <c r="AH541" t="s">
        <v>97</v>
      </c>
      <c r="AI541" t="s">
        <v>98</v>
      </c>
      <c r="AJ541" t="s">
        <v>130</v>
      </c>
      <c r="AK541" t="s">
        <v>101</v>
      </c>
      <c r="AL541">
        <v>1358</v>
      </c>
      <c r="AM541" t="s">
        <v>102</v>
      </c>
      <c r="AN541">
        <v>0</v>
      </c>
      <c r="AO541">
        <v>223</v>
      </c>
      <c r="AP541">
        <v>1581</v>
      </c>
      <c r="AQ541" t="s">
        <v>103</v>
      </c>
      <c r="AR541" t="s">
        <v>104</v>
      </c>
      <c r="AS541" t="s">
        <v>105</v>
      </c>
      <c r="AT541" t="s">
        <v>106</v>
      </c>
      <c r="AU541">
        <v>1601</v>
      </c>
      <c r="AV541">
        <v>0</v>
      </c>
      <c r="AW541">
        <v>0</v>
      </c>
      <c r="AX541">
        <v>1601</v>
      </c>
      <c r="AY541">
        <v>1</v>
      </c>
      <c r="AZ541">
        <v>0</v>
      </c>
      <c r="BA541">
        <v>2</v>
      </c>
      <c r="BB541">
        <v>0</v>
      </c>
      <c r="BC541">
        <v>3</v>
      </c>
      <c r="BD541">
        <v>1</v>
      </c>
      <c r="BE541" t="s">
        <v>97</v>
      </c>
      <c r="BF541">
        <v>6</v>
      </c>
      <c r="BG541" t="s">
        <v>107</v>
      </c>
      <c r="BH541">
        <v>1</v>
      </c>
      <c r="BI541" t="s">
        <v>98</v>
      </c>
      <c r="BJ541" t="s">
        <v>108</v>
      </c>
      <c r="BK541">
        <v>2001</v>
      </c>
      <c r="BL541" t="s">
        <v>109</v>
      </c>
      <c r="BM541">
        <v>2</v>
      </c>
      <c r="BN541">
        <v>670</v>
      </c>
      <c r="BO541" t="s">
        <v>98</v>
      </c>
      <c r="BP541" t="s">
        <v>98</v>
      </c>
      <c r="BQ541" t="s">
        <v>105</v>
      </c>
      <c r="BR541">
        <v>180</v>
      </c>
      <c r="BS541">
        <v>0</v>
      </c>
      <c r="BT541">
        <v>0</v>
      </c>
      <c r="BU541">
        <v>0</v>
      </c>
      <c r="BV541">
        <v>0</v>
      </c>
      <c r="BW541">
        <v>0</v>
      </c>
      <c r="BX541" t="s">
        <v>83</v>
      </c>
      <c r="BY541" t="s">
        <v>134</v>
      </c>
      <c r="BZ541" t="s">
        <v>135</v>
      </c>
      <c r="CA541" s="2">
        <v>2000</v>
      </c>
      <c r="CB541">
        <v>5</v>
      </c>
      <c r="CC541">
        <v>2010</v>
      </c>
      <c r="CD541" t="s">
        <v>110</v>
      </c>
      <c r="CE541" t="s">
        <v>111</v>
      </c>
      <c r="CF541" s="2">
        <v>272000</v>
      </c>
      <c r="CG541" s="4">
        <f t="shared" si="17"/>
        <v>169.89381636477202</v>
      </c>
    </row>
    <row r="542" spans="1:85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 t="str">
        <f t="shared" si="16"/>
        <v>Y</v>
      </c>
      <c r="S542">
        <v>9</v>
      </c>
      <c r="T542">
        <v>5</v>
      </c>
      <c r="U542">
        <v>2006</v>
      </c>
      <c r="V542" t="str">
        <f>IF(Table1[[#This Row],[YearBuilt]]&lt;1990, "N", IF(Table1[[#This Row],[Remodeled after 1990?]] = "Y", "N", "Y"))</f>
        <v>Y</v>
      </c>
      <c r="W542">
        <v>2006</v>
      </c>
      <c r="X542" t="str" cm="1">
        <f t="array" ref="X542">IFERROR(IF(U542=W542, "N", IF(AND(U542&lt;W542, Table1[[#This Row],[YearRemodAdd]]&gt;1990), "Y", "N/A")), No value)</f>
        <v>N</v>
      </c>
      <c r="Y542" t="s">
        <v>152</v>
      </c>
      <c r="Z542" t="s">
        <v>94</v>
      </c>
      <c r="AA542" t="s">
        <v>95</v>
      </c>
      <c r="AB542" t="s">
        <v>95</v>
      </c>
      <c r="AC542" t="s">
        <v>96</v>
      </c>
      <c r="AD542">
        <v>584</v>
      </c>
      <c r="AE542" t="s">
        <v>104</v>
      </c>
      <c r="AF542" t="s">
        <v>98</v>
      </c>
      <c r="AG542" t="s">
        <v>99</v>
      </c>
      <c r="AH542" t="s">
        <v>104</v>
      </c>
      <c r="AI542" t="s">
        <v>98</v>
      </c>
      <c r="AJ542" t="s">
        <v>130</v>
      </c>
      <c r="AK542" t="s">
        <v>101</v>
      </c>
      <c r="AL542">
        <v>1260</v>
      </c>
      <c r="AM542" t="s">
        <v>102</v>
      </c>
      <c r="AN542">
        <v>0</v>
      </c>
      <c r="AO542">
        <v>578</v>
      </c>
      <c r="AP542">
        <v>1838</v>
      </c>
      <c r="AQ542" t="s">
        <v>103</v>
      </c>
      <c r="AR542" t="s">
        <v>104</v>
      </c>
      <c r="AS542" t="s">
        <v>105</v>
      </c>
      <c r="AT542" t="s">
        <v>106</v>
      </c>
      <c r="AU542">
        <v>1838</v>
      </c>
      <c r="AV542">
        <v>0</v>
      </c>
      <c r="AW542">
        <v>0</v>
      </c>
      <c r="AX542">
        <v>1838</v>
      </c>
      <c r="AY542">
        <v>1</v>
      </c>
      <c r="AZ542">
        <v>0</v>
      </c>
      <c r="BA542">
        <v>2</v>
      </c>
      <c r="BB542">
        <v>0</v>
      </c>
      <c r="BC542">
        <v>2</v>
      </c>
      <c r="BD542">
        <v>1</v>
      </c>
      <c r="BE542" t="s">
        <v>104</v>
      </c>
      <c r="BF542">
        <v>8</v>
      </c>
      <c r="BG542" t="s">
        <v>107</v>
      </c>
      <c r="BH542">
        <v>1</v>
      </c>
      <c r="BI542" t="s">
        <v>97</v>
      </c>
      <c r="BJ542" t="s">
        <v>108</v>
      </c>
      <c r="BK542">
        <v>2006</v>
      </c>
      <c r="BL542" t="s">
        <v>157</v>
      </c>
      <c r="BM542">
        <v>3</v>
      </c>
      <c r="BN542">
        <v>765</v>
      </c>
      <c r="BO542" t="s">
        <v>98</v>
      </c>
      <c r="BP542" t="s">
        <v>98</v>
      </c>
      <c r="BQ542" t="s">
        <v>105</v>
      </c>
      <c r="BR542">
        <v>270</v>
      </c>
      <c r="BS542">
        <v>68</v>
      </c>
      <c r="BT542">
        <v>0</v>
      </c>
      <c r="BU542">
        <v>0</v>
      </c>
      <c r="BV542">
        <v>0</v>
      </c>
      <c r="BW542">
        <v>0</v>
      </c>
      <c r="BX542" t="s">
        <v>83</v>
      </c>
      <c r="BY542" t="s">
        <v>83</v>
      </c>
      <c r="BZ542" t="s">
        <v>83</v>
      </c>
      <c r="CA542" s="2">
        <v>0</v>
      </c>
      <c r="CB542">
        <v>3</v>
      </c>
      <c r="CC542">
        <v>2009</v>
      </c>
      <c r="CD542" t="s">
        <v>110</v>
      </c>
      <c r="CE542" t="s">
        <v>111</v>
      </c>
      <c r="CF542" s="2">
        <v>315000</v>
      </c>
      <c r="CG542" s="4">
        <f t="shared" si="17"/>
        <v>171.38193688792165</v>
      </c>
    </row>
    <row r="543" spans="1:85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 t="str">
        <f t="shared" si="16"/>
        <v>N</v>
      </c>
      <c r="S543">
        <v>8</v>
      </c>
      <c r="T543">
        <v>5</v>
      </c>
      <c r="U543">
        <v>2000</v>
      </c>
      <c r="V543" t="str">
        <f>IF(Table1[[#This Row],[YearBuilt]]&lt;1990, "N", IF(Table1[[#This Row],[Remodeled after 1990?]] = "Y", "N", "Y"))</f>
        <v>Y</v>
      </c>
      <c r="W543">
        <v>2000</v>
      </c>
      <c r="X543" t="str" cm="1">
        <f t="array" ref="X543">IFERROR(IF(U543=W543, "N", IF(AND(U543&lt;W543, Table1[[#This Row],[YearRemodAdd]]&gt;1990), "Y", "N/A")), No value)</f>
        <v>N</v>
      </c>
      <c r="Y543" t="s">
        <v>93</v>
      </c>
      <c r="Z543" t="s">
        <v>94</v>
      </c>
      <c r="AA543" t="s">
        <v>95</v>
      </c>
      <c r="AB543" t="s">
        <v>95</v>
      </c>
      <c r="AC543" t="s">
        <v>96</v>
      </c>
      <c r="AD543">
        <v>72</v>
      </c>
      <c r="AE543" t="s">
        <v>97</v>
      </c>
      <c r="AF543" t="s">
        <v>98</v>
      </c>
      <c r="AG543" t="s">
        <v>99</v>
      </c>
      <c r="AH543" t="s">
        <v>97</v>
      </c>
      <c r="AI543" t="s">
        <v>98</v>
      </c>
      <c r="AJ543" t="s">
        <v>100</v>
      </c>
      <c r="AK543" t="s">
        <v>102</v>
      </c>
      <c r="AL543">
        <v>0</v>
      </c>
      <c r="AM543" t="s">
        <v>102</v>
      </c>
      <c r="AN543">
        <v>0</v>
      </c>
      <c r="AO543">
        <v>969</v>
      </c>
      <c r="AP543">
        <v>969</v>
      </c>
      <c r="AQ543" t="s">
        <v>103</v>
      </c>
      <c r="AR543" t="s">
        <v>104</v>
      </c>
      <c r="AS543" t="s">
        <v>105</v>
      </c>
      <c r="AT543" t="s">
        <v>106</v>
      </c>
      <c r="AU543">
        <v>997</v>
      </c>
      <c r="AV543">
        <v>1288</v>
      </c>
      <c r="AW543">
        <v>0</v>
      </c>
      <c r="AX543">
        <v>2285</v>
      </c>
      <c r="AY543">
        <v>0</v>
      </c>
      <c r="AZ543">
        <v>0</v>
      </c>
      <c r="BA543">
        <v>2</v>
      </c>
      <c r="BB543">
        <v>1</v>
      </c>
      <c r="BC543">
        <v>4</v>
      </c>
      <c r="BD543">
        <v>1</v>
      </c>
      <c r="BE543" t="s">
        <v>97</v>
      </c>
      <c r="BF543">
        <v>8</v>
      </c>
      <c r="BG543" t="s">
        <v>107</v>
      </c>
      <c r="BH543">
        <v>1</v>
      </c>
      <c r="BI543" t="s">
        <v>98</v>
      </c>
      <c r="BJ543" t="s">
        <v>156</v>
      </c>
      <c r="BK543">
        <v>2000</v>
      </c>
      <c r="BL543" t="s">
        <v>157</v>
      </c>
      <c r="BM543">
        <v>3</v>
      </c>
      <c r="BN543">
        <v>648</v>
      </c>
      <c r="BO543" t="s">
        <v>98</v>
      </c>
      <c r="BP543" t="s">
        <v>98</v>
      </c>
      <c r="BQ543" t="s">
        <v>105</v>
      </c>
      <c r="BR543">
        <v>0</v>
      </c>
      <c r="BS543">
        <v>56</v>
      </c>
      <c r="BT543">
        <v>0</v>
      </c>
      <c r="BU543">
        <v>0</v>
      </c>
      <c r="BV543">
        <v>0</v>
      </c>
      <c r="BW543">
        <v>0</v>
      </c>
      <c r="BX543" t="s">
        <v>83</v>
      </c>
      <c r="BY543" t="s">
        <v>83</v>
      </c>
      <c r="BZ543" t="s">
        <v>83</v>
      </c>
      <c r="CA543" s="2">
        <v>0</v>
      </c>
      <c r="CB543">
        <v>6</v>
      </c>
      <c r="CC543">
        <v>2007</v>
      </c>
      <c r="CD543" t="s">
        <v>110</v>
      </c>
      <c r="CE543" t="s">
        <v>111</v>
      </c>
      <c r="CF543" s="2">
        <v>248000</v>
      </c>
      <c r="CG543" s="4">
        <f t="shared" si="17"/>
        <v>108.53391684901531</v>
      </c>
    </row>
    <row r="544" spans="1:85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 t="str">
        <f t="shared" si="16"/>
        <v>Y</v>
      </c>
      <c r="S544">
        <v>7</v>
      </c>
      <c r="T544">
        <v>5</v>
      </c>
      <c r="U544">
        <v>1998</v>
      </c>
      <c r="V544" t="str">
        <f>IF(Table1[[#This Row],[YearBuilt]]&lt;1990, "N", IF(Table1[[#This Row],[Remodeled after 1990?]] = "Y", "N", "Y"))</f>
        <v>N</v>
      </c>
      <c r="W544">
        <v>1999</v>
      </c>
      <c r="X544" t="str" cm="1">
        <f t="array" ref="X544">IFERROR(IF(U544=W544, "N", IF(AND(U544&lt;W544, Table1[[#This Row],[YearRemodAdd]]&gt;1990), "Y", "N/A")), No value)</f>
        <v>Y</v>
      </c>
      <c r="Y544" t="s">
        <v>152</v>
      </c>
      <c r="Z544" t="s">
        <v>94</v>
      </c>
      <c r="AA544" t="s">
        <v>95</v>
      </c>
      <c r="AB544" t="s">
        <v>95</v>
      </c>
      <c r="AC544" t="s">
        <v>117</v>
      </c>
      <c r="AD544">
        <v>0</v>
      </c>
      <c r="AE544" t="s">
        <v>97</v>
      </c>
      <c r="AF544" t="s">
        <v>98</v>
      </c>
      <c r="AG544" t="s">
        <v>99</v>
      </c>
      <c r="AH544" t="s">
        <v>104</v>
      </c>
      <c r="AI544" t="s">
        <v>98</v>
      </c>
      <c r="AJ544" t="s">
        <v>100</v>
      </c>
      <c r="AK544" t="s">
        <v>172</v>
      </c>
      <c r="AL544">
        <v>144</v>
      </c>
      <c r="AM544" t="s">
        <v>101</v>
      </c>
      <c r="AN544">
        <v>1127</v>
      </c>
      <c r="AO544">
        <v>379</v>
      </c>
      <c r="AP544">
        <v>1650</v>
      </c>
      <c r="AQ544" t="s">
        <v>103</v>
      </c>
      <c r="AR544" t="s">
        <v>104</v>
      </c>
      <c r="AS544" t="s">
        <v>105</v>
      </c>
      <c r="AT544" t="s">
        <v>106</v>
      </c>
      <c r="AU544">
        <v>1680</v>
      </c>
      <c r="AV544">
        <v>0</v>
      </c>
      <c r="AW544">
        <v>0</v>
      </c>
      <c r="AX544">
        <v>1680</v>
      </c>
      <c r="AY544">
        <v>1</v>
      </c>
      <c r="AZ544">
        <v>0</v>
      </c>
      <c r="BA544">
        <v>2</v>
      </c>
      <c r="BB544">
        <v>0</v>
      </c>
      <c r="BC544">
        <v>3</v>
      </c>
      <c r="BD544">
        <v>1</v>
      </c>
      <c r="BE544" t="s">
        <v>97</v>
      </c>
      <c r="BF544">
        <v>7</v>
      </c>
      <c r="BG544" t="s">
        <v>221</v>
      </c>
      <c r="BH544">
        <v>1</v>
      </c>
      <c r="BI544" t="s">
        <v>98</v>
      </c>
      <c r="BJ544" t="s">
        <v>108</v>
      </c>
      <c r="BK544">
        <v>1998</v>
      </c>
      <c r="BL544" t="s">
        <v>157</v>
      </c>
      <c r="BM544">
        <v>2</v>
      </c>
      <c r="BN544">
        <v>583</v>
      </c>
      <c r="BO544" t="s">
        <v>98</v>
      </c>
      <c r="BP544" t="s">
        <v>98</v>
      </c>
      <c r="BQ544" t="s">
        <v>105</v>
      </c>
      <c r="BR544">
        <v>78</v>
      </c>
      <c r="BS544">
        <v>73</v>
      </c>
      <c r="BT544">
        <v>0</v>
      </c>
      <c r="BU544">
        <v>0</v>
      </c>
      <c r="BV544">
        <v>0</v>
      </c>
      <c r="BW544">
        <v>0</v>
      </c>
      <c r="BX544" t="s">
        <v>83</v>
      </c>
      <c r="BY544" t="s">
        <v>83</v>
      </c>
      <c r="BZ544" t="s">
        <v>83</v>
      </c>
      <c r="CA544" s="2">
        <v>0</v>
      </c>
      <c r="CB544">
        <v>6</v>
      </c>
      <c r="CC544">
        <v>2009</v>
      </c>
      <c r="CD544" t="s">
        <v>110</v>
      </c>
      <c r="CE544" t="s">
        <v>111</v>
      </c>
      <c r="CF544" s="2">
        <v>213250</v>
      </c>
      <c r="CG544" s="4">
        <f t="shared" si="17"/>
        <v>126.93452380952381</v>
      </c>
    </row>
    <row r="545" spans="1:85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 t="str">
        <f t="shared" si="16"/>
        <v>N/A</v>
      </c>
      <c r="S545">
        <v>7</v>
      </c>
      <c r="T545">
        <v>5</v>
      </c>
      <c r="U545">
        <v>1998</v>
      </c>
      <c r="V545" t="str">
        <f>IF(Table1[[#This Row],[YearBuilt]]&lt;1990, "N", IF(Table1[[#This Row],[Remodeled after 1990?]] = "Y", "N", "Y"))</f>
        <v>Y</v>
      </c>
      <c r="W545">
        <v>1998</v>
      </c>
      <c r="X545" t="str" cm="1">
        <f t="array" ref="X545">IFERROR(IF(U545=W545, "N", IF(AND(U545&lt;W545, Table1[[#This Row],[YearRemodAdd]]&gt;1990), "Y", "N/A")), No value)</f>
        <v>N</v>
      </c>
      <c r="Y545" t="s">
        <v>93</v>
      </c>
      <c r="Z545" t="s">
        <v>94</v>
      </c>
      <c r="AA545" t="s">
        <v>116</v>
      </c>
      <c r="AB545" t="s">
        <v>116</v>
      </c>
      <c r="AC545" t="s">
        <v>96</v>
      </c>
      <c r="AD545">
        <v>182</v>
      </c>
      <c r="AE545" t="s">
        <v>98</v>
      </c>
      <c r="AF545" t="s">
        <v>98</v>
      </c>
      <c r="AG545" t="s">
        <v>99</v>
      </c>
      <c r="AH545" t="s">
        <v>97</v>
      </c>
      <c r="AI545" t="s">
        <v>98</v>
      </c>
      <c r="AJ545" t="s">
        <v>130</v>
      </c>
      <c r="AK545" t="s">
        <v>101</v>
      </c>
      <c r="AL545">
        <v>584</v>
      </c>
      <c r="AM545" t="s">
        <v>172</v>
      </c>
      <c r="AN545">
        <v>139</v>
      </c>
      <c r="AO545">
        <v>0</v>
      </c>
      <c r="AP545">
        <v>723</v>
      </c>
      <c r="AQ545" t="s">
        <v>103</v>
      </c>
      <c r="AR545" t="s">
        <v>104</v>
      </c>
      <c r="AS545" t="s">
        <v>105</v>
      </c>
      <c r="AT545" t="s">
        <v>106</v>
      </c>
      <c r="AU545">
        <v>767</v>
      </c>
      <c r="AV545">
        <v>0</v>
      </c>
      <c r="AW545">
        <v>0</v>
      </c>
      <c r="AX545">
        <v>767</v>
      </c>
      <c r="AY545">
        <v>1</v>
      </c>
      <c r="AZ545">
        <v>0</v>
      </c>
      <c r="BA545">
        <v>1</v>
      </c>
      <c r="BB545">
        <v>0</v>
      </c>
      <c r="BC545">
        <v>1</v>
      </c>
      <c r="BD545">
        <v>1</v>
      </c>
      <c r="BE545" t="s">
        <v>98</v>
      </c>
      <c r="BF545">
        <v>4</v>
      </c>
      <c r="BG545" t="s">
        <v>107</v>
      </c>
      <c r="BH545">
        <v>0</v>
      </c>
      <c r="BI545" t="s">
        <v>83</v>
      </c>
      <c r="BJ545" t="s">
        <v>108</v>
      </c>
      <c r="BK545">
        <v>1998</v>
      </c>
      <c r="BL545" t="s">
        <v>157</v>
      </c>
      <c r="BM545">
        <v>1</v>
      </c>
      <c r="BN545">
        <v>367</v>
      </c>
      <c r="BO545" t="s">
        <v>98</v>
      </c>
      <c r="BP545" t="s">
        <v>98</v>
      </c>
      <c r="BQ545" t="s">
        <v>105</v>
      </c>
      <c r="BR545">
        <v>120</v>
      </c>
      <c r="BS545">
        <v>40</v>
      </c>
      <c r="BT545">
        <v>0</v>
      </c>
      <c r="BU545">
        <v>0</v>
      </c>
      <c r="BV545">
        <v>0</v>
      </c>
      <c r="BW545">
        <v>0</v>
      </c>
      <c r="BX545" t="s">
        <v>83</v>
      </c>
      <c r="BY545" t="s">
        <v>83</v>
      </c>
      <c r="BZ545" t="s">
        <v>83</v>
      </c>
      <c r="CA545" s="2">
        <v>0</v>
      </c>
      <c r="CB545">
        <v>6</v>
      </c>
      <c r="CC545">
        <v>2007</v>
      </c>
      <c r="CD545" t="s">
        <v>110</v>
      </c>
      <c r="CE545" t="s">
        <v>111</v>
      </c>
      <c r="CF545" s="2">
        <v>133000</v>
      </c>
      <c r="CG545" s="4">
        <f t="shared" si="17"/>
        <v>173.40286831812256</v>
      </c>
    </row>
    <row r="546" spans="1:85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 t="str">
        <f t="shared" si="16"/>
        <v>N</v>
      </c>
      <c r="S546">
        <v>7</v>
      </c>
      <c r="T546">
        <v>5</v>
      </c>
      <c r="U546">
        <v>2006</v>
      </c>
      <c r="V546" t="str">
        <f>IF(Table1[[#This Row],[YearBuilt]]&lt;1990, "N", IF(Table1[[#This Row],[Remodeled after 1990?]] = "Y", "N", "Y"))</f>
        <v>Y</v>
      </c>
      <c r="W546">
        <v>2006</v>
      </c>
      <c r="X546" t="str" cm="1">
        <f t="array" ref="X546">IFERROR(IF(U546=W546, "N", IF(AND(U546&lt;W546, Table1[[#This Row],[YearRemodAdd]]&gt;1990), "Y", "N/A")), No value)</f>
        <v>N</v>
      </c>
      <c r="Y546" t="s">
        <v>93</v>
      </c>
      <c r="Z546" t="s">
        <v>94</v>
      </c>
      <c r="AA546" t="s">
        <v>95</v>
      </c>
      <c r="AB546" t="s">
        <v>95</v>
      </c>
      <c r="AC546" t="s">
        <v>117</v>
      </c>
      <c r="AD546">
        <v>0</v>
      </c>
      <c r="AE546" t="s">
        <v>97</v>
      </c>
      <c r="AF546" t="s">
        <v>98</v>
      </c>
      <c r="AG546" t="s">
        <v>99</v>
      </c>
      <c r="AH546" t="s">
        <v>97</v>
      </c>
      <c r="AI546" t="s">
        <v>97</v>
      </c>
      <c r="AJ546" t="s">
        <v>130</v>
      </c>
      <c r="AK546" t="s">
        <v>101</v>
      </c>
      <c r="AL546">
        <v>554</v>
      </c>
      <c r="AM546" t="s">
        <v>102</v>
      </c>
      <c r="AN546">
        <v>0</v>
      </c>
      <c r="AO546">
        <v>100</v>
      </c>
      <c r="AP546">
        <v>654</v>
      </c>
      <c r="AQ546" t="s">
        <v>103</v>
      </c>
      <c r="AR546" t="s">
        <v>104</v>
      </c>
      <c r="AS546" t="s">
        <v>105</v>
      </c>
      <c r="AT546" t="s">
        <v>106</v>
      </c>
      <c r="AU546">
        <v>664</v>
      </c>
      <c r="AV546">
        <v>832</v>
      </c>
      <c r="AW546">
        <v>0</v>
      </c>
      <c r="AX546">
        <v>1496</v>
      </c>
      <c r="AY546">
        <v>1</v>
      </c>
      <c r="AZ546">
        <v>0</v>
      </c>
      <c r="BA546">
        <v>2</v>
      </c>
      <c r="BB546">
        <v>1</v>
      </c>
      <c r="BC546">
        <v>3</v>
      </c>
      <c r="BD546">
        <v>1</v>
      </c>
      <c r="BE546" t="s">
        <v>97</v>
      </c>
      <c r="BF546">
        <v>7</v>
      </c>
      <c r="BG546" t="s">
        <v>107</v>
      </c>
      <c r="BH546">
        <v>1</v>
      </c>
      <c r="BI546" t="s">
        <v>97</v>
      </c>
      <c r="BJ546" t="s">
        <v>108</v>
      </c>
      <c r="BK546">
        <v>2006</v>
      </c>
      <c r="BL546" t="s">
        <v>109</v>
      </c>
      <c r="BM546">
        <v>2</v>
      </c>
      <c r="BN546">
        <v>426</v>
      </c>
      <c r="BO546" t="s">
        <v>98</v>
      </c>
      <c r="BP546" t="s">
        <v>98</v>
      </c>
      <c r="BQ546" t="s">
        <v>105</v>
      </c>
      <c r="BR546">
        <v>100</v>
      </c>
      <c r="BS546">
        <v>24</v>
      </c>
      <c r="BT546">
        <v>0</v>
      </c>
      <c r="BU546">
        <v>0</v>
      </c>
      <c r="BV546">
        <v>0</v>
      </c>
      <c r="BW546">
        <v>0</v>
      </c>
      <c r="BX546" t="s">
        <v>83</v>
      </c>
      <c r="BY546" t="s">
        <v>83</v>
      </c>
      <c r="BZ546" t="s">
        <v>83</v>
      </c>
      <c r="CA546" s="2">
        <v>0</v>
      </c>
      <c r="CB546">
        <v>9</v>
      </c>
      <c r="CC546">
        <v>2006</v>
      </c>
      <c r="CD546" t="s">
        <v>158</v>
      </c>
      <c r="CE546" t="s">
        <v>159</v>
      </c>
      <c r="CF546" s="2">
        <v>179665</v>
      </c>
      <c r="CG546" s="4">
        <f t="shared" si="17"/>
        <v>120.09692513368984</v>
      </c>
    </row>
    <row r="547" spans="1:85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 t="str">
        <f t="shared" si="16"/>
        <v>N/A</v>
      </c>
      <c r="S547">
        <v>7</v>
      </c>
      <c r="T547">
        <v>5</v>
      </c>
      <c r="U547">
        <v>1988</v>
      </c>
      <c r="V547" t="str">
        <f>IF(Table1[[#This Row],[YearBuilt]]&lt;1990, "N", IF(Table1[[#This Row],[Remodeled after 1990?]] = "Y", "N", "Y"))</f>
        <v>N</v>
      </c>
      <c r="W547">
        <v>1988</v>
      </c>
      <c r="X547" t="str" cm="1">
        <f t="array" ref="X547">IFERROR(IF(U547=W547, "N", IF(AND(U547&lt;W547, Table1[[#This Row],[YearRemodAdd]]&gt;1990), "Y", "N/A")), No value)</f>
        <v>N</v>
      </c>
      <c r="Y547" t="s">
        <v>93</v>
      </c>
      <c r="Z547" t="s">
        <v>94</v>
      </c>
      <c r="AA547" t="s">
        <v>140</v>
      </c>
      <c r="AB547" t="s">
        <v>140</v>
      </c>
      <c r="AC547" t="s">
        <v>96</v>
      </c>
      <c r="AD547">
        <v>178</v>
      </c>
      <c r="AE547" t="s">
        <v>97</v>
      </c>
      <c r="AF547" t="s">
        <v>97</v>
      </c>
      <c r="AG547" t="s">
        <v>99</v>
      </c>
      <c r="AH547" t="s">
        <v>97</v>
      </c>
      <c r="AI547" t="s">
        <v>97</v>
      </c>
      <c r="AJ547" t="s">
        <v>100</v>
      </c>
      <c r="AK547" t="s">
        <v>101</v>
      </c>
      <c r="AL547">
        <v>1002</v>
      </c>
      <c r="AM547" t="s">
        <v>172</v>
      </c>
      <c r="AN547">
        <v>202</v>
      </c>
      <c r="AO547">
        <v>0</v>
      </c>
      <c r="AP547">
        <v>1204</v>
      </c>
      <c r="AQ547" t="s">
        <v>103</v>
      </c>
      <c r="AR547" t="s">
        <v>97</v>
      </c>
      <c r="AS547" t="s">
        <v>105</v>
      </c>
      <c r="AT547" t="s">
        <v>106</v>
      </c>
      <c r="AU547">
        <v>1377</v>
      </c>
      <c r="AV547">
        <v>806</v>
      </c>
      <c r="AW547">
        <v>0</v>
      </c>
      <c r="AX547">
        <v>2183</v>
      </c>
      <c r="AY547">
        <v>0</v>
      </c>
      <c r="AZ547">
        <v>0</v>
      </c>
      <c r="BA547">
        <v>2</v>
      </c>
      <c r="BB547">
        <v>1</v>
      </c>
      <c r="BC547">
        <v>4</v>
      </c>
      <c r="BD547">
        <v>1</v>
      </c>
      <c r="BE547" t="s">
        <v>97</v>
      </c>
      <c r="BF547">
        <v>9</v>
      </c>
      <c r="BG547" t="s">
        <v>107</v>
      </c>
      <c r="BH547">
        <v>0</v>
      </c>
      <c r="BI547" t="s">
        <v>83</v>
      </c>
      <c r="BJ547" t="s">
        <v>108</v>
      </c>
      <c r="BK547">
        <v>1988</v>
      </c>
      <c r="BL547" t="s">
        <v>102</v>
      </c>
      <c r="BM547">
        <v>3</v>
      </c>
      <c r="BN547">
        <v>786</v>
      </c>
      <c r="BO547" t="s">
        <v>98</v>
      </c>
      <c r="BP547" t="s">
        <v>98</v>
      </c>
      <c r="BQ547" t="s">
        <v>105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 t="s">
        <v>83</v>
      </c>
      <c r="BY547" t="s">
        <v>83</v>
      </c>
      <c r="BZ547" t="s">
        <v>83</v>
      </c>
      <c r="CA547" s="2">
        <v>0</v>
      </c>
      <c r="CB547">
        <v>2</v>
      </c>
      <c r="CC547">
        <v>2006</v>
      </c>
      <c r="CD547" t="s">
        <v>110</v>
      </c>
      <c r="CE547" t="s">
        <v>111</v>
      </c>
      <c r="CF547" s="2">
        <v>229000</v>
      </c>
      <c r="CG547" s="4">
        <f t="shared" si="17"/>
        <v>104.90151168117269</v>
      </c>
    </row>
    <row r="548" spans="1:85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 t="str">
        <f t="shared" si="16"/>
        <v>N/A</v>
      </c>
      <c r="S548">
        <v>6</v>
      </c>
      <c r="T548">
        <v>7</v>
      </c>
      <c r="U548">
        <v>1923</v>
      </c>
      <c r="V548" t="str">
        <f>IF(Table1[[#This Row],[YearBuilt]]&lt;1990, "N", IF(Table1[[#This Row],[Remodeled after 1990?]] = "Y", "N", "Y"))</f>
        <v>N</v>
      </c>
      <c r="W548">
        <v>1950</v>
      </c>
      <c r="X548" t="str" cm="1">
        <f t="array" ref="X548">IFERROR(IF(U548=W548, "N", IF(AND(U548&lt;W548, Table1[[#This Row],[YearRemodAdd]]&gt;1990), "Y", "N/A")), No value)</f>
        <v>N/A</v>
      </c>
      <c r="Y548" t="s">
        <v>93</v>
      </c>
      <c r="Z548" t="s">
        <v>94</v>
      </c>
      <c r="AA548" t="s">
        <v>96</v>
      </c>
      <c r="AB548" t="s">
        <v>124</v>
      </c>
      <c r="AC548" t="s">
        <v>117</v>
      </c>
      <c r="AD548">
        <v>0</v>
      </c>
      <c r="AE548" t="s">
        <v>98</v>
      </c>
      <c r="AF548" t="s">
        <v>98</v>
      </c>
      <c r="AG548" t="s">
        <v>126</v>
      </c>
      <c r="AH548" t="s">
        <v>97</v>
      </c>
      <c r="AI548" t="s">
        <v>98</v>
      </c>
      <c r="AJ548" t="s">
        <v>100</v>
      </c>
      <c r="AK548" t="s">
        <v>153</v>
      </c>
      <c r="AL548">
        <v>300</v>
      </c>
      <c r="AM548" t="s">
        <v>102</v>
      </c>
      <c r="AN548">
        <v>0</v>
      </c>
      <c r="AO548">
        <v>765</v>
      </c>
      <c r="AP548">
        <v>1065</v>
      </c>
      <c r="AQ548" t="s">
        <v>103</v>
      </c>
      <c r="AR548" t="s">
        <v>104</v>
      </c>
      <c r="AS548" t="s">
        <v>105</v>
      </c>
      <c r="AT548" t="s">
        <v>164</v>
      </c>
      <c r="AU548">
        <v>915</v>
      </c>
      <c r="AV548">
        <v>720</v>
      </c>
      <c r="AW548">
        <v>0</v>
      </c>
      <c r="AX548">
        <v>1635</v>
      </c>
      <c r="AY548">
        <v>0</v>
      </c>
      <c r="AZ548">
        <v>0</v>
      </c>
      <c r="BA548">
        <v>1</v>
      </c>
      <c r="BB548">
        <v>1</v>
      </c>
      <c r="BC548">
        <v>3</v>
      </c>
      <c r="BD548">
        <v>1</v>
      </c>
      <c r="BE548" t="s">
        <v>98</v>
      </c>
      <c r="BF548">
        <v>6</v>
      </c>
      <c r="BG548" t="s">
        <v>107</v>
      </c>
      <c r="BH548">
        <v>1</v>
      </c>
      <c r="BI548" t="s">
        <v>97</v>
      </c>
      <c r="BJ548" t="s">
        <v>127</v>
      </c>
      <c r="BK548">
        <v>1950</v>
      </c>
      <c r="BL548" t="s">
        <v>102</v>
      </c>
      <c r="BM548">
        <v>2</v>
      </c>
      <c r="BN548">
        <v>440</v>
      </c>
      <c r="BO548" t="s">
        <v>98</v>
      </c>
      <c r="BP548" t="s">
        <v>98</v>
      </c>
      <c r="BQ548" t="s">
        <v>105</v>
      </c>
      <c r="BR548">
        <v>0</v>
      </c>
      <c r="BS548">
        <v>38</v>
      </c>
      <c r="BT548">
        <v>0</v>
      </c>
      <c r="BU548">
        <v>144</v>
      </c>
      <c r="BV548">
        <v>0</v>
      </c>
      <c r="BW548">
        <v>0</v>
      </c>
      <c r="BX548" t="s">
        <v>83</v>
      </c>
      <c r="BY548" t="s">
        <v>83</v>
      </c>
      <c r="BZ548" t="s">
        <v>83</v>
      </c>
      <c r="CA548" s="2">
        <v>0</v>
      </c>
      <c r="CB548">
        <v>5</v>
      </c>
      <c r="CC548">
        <v>2007</v>
      </c>
      <c r="CD548" t="s">
        <v>110</v>
      </c>
      <c r="CE548" t="s">
        <v>111</v>
      </c>
      <c r="CF548" s="2">
        <v>210000</v>
      </c>
      <c r="CG548" s="4">
        <f t="shared" si="17"/>
        <v>128.44036697247705</v>
      </c>
    </row>
    <row r="549" spans="1:85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 t="str">
        <f t="shared" si="16"/>
        <v>N/A</v>
      </c>
      <c r="S549">
        <v>5</v>
      </c>
      <c r="T549">
        <v>7</v>
      </c>
      <c r="U549">
        <v>1970</v>
      </c>
      <c r="V549" t="str">
        <f>IF(Table1[[#This Row],[YearBuilt]]&lt;1990, "N", IF(Table1[[#This Row],[Remodeled after 1990?]] = "Y", "N", "Y"))</f>
        <v>N</v>
      </c>
      <c r="W549">
        <v>1970</v>
      </c>
      <c r="X549" t="str" cm="1">
        <f t="array" ref="X549">IFERROR(IF(U549=W549, "N", IF(AND(U549&lt;W549, Table1[[#This Row],[YearRemodAdd]]&gt;1990), "Y", "N/A")), No value)</f>
        <v>N</v>
      </c>
      <c r="Y549" t="s">
        <v>93</v>
      </c>
      <c r="Z549" t="s">
        <v>94</v>
      </c>
      <c r="AA549" t="s">
        <v>95</v>
      </c>
      <c r="AB549" t="s">
        <v>95</v>
      </c>
      <c r="AC549" t="s">
        <v>117</v>
      </c>
      <c r="AD549">
        <v>0</v>
      </c>
      <c r="AE549" t="s">
        <v>98</v>
      </c>
      <c r="AF549" t="s">
        <v>97</v>
      </c>
      <c r="AG549" t="s">
        <v>118</v>
      </c>
      <c r="AH549" t="s">
        <v>97</v>
      </c>
      <c r="AI549" t="s">
        <v>98</v>
      </c>
      <c r="AJ549" t="s">
        <v>130</v>
      </c>
      <c r="AK549" t="s">
        <v>119</v>
      </c>
      <c r="AL549">
        <v>619</v>
      </c>
      <c r="AM549" t="s">
        <v>102</v>
      </c>
      <c r="AN549">
        <v>0</v>
      </c>
      <c r="AO549">
        <v>149</v>
      </c>
      <c r="AP549">
        <v>768</v>
      </c>
      <c r="AQ549" t="s">
        <v>103</v>
      </c>
      <c r="AR549" t="s">
        <v>104</v>
      </c>
      <c r="AS549" t="s">
        <v>105</v>
      </c>
      <c r="AT549" t="s">
        <v>106</v>
      </c>
      <c r="AU549">
        <v>768</v>
      </c>
      <c r="AV549">
        <v>0</v>
      </c>
      <c r="AW549">
        <v>0</v>
      </c>
      <c r="AX549">
        <v>768</v>
      </c>
      <c r="AY549">
        <v>1</v>
      </c>
      <c r="AZ549">
        <v>0</v>
      </c>
      <c r="BA549">
        <v>1</v>
      </c>
      <c r="BB549">
        <v>0</v>
      </c>
      <c r="BC549">
        <v>2</v>
      </c>
      <c r="BD549">
        <v>1</v>
      </c>
      <c r="BE549" t="s">
        <v>98</v>
      </c>
      <c r="BF549">
        <v>5</v>
      </c>
      <c r="BG549" t="s">
        <v>107</v>
      </c>
      <c r="BH549">
        <v>0</v>
      </c>
      <c r="BI549" t="s">
        <v>83</v>
      </c>
      <c r="BJ549" t="s">
        <v>127</v>
      </c>
      <c r="BK549">
        <v>1987</v>
      </c>
      <c r="BL549" t="s">
        <v>102</v>
      </c>
      <c r="BM549">
        <v>2</v>
      </c>
      <c r="BN549">
        <v>624</v>
      </c>
      <c r="BO549" t="s">
        <v>98</v>
      </c>
      <c r="BP549" t="s">
        <v>98</v>
      </c>
      <c r="BQ549" t="s">
        <v>105</v>
      </c>
      <c r="BR549">
        <v>104</v>
      </c>
      <c r="BS549">
        <v>0</v>
      </c>
      <c r="BT549">
        <v>0</v>
      </c>
      <c r="BU549">
        <v>0</v>
      </c>
      <c r="BV549">
        <v>0</v>
      </c>
      <c r="BW549">
        <v>0</v>
      </c>
      <c r="BX549" t="s">
        <v>83</v>
      </c>
      <c r="BY549" t="s">
        <v>83</v>
      </c>
      <c r="BZ549" t="s">
        <v>83</v>
      </c>
      <c r="CA549" s="2">
        <v>0</v>
      </c>
      <c r="CB549">
        <v>4</v>
      </c>
      <c r="CC549">
        <v>2007</v>
      </c>
      <c r="CD549" t="s">
        <v>110</v>
      </c>
      <c r="CE549" t="s">
        <v>111</v>
      </c>
      <c r="CF549" s="2">
        <v>129500</v>
      </c>
      <c r="CG549" s="4">
        <f t="shared" si="17"/>
        <v>168.61979166666666</v>
      </c>
    </row>
    <row r="550" spans="1:85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 t="str">
        <f t="shared" si="16"/>
        <v>Y</v>
      </c>
      <c r="S550">
        <v>5</v>
      </c>
      <c r="T550">
        <v>7</v>
      </c>
      <c r="U550">
        <v>1955</v>
      </c>
      <c r="V550" t="str">
        <f>IF(Table1[[#This Row],[YearBuilt]]&lt;1990, "N", IF(Table1[[#This Row],[Remodeled after 1990?]] = "Y", "N", "Y"))</f>
        <v>N</v>
      </c>
      <c r="W550">
        <v>1995</v>
      </c>
      <c r="X550" t="str" cm="1">
        <f t="array" ref="X550">IFERROR(IF(U550=W550, "N", IF(AND(U550&lt;W550, Table1[[#This Row],[YearRemodAdd]]&gt;1990), "Y", "N/A")), No value)</f>
        <v>Y</v>
      </c>
      <c r="Y550" t="s">
        <v>93</v>
      </c>
      <c r="Z550" t="s">
        <v>94</v>
      </c>
      <c r="AA550" t="s">
        <v>116</v>
      </c>
      <c r="AB550" t="s">
        <v>116</v>
      </c>
      <c r="AC550" t="s">
        <v>117</v>
      </c>
      <c r="AD550">
        <v>0</v>
      </c>
      <c r="AE550" t="s">
        <v>98</v>
      </c>
      <c r="AF550" t="s">
        <v>97</v>
      </c>
      <c r="AG550" t="s">
        <v>118</v>
      </c>
      <c r="AH550" t="s">
        <v>98</v>
      </c>
      <c r="AI550" t="s">
        <v>98</v>
      </c>
      <c r="AJ550" t="s">
        <v>100</v>
      </c>
      <c r="AK550" t="s">
        <v>172</v>
      </c>
      <c r="AL550">
        <v>180</v>
      </c>
      <c r="AM550" t="s">
        <v>153</v>
      </c>
      <c r="AN550">
        <v>645</v>
      </c>
      <c r="AO550">
        <v>0</v>
      </c>
      <c r="AP550">
        <v>825</v>
      </c>
      <c r="AQ550" t="s">
        <v>103</v>
      </c>
      <c r="AR550" t="s">
        <v>98</v>
      </c>
      <c r="AS550" t="s">
        <v>105</v>
      </c>
      <c r="AT550" t="s">
        <v>106</v>
      </c>
      <c r="AU550">
        <v>825</v>
      </c>
      <c r="AV550">
        <v>0</v>
      </c>
      <c r="AW550">
        <v>0</v>
      </c>
      <c r="AX550">
        <v>825</v>
      </c>
      <c r="AY550">
        <v>1</v>
      </c>
      <c r="AZ550">
        <v>0</v>
      </c>
      <c r="BA550">
        <v>1</v>
      </c>
      <c r="BB550">
        <v>0</v>
      </c>
      <c r="BC550">
        <v>2</v>
      </c>
      <c r="BD550">
        <v>1</v>
      </c>
      <c r="BE550" t="s">
        <v>98</v>
      </c>
      <c r="BF550">
        <v>4</v>
      </c>
      <c r="BG550" t="s">
        <v>107</v>
      </c>
      <c r="BH550">
        <v>0</v>
      </c>
      <c r="BI550" t="s">
        <v>83</v>
      </c>
      <c r="BJ550" t="s">
        <v>127</v>
      </c>
      <c r="BK550">
        <v>1963</v>
      </c>
      <c r="BL550" t="s">
        <v>109</v>
      </c>
      <c r="BM550">
        <v>2</v>
      </c>
      <c r="BN550">
        <v>720</v>
      </c>
      <c r="BO550" t="s">
        <v>98</v>
      </c>
      <c r="BP550" t="s">
        <v>98</v>
      </c>
      <c r="BQ550" t="s">
        <v>105</v>
      </c>
      <c r="BR550">
        <v>140</v>
      </c>
      <c r="BS550">
        <v>50</v>
      </c>
      <c r="BT550">
        <v>0</v>
      </c>
      <c r="BU550">
        <v>0</v>
      </c>
      <c r="BV550">
        <v>0</v>
      </c>
      <c r="BW550">
        <v>0</v>
      </c>
      <c r="BX550" t="s">
        <v>83</v>
      </c>
      <c r="BY550" t="s">
        <v>134</v>
      </c>
      <c r="BZ550" t="s">
        <v>83</v>
      </c>
      <c r="CA550" s="2">
        <v>0</v>
      </c>
      <c r="CB550">
        <v>6</v>
      </c>
      <c r="CC550">
        <v>2008</v>
      </c>
      <c r="CD550" t="s">
        <v>110</v>
      </c>
      <c r="CE550" t="s">
        <v>111</v>
      </c>
      <c r="CF550" s="2">
        <v>125000</v>
      </c>
      <c r="CG550" s="4">
        <f t="shared" si="17"/>
        <v>151.5151515151515</v>
      </c>
    </row>
    <row r="551" spans="1:85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 t="str">
        <f t="shared" si="16"/>
        <v>N</v>
      </c>
      <c r="S551">
        <v>7</v>
      </c>
      <c r="T551">
        <v>5</v>
      </c>
      <c r="U551">
        <v>2003</v>
      </c>
      <c r="V551" t="str">
        <f>IF(Table1[[#This Row],[YearBuilt]]&lt;1990, "N", IF(Table1[[#This Row],[Remodeled after 1990?]] = "Y", "N", "Y"))</f>
        <v>N</v>
      </c>
      <c r="W551">
        <v>2004</v>
      </c>
      <c r="X551" t="str" cm="1">
        <f t="array" ref="X551">IFERROR(IF(U551=W551, "N", IF(AND(U551&lt;W551, Table1[[#This Row],[YearRemodAdd]]&gt;1990), "Y", "N/A")), No value)</f>
        <v>Y</v>
      </c>
      <c r="Y551" t="s">
        <v>93</v>
      </c>
      <c r="Z551" t="s">
        <v>94</v>
      </c>
      <c r="AA551" t="s">
        <v>95</v>
      </c>
      <c r="AB551" t="s">
        <v>95</v>
      </c>
      <c r="AC551" t="s">
        <v>117</v>
      </c>
      <c r="AD551">
        <v>0</v>
      </c>
      <c r="AE551" t="s">
        <v>97</v>
      </c>
      <c r="AF551" t="s">
        <v>98</v>
      </c>
      <c r="AG551" t="s">
        <v>99</v>
      </c>
      <c r="AH551" t="s">
        <v>97</v>
      </c>
      <c r="AI551" t="s">
        <v>98</v>
      </c>
      <c r="AJ551" t="s">
        <v>100</v>
      </c>
      <c r="AK551" t="s">
        <v>102</v>
      </c>
      <c r="AL551">
        <v>0</v>
      </c>
      <c r="AM551" t="s">
        <v>102</v>
      </c>
      <c r="AN551">
        <v>0</v>
      </c>
      <c r="AO551">
        <v>912</v>
      </c>
      <c r="AP551">
        <v>912</v>
      </c>
      <c r="AQ551" t="s">
        <v>103</v>
      </c>
      <c r="AR551" t="s">
        <v>104</v>
      </c>
      <c r="AS551" t="s">
        <v>105</v>
      </c>
      <c r="AT551" t="s">
        <v>106</v>
      </c>
      <c r="AU551">
        <v>912</v>
      </c>
      <c r="AV551">
        <v>1182</v>
      </c>
      <c r="AW551">
        <v>0</v>
      </c>
      <c r="AX551">
        <v>2094</v>
      </c>
      <c r="AY551">
        <v>0</v>
      </c>
      <c r="AZ551">
        <v>0</v>
      </c>
      <c r="BA551">
        <v>2</v>
      </c>
      <c r="BB551">
        <v>1</v>
      </c>
      <c r="BC551">
        <v>4</v>
      </c>
      <c r="BD551">
        <v>1</v>
      </c>
      <c r="BE551" t="s">
        <v>97</v>
      </c>
      <c r="BF551">
        <v>8</v>
      </c>
      <c r="BG551" t="s">
        <v>107</v>
      </c>
      <c r="BH551">
        <v>1</v>
      </c>
      <c r="BI551" t="s">
        <v>97</v>
      </c>
      <c r="BJ551" t="s">
        <v>156</v>
      </c>
      <c r="BK551">
        <v>2003</v>
      </c>
      <c r="BL551" t="s">
        <v>157</v>
      </c>
      <c r="BM551">
        <v>2</v>
      </c>
      <c r="BN551">
        <v>615</v>
      </c>
      <c r="BO551" t="s">
        <v>98</v>
      </c>
      <c r="BP551" t="s">
        <v>98</v>
      </c>
      <c r="BQ551" t="s">
        <v>105</v>
      </c>
      <c r="BR551">
        <v>182</v>
      </c>
      <c r="BS551">
        <v>182</v>
      </c>
      <c r="BT551">
        <v>0</v>
      </c>
      <c r="BU551">
        <v>0</v>
      </c>
      <c r="BV551">
        <v>0</v>
      </c>
      <c r="BW551">
        <v>0</v>
      </c>
      <c r="BX551" t="s">
        <v>83</v>
      </c>
      <c r="BY551" t="s">
        <v>83</v>
      </c>
      <c r="BZ551" t="s">
        <v>83</v>
      </c>
      <c r="CA551" s="2">
        <v>0</v>
      </c>
      <c r="CB551">
        <v>11</v>
      </c>
      <c r="CC551">
        <v>2009</v>
      </c>
      <c r="CD551" t="s">
        <v>110</v>
      </c>
      <c r="CE551" t="s">
        <v>111</v>
      </c>
      <c r="CF551" s="2">
        <v>263000</v>
      </c>
      <c r="CG551" s="4">
        <f t="shared" si="17"/>
        <v>125.59694364851958</v>
      </c>
    </row>
    <row r="552" spans="1:85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 t="str">
        <f t="shared" si="16"/>
        <v>Y</v>
      </c>
      <c r="S552">
        <v>6</v>
      </c>
      <c r="T552">
        <v>6</v>
      </c>
      <c r="U552">
        <v>1977</v>
      </c>
      <c r="V552" t="str">
        <f>IF(Table1[[#This Row],[YearBuilt]]&lt;1990, "N", IF(Table1[[#This Row],[Remodeled after 1990?]] = "Y", "N", "Y"))</f>
        <v>N</v>
      </c>
      <c r="W552">
        <v>1977</v>
      </c>
      <c r="X552" t="str" cm="1">
        <f t="array" ref="X552">IFERROR(IF(U552=W552, "N", IF(AND(U552&lt;W552, Table1[[#This Row],[YearRemodAdd]]&gt;1990), "Y", "N/A")), No value)</f>
        <v>N</v>
      </c>
      <c r="Y552" t="s">
        <v>93</v>
      </c>
      <c r="Z552" t="s">
        <v>94</v>
      </c>
      <c r="AA552" t="s">
        <v>161</v>
      </c>
      <c r="AB552" t="s">
        <v>161</v>
      </c>
      <c r="AC552" t="s">
        <v>117</v>
      </c>
      <c r="AD552">
        <v>0</v>
      </c>
      <c r="AE552" t="s">
        <v>98</v>
      </c>
      <c r="AF552" t="s">
        <v>98</v>
      </c>
      <c r="AG552" t="s">
        <v>118</v>
      </c>
      <c r="AH552" t="s">
        <v>97</v>
      </c>
      <c r="AI552" t="s">
        <v>98</v>
      </c>
      <c r="AJ552" t="s">
        <v>100</v>
      </c>
      <c r="AK552" t="s">
        <v>119</v>
      </c>
      <c r="AL552">
        <v>559</v>
      </c>
      <c r="AM552" t="s">
        <v>102</v>
      </c>
      <c r="AN552">
        <v>0</v>
      </c>
      <c r="AO552">
        <v>510</v>
      </c>
      <c r="AP552">
        <v>1069</v>
      </c>
      <c r="AQ552" t="s">
        <v>103</v>
      </c>
      <c r="AR552" t="s">
        <v>98</v>
      </c>
      <c r="AS552" t="s">
        <v>105</v>
      </c>
      <c r="AT552" t="s">
        <v>106</v>
      </c>
      <c r="AU552">
        <v>1069</v>
      </c>
      <c r="AV552">
        <v>0</v>
      </c>
      <c r="AW552">
        <v>0</v>
      </c>
      <c r="AX552">
        <v>1069</v>
      </c>
      <c r="AY552">
        <v>0</v>
      </c>
      <c r="AZ552">
        <v>0</v>
      </c>
      <c r="BA552">
        <v>2</v>
      </c>
      <c r="BB552">
        <v>0</v>
      </c>
      <c r="BC552">
        <v>2</v>
      </c>
      <c r="BD552">
        <v>1</v>
      </c>
      <c r="BE552" t="s">
        <v>98</v>
      </c>
      <c r="BF552">
        <v>4</v>
      </c>
      <c r="BG552" t="s">
        <v>107</v>
      </c>
      <c r="BH552">
        <v>0</v>
      </c>
      <c r="BI552" t="s">
        <v>83</v>
      </c>
      <c r="BJ552" t="s">
        <v>108</v>
      </c>
      <c r="BK552">
        <v>1977</v>
      </c>
      <c r="BL552" t="s">
        <v>109</v>
      </c>
      <c r="BM552">
        <v>2</v>
      </c>
      <c r="BN552">
        <v>440</v>
      </c>
      <c r="BO552" t="s">
        <v>98</v>
      </c>
      <c r="BP552" t="s">
        <v>98</v>
      </c>
      <c r="BQ552" t="s">
        <v>105</v>
      </c>
      <c r="BR552">
        <v>0</v>
      </c>
      <c r="BS552">
        <v>55</v>
      </c>
      <c r="BT552">
        <v>0</v>
      </c>
      <c r="BU552">
        <v>0</v>
      </c>
      <c r="BV552">
        <v>200</v>
      </c>
      <c r="BW552">
        <v>0</v>
      </c>
      <c r="BX552" t="s">
        <v>83</v>
      </c>
      <c r="BY552" t="s">
        <v>83</v>
      </c>
      <c r="BZ552" t="s">
        <v>83</v>
      </c>
      <c r="CA552" s="2">
        <v>0</v>
      </c>
      <c r="CB552">
        <v>10</v>
      </c>
      <c r="CC552">
        <v>2008</v>
      </c>
      <c r="CD552" t="s">
        <v>173</v>
      </c>
      <c r="CE552" t="s">
        <v>128</v>
      </c>
      <c r="CF552" s="2">
        <v>140000</v>
      </c>
      <c r="CG552" s="4">
        <f t="shared" si="17"/>
        <v>130.96351730589336</v>
      </c>
    </row>
    <row r="553" spans="1:85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 t="str">
        <f t="shared" si="16"/>
        <v>Y</v>
      </c>
      <c r="S553">
        <v>5</v>
      </c>
      <c r="T553">
        <v>6</v>
      </c>
      <c r="U553">
        <v>1957</v>
      </c>
      <c r="V553" t="str">
        <f>IF(Table1[[#This Row],[YearBuilt]]&lt;1990, "N", IF(Table1[[#This Row],[Remodeled after 1990?]] = "Y", "N", "Y"))</f>
        <v>N</v>
      </c>
      <c r="W553">
        <v>1957</v>
      </c>
      <c r="X553" t="str" cm="1">
        <f t="array" ref="X553">IFERROR(IF(U553=W553, "N", IF(AND(U553&lt;W553, Table1[[#This Row],[YearRemodAdd]]&gt;1990), "Y", "N/A")), No value)</f>
        <v>N</v>
      </c>
      <c r="Y553" t="s">
        <v>152</v>
      </c>
      <c r="Z553" t="s">
        <v>94</v>
      </c>
      <c r="AA553" t="s">
        <v>96</v>
      </c>
      <c r="AB553" t="s">
        <v>96</v>
      </c>
      <c r="AC553" t="s">
        <v>117</v>
      </c>
      <c r="AD553">
        <v>0</v>
      </c>
      <c r="AE553" t="s">
        <v>98</v>
      </c>
      <c r="AF553" t="s">
        <v>98</v>
      </c>
      <c r="AG553" t="s">
        <v>118</v>
      </c>
      <c r="AH553" t="s">
        <v>98</v>
      </c>
      <c r="AI553" t="s">
        <v>98</v>
      </c>
      <c r="AJ553" t="s">
        <v>100</v>
      </c>
      <c r="AK553" t="s">
        <v>153</v>
      </c>
      <c r="AL553">
        <v>308</v>
      </c>
      <c r="AM553" t="s">
        <v>102</v>
      </c>
      <c r="AN553">
        <v>0</v>
      </c>
      <c r="AO553">
        <v>620</v>
      </c>
      <c r="AP553">
        <v>928</v>
      </c>
      <c r="AQ553" t="s">
        <v>103</v>
      </c>
      <c r="AR553" t="s">
        <v>97</v>
      </c>
      <c r="AS553" t="s">
        <v>105</v>
      </c>
      <c r="AT553" t="s">
        <v>164</v>
      </c>
      <c r="AU553">
        <v>928</v>
      </c>
      <c r="AV553">
        <v>0</v>
      </c>
      <c r="AW553">
        <v>0</v>
      </c>
      <c r="AX553">
        <v>928</v>
      </c>
      <c r="AY553">
        <v>0</v>
      </c>
      <c r="AZ553">
        <v>0</v>
      </c>
      <c r="BA553">
        <v>1</v>
      </c>
      <c r="BB553">
        <v>0</v>
      </c>
      <c r="BC553">
        <v>3</v>
      </c>
      <c r="BD553">
        <v>1</v>
      </c>
      <c r="BE553" t="s">
        <v>98</v>
      </c>
      <c r="BF553">
        <v>5</v>
      </c>
      <c r="BG553" t="s">
        <v>107</v>
      </c>
      <c r="BH553">
        <v>0</v>
      </c>
      <c r="BI553" t="s">
        <v>83</v>
      </c>
      <c r="BJ553" t="s">
        <v>108</v>
      </c>
      <c r="BK553">
        <v>1957</v>
      </c>
      <c r="BL553" t="s">
        <v>157</v>
      </c>
      <c r="BM553">
        <v>1</v>
      </c>
      <c r="BN553">
        <v>288</v>
      </c>
      <c r="BO553" t="s">
        <v>98</v>
      </c>
      <c r="BP553" t="s">
        <v>98</v>
      </c>
      <c r="BQ553" t="s">
        <v>105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83</v>
      </c>
      <c r="BY553" t="s">
        <v>83</v>
      </c>
      <c r="BZ553" t="s">
        <v>83</v>
      </c>
      <c r="CA553" s="2">
        <v>0</v>
      </c>
      <c r="CB553">
        <v>6</v>
      </c>
      <c r="CC553">
        <v>2008</v>
      </c>
      <c r="CD553" t="s">
        <v>110</v>
      </c>
      <c r="CE553" t="s">
        <v>111</v>
      </c>
      <c r="CF553" s="2">
        <v>112500</v>
      </c>
      <c r="CG553" s="4">
        <f t="shared" si="17"/>
        <v>121.22844827586206</v>
      </c>
    </row>
    <row r="554" spans="1:85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 t="str">
        <f t="shared" si="16"/>
        <v>Y</v>
      </c>
      <c r="S554">
        <v>8</v>
      </c>
      <c r="T554">
        <v>5</v>
      </c>
      <c r="U554">
        <v>2006</v>
      </c>
      <c r="V554" t="str">
        <f>IF(Table1[[#This Row],[YearBuilt]]&lt;1990, "N", IF(Table1[[#This Row],[Remodeled after 1990?]] = "Y", "N", "Y"))</f>
        <v>Y</v>
      </c>
      <c r="W554">
        <v>2006</v>
      </c>
      <c r="X554" t="str" cm="1">
        <f t="array" ref="X554">IFERROR(IF(U554=W554, "N", IF(AND(U554&lt;W554, Table1[[#This Row],[YearRemodAdd]]&gt;1990), "Y", "N/A")), No value)</f>
        <v>N</v>
      </c>
      <c r="Y554" t="s">
        <v>93</v>
      </c>
      <c r="Z554" t="s">
        <v>94</v>
      </c>
      <c r="AA554" t="s">
        <v>95</v>
      </c>
      <c r="AB554" t="s">
        <v>95</v>
      </c>
      <c r="AC554" t="s">
        <v>137</v>
      </c>
      <c r="AD554">
        <v>250</v>
      </c>
      <c r="AE554" t="s">
        <v>97</v>
      </c>
      <c r="AF554" t="s">
        <v>98</v>
      </c>
      <c r="AG554" t="s">
        <v>99</v>
      </c>
      <c r="AH554" t="s">
        <v>104</v>
      </c>
      <c r="AI554" t="s">
        <v>98</v>
      </c>
      <c r="AJ554" t="s">
        <v>130</v>
      </c>
      <c r="AK554" t="s">
        <v>102</v>
      </c>
      <c r="AL554">
        <v>0</v>
      </c>
      <c r="AM554" t="s">
        <v>102</v>
      </c>
      <c r="AN554">
        <v>0</v>
      </c>
      <c r="AO554">
        <v>1709</v>
      </c>
      <c r="AP554">
        <v>1709</v>
      </c>
      <c r="AQ554" t="s">
        <v>103</v>
      </c>
      <c r="AR554" t="s">
        <v>104</v>
      </c>
      <c r="AS554" t="s">
        <v>105</v>
      </c>
      <c r="AT554" t="s">
        <v>106</v>
      </c>
      <c r="AU554">
        <v>1717</v>
      </c>
      <c r="AV554">
        <v>0</v>
      </c>
      <c r="AW554">
        <v>0</v>
      </c>
      <c r="AX554">
        <v>1717</v>
      </c>
      <c r="AY554">
        <v>0</v>
      </c>
      <c r="AZ554">
        <v>0</v>
      </c>
      <c r="BA554">
        <v>2</v>
      </c>
      <c r="BB554">
        <v>0</v>
      </c>
      <c r="BC554">
        <v>3</v>
      </c>
      <c r="BD554">
        <v>1</v>
      </c>
      <c r="BE554" t="s">
        <v>97</v>
      </c>
      <c r="BF554">
        <v>7</v>
      </c>
      <c r="BG554" t="s">
        <v>107</v>
      </c>
      <c r="BH554">
        <v>1</v>
      </c>
      <c r="BI554" t="s">
        <v>97</v>
      </c>
      <c r="BJ554" t="s">
        <v>108</v>
      </c>
      <c r="BK554">
        <v>2006</v>
      </c>
      <c r="BL554" t="s">
        <v>109</v>
      </c>
      <c r="BM554">
        <v>3</v>
      </c>
      <c r="BN554">
        <v>908</v>
      </c>
      <c r="BO554" t="s">
        <v>98</v>
      </c>
      <c r="BP554" t="s">
        <v>98</v>
      </c>
      <c r="BQ554" t="s">
        <v>105</v>
      </c>
      <c r="BR554">
        <v>169</v>
      </c>
      <c r="BS554">
        <v>39</v>
      </c>
      <c r="BT554">
        <v>0</v>
      </c>
      <c r="BU554">
        <v>0</v>
      </c>
      <c r="BV554">
        <v>0</v>
      </c>
      <c r="BW554">
        <v>0</v>
      </c>
      <c r="BX554" t="s">
        <v>83</v>
      </c>
      <c r="BY554" t="s">
        <v>83</v>
      </c>
      <c r="BZ554" t="s">
        <v>83</v>
      </c>
      <c r="CA554" s="2">
        <v>0</v>
      </c>
      <c r="CB554">
        <v>7</v>
      </c>
      <c r="CC554">
        <v>2009</v>
      </c>
      <c r="CD554" t="s">
        <v>110</v>
      </c>
      <c r="CE554" t="s">
        <v>111</v>
      </c>
      <c r="CF554" s="2">
        <v>255500</v>
      </c>
      <c r="CG554" s="4">
        <f t="shared" si="17"/>
        <v>148.80605707629587</v>
      </c>
    </row>
    <row r="555" spans="1:85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 t="str">
        <f t="shared" si="16"/>
        <v>Y</v>
      </c>
      <c r="S555">
        <v>4</v>
      </c>
      <c r="T555">
        <v>5</v>
      </c>
      <c r="U555">
        <v>1949</v>
      </c>
      <c r="V555" t="str">
        <f>IF(Table1[[#This Row],[YearBuilt]]&lt;1990, "N", IF(Table1[[#This Row],[Remodeled after 1990?]] = "Y", "N", "Y"))</f>
        <v>N</v>
      </c>
      <c r="W555">
        <v>2003</v>
      </c>
      <c r="X555" t="str" cm="1">
        <f t="array" ref="X555">IFERROR(IF(U555=W555, "N", IF(AND(U555&lt;W555, Table1[[#This Row],[YearRemodAdd]]&gt;1990), "Y", "N/A")), No value)</f>
        <v>Y</v>
      </c>
      <c r="Y555" t="s">
        <v>93</v>
      </c>
      <c r="Z555" t="s">
        <v>94</v>
      </c>
      <c r="AA555" t="s">
        <v>95</v>
      </c>
      <c r="AB555" t="s">
        <v>95</v>
      </c>
      <c r="AC555" t="s">
        <v>117</v>
      </c>
      <c r="AD555">
        <v>0</v>
      </c>
      <c r="AE555" t="s">
        <v>98</v>
      </c>
      <c r="AF555" t="s">
        <v>98</v>
      </c>
      <c r="AG555" t="s">
        <v>118</v>
      </c>
      <c r="AH555" t="s">
        <v>83</v>
      </c>
      <c r="AI555" t="s">
        <v>83</v>
      </c>
      <c r="AJ555" t="s">
        <v>83</v>
      </c>
      <c r="AK555" t="s">
        <v>83</v>
      </c>
      <c r="AL555">
        <v>0</v>
      </c>
      <c r="AM555" t="s">
        <v>83</v>
      </c>
      <c r="AN555">
        <v>0</v>
      </c>
      <c r="AO555">
        <v>0</v>
      </c>
      <c r="AP555">
        <v>0</v>
      </c>
      <c r="AQ555" t="s">
        <v>103</v>
      </c>
      <c r="AR555" t="s">
        <v>104</v>
      </c>
      <c r="AS555" t="s">
        <v>105</v>
      </c>
      <c r="AT555" t="s">
        <v>106</v>
      </c>
      <c r="AU555">
        <v>1126</v>
      </c>
      <c r="AV555">
        <v>0</v>
      </c>
      <c r="AW555">
        <v>0</v>
      </c>
      <c r="AX555">
        <v>1126</v>
      </c>
      <c r="AY555">
        <v>0</v>
      </c>
      <c r="AZ555">
        <v>0</v>
      </c>
      <c r="BA555">
        <v>2</v>
      </c>
      <c r="BB555">
        <v>0</v>
      </c>
      <c r="BC555">
        <v>2</v>
      </c>
      <c r="BD555">
        <v>1</v>
      </c>
      <c r="BE555" t="s">
        <v>97</v>
      </c>
      <c r="BF555">
        <v>5</v>
      </c>
      <c r="BG555" t="s">
        <v>107</v>
      </c>
      <c r="BH555">
        <v>0</v>
      </c>
      <c r="BI555" t="s">
        <v>83</v>
      </c>
      <c r="BJ555" t="s">
        <v>127</v>
      </c>
      <c r="BK555">
        <v>2002</v>
      </c>
      <c r="BL555" t="s">
        <v>157</v>
      </c>
      <c r="BM555">
        <v>2</v>
      </c>
      <c r="BN555">
        <v>520</v>
      </c>
      <c r="BO555" t="s">
        <v>98</v>
      </c>
      <c r="BP555" t="s">
        <v>98</v>
      </c>
      <c r="BQ555" t="s">
        <v>177</v>
      </c>
      <c r="BR555">
        <v>0</v>
      </c>
      <c r="BS555">
        <v>96</v>
      </c>
      <c r="BT555">
        <v>0</v>
      </c>
      <c r="BU555">
        <v>0</v>
      </c>
      <c r="BV555">
        <v>0</v>
      </c>
      <c r="BW555">
        <v>0</v>
      </c>
      <c r="BX555" t="s">
        <v>83</v>
      </c>
      <c r="BY555" t="s">
        <v>134</v>
      </c>
      <c r="BZ555" t="s">
        <v>83</v>
      </c>
      <c r="CA555" s="2">
        <v>0</v>
      </c>
      <c r="CB555">
        <v>5</v>
      </c>
      <c r="CC555">
        <v>2009</v>
      </c>
      <c r="CD555" t="s">
        <v>110</v>
      </c>
      <c r="CE555" t="s">
        <v>111</v>
      </c>
      <c r="CF555" s="2">
        <v>108000</v>
      </c>
      <c r="CG555" s="4">
        <f t="shared" si="17"/>
        <v>95.914742451154524</v>
      </c>
    </row>
    <row r="556" spans="1:85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 t="str">
        <f t="shared" si="16"/>
        <v>N</v>
      </c>
      <c r="S556">
        <v>7</v>
      </c>
      <c r="T556">
        <v>5</v>
      </c>
      <c r="U556">
        <v>2003</v>
      </c>
      <c r="V556" t="str">
        <f>IF(Table1[[#This Row],[YearBuilt]]&lt;1990, "N", IF(Table1[[#This Row],[Remodeled after 1990?]] = "Y", "N", "Y"))</f>
        <v>N</v>
      </c>
      <c r="W556">
        <v>2004</v>
      </c>
      <c r="X556" t="str" cm="1">
        <f t="array" ref="X556">IFERROR(IF(U556=W556, "N", IF(AND(U556&lt;W556, Table1[[#This Row],[YearRemodAdd]]&gt;1990), "Y", "N/A")), No value)</f>
        <v>Y</v>
      </c>
      <c r="Y556" t="s">
        <v>93</v>
      </c>
      <c r="Z556" t="s">
        <v>94</v>
      </c>
      <c r="AA556" t="s">
        <v>95</v>
      </c>
      <c r="AB556" t="s">
        <v>95</v>
      </c>
      <c r="AC556" t="s">
        <v>96</v>
      </c>
      <c r="AD556">
        <v>292</v>
      </c>
      <c r="AE556" t="s">
        <v>97</v>
      </c>
      <c r="AF556" t="s">
        <v>98</v>
      </c>
      <c r="AG556" t="s">
        <v>99</v>
      </c>
      <c r="AH556" t="s">
        <v>97</v>
      </c>
      <c r="AI556" t="s">
        <v>98</v>
      </c>
      <c r="AJ556" t="s">
        <v>100</v>
      </c>
      <c r="AK556" t="s">
        <v>101</v>
      </c>
      <c r="AL556">
        <v>866</v>
      </c>
      <c r="AM556" t="s">
        <v>102</v>
      </c>
      <c r="AN556">
        <v>0</v>
      </c>
      <c r="AO556">
        <v>132</v>
      </c>
      <c r="AP556">
        <v>998</v>
      </c>
      <c r="AQ556" t="s">
        <v>103</v>
      </c>
      <c r="AR556" t="s">
        <v>104</v>
      </c>
      <c r="AS556" t="s">
        <v>105</v>
      </c>
      <c r="AT556" t="s">
        <v>106</v>
      </c>
      <c r="AU556">
        <v>1006</v>
      </c>
      <c r="AV556">
        <v>1040</v>
      </c>
      <c r="AW556">
        <v>0</v>
      </c>
      <c r="AX556">
        <v>2046</v>
      </c>
      <c r="AY556">
        <v>1</v>
      </c>
      <c r="AZ556">
        <v>0</v>
      </c>
      <c r="BA556">
        <v>2</v>
      </c>
      <c r="BB556">
        <v>1</v>
      </c>
      <c r="BC556">
        <v>3</v>
      </c>
      <c r="BD556">
        <v>1</v>
      </c>
      <c r="BE556" t="s">
        <v>97</v>
      </c>
      <c r="BF556">
        <v>8</v>
      </c>
      <c r="BG556" t="s">
        <v>107</v>
      </c>
      <c r="BH556">
        <v>1</v>
      </c>
      <c r="BI556" t="s">
        <v>97</v>
      </c>
      <c r="BJ556" t="s">
        <v>156</v>
      </c>
      <c r="BK556">
        <v>2003</v>
      </c>
      <c r="BL556" t="s">
        <v>109</v>
      </c>
      <c r="BM556">
        <v>3</v>
      </c>
      <c r="BN556">
        <v>871</v>
      </c>
      <c r="BO556" t="s">
        <v>98</v>
      </c>
      <c r="BP556" t="s">
        <v>98</v>
      </c>
      <c r="BQ556" t="s">
        <v>105</v>
      </c>
      <c r="BR556">
        <v>320</v>
      </c>
      <c r="BS556">
        <v>62</v>
      </c>
      <c r="BT556">
        <v>0</v>
      </c>
      <c r="BU556">
        <v>0</v>
      </c>
      <c r="BV556">
        <v>0</v>
      </c>
      <c r="BW556">
        <v>0</v>
      </c>
      <c r="BX556" t="s">
        <v>83</v>
      </c>
      <c r="BY556" t="s">
        <v>83</v>
      </c>
      <c r="BZ556" t="s">
        <v>83</v>
      </c>
      <c r="CA556" s="2">
        <v>0</v>
      </c>
      <c r="CB556">
        <v>8</v>
      </c>
      <c r="CC556">
        <v>2008</v>
      </c>
      <c r="CD556" t="s">
        <v>110</v>
      </c>
      <c r="CE556" t="s">
        <v>111</v>
      </c>
      <c r="CF556" s="2">
        <v>284000</v>
      </c>
      <c r="CG556" s="4">
        <f t="shared" si="17"/>
        <v>138.80742913000978</v>
      </c>
    </row>
    <row r="557" spans="1:85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 t="str">
        <f t="shared" si="16"/>
        <v>N/A</v>
      </c>
      <c r="S557">
        <v>5</v>
      </c>
      <c r="T557">
        <v>6</v>
      </c>
      <c r="U557">
        <v>1922</v>
      </c>
      <c r="V557" t="str">
        <f>IF(Table1[[#This Row],[YearBuilt]]&lt;1990, "N", IF(Table1[[#This Row],[Remodeled after 1990?]] = "Y", "N", "Y"))</f>
        <v>N</v>
      </c>
      <c r="W557">
        <v>1950</v>
      </c>
      <c r="X557" t="str" cm="1">
        <f t="array" ref="X557">IFERROR(IF(U557=W557, "N", IF(AND(U557&lt;W557, Table1[[#This Row],[YearRemodAdd]]&gt;1990), "Y", "N/A")), No value)</f>
        <v>N/A</v>
      </c>
      <c r="Y557" t="s">
        <v>93</v>
      </c>
      <c r="Z557" t="s">
        <v>94</v>
      </c>
      <c r="AA557" t="s">
        <v>116</v>
      </c>
      <c r="AB557" t="s">
        <v>116</v>
      </c>
      <c r="AC557" t="s">
        <v>117</v>
      </c>
      <c r="AD557">
        <v>0</v>
      </c>
      <c r="AE557" t="s">
        <v>98</v>
      </c>
      <c r="AF557" t="s">
        <v>98</v>
      </c>
      <c r="AG557" t="s">
        <v>126</v>
      </c>
      <c r="AH557" t="s">
        <v>98</v>
      </c>
      <c r="AI557" t="s">
        <v>147</v>
      </c>
      <c r="AJ557" t="s">
        <v>100</v>
      </c>
      <c r="AK557" t="s">
        <v>102</v>
      </c>
      <c r="AL557">
        <v>0</v>
      </c>
      <c r="AM557" t="s">
        <v>102</v>
      </c>
      <c r="AN557">
        <v>0</v>
      </c>
      <c r="AO557">
        <v>993</v>
      </c>
      <c r="AP557">
        <v>993</v>
      </c>
      <c r="AQ557" t="s">
        <v>103</v>
      </c>
      <c r="AR557" t="s">
        <v>98</v>
      </c>
      <c r="AS557" t="s">
        <v>105</v>
      </c>
      <c r="AT557" t="s">
        <v>164</v>
      </c>
      <c r="AU557">
        <v>1048</v>
      </c>
      <c r="AV557">
        <v>0</v>
      </c>
      <c r="AW557">
        <v>0</v>
      </c>
      <c r="AX557">
        <v>1048</v>
      </c>
      <c r="AY557">
        <v>0</v>
      </c>
      <c r="AZ557">
        <v>0</v>
      </c>
      <c r="BA557">
        <v>1</v>
      </c>
      <c r="BB557">
        <v>0</v>
      </c>
      <c r="BC557">
        <v>2</v>
      </c>
      <c r="BD557">
        <v>1</v>
      </c>
      <c r="BE557" t="s">
        <v>98</v>
      </c>
      <c r="BF557">
        <v>5</v>
      </c>
      <c r="BG557" t="s">
        <v>107</v>
      </c>
      <c r="BH557">
        <v>1</v>
      </c>
      <c r="BI557" t="s">
        <v>97</v>
      </c>
      <c r="BJ557" t="s">
        <v>127</v>
      </c>
      <c r="BK557">
        <v>1922</v>
      </c>
      <c r="BL557" t="s">
        <v>102</v>
      </c>
      <c r="BM557">
        <v>1</v>
      </c>
      <c r="BN557">
        <v>280</v>
      </c>
      <c r="BO557" t="s">
        <v>98</v>
      </c>
      <c r="BP557" t="s">
        <v>98</v>
      </c>
      <c r="BQ557" t="s">
        <v>105</v>
      </c>
      <c r="BR557">
        <v>0</v>
      </c>
      <c r="BS557">
        <v>0</v>
      </c>
      <c r="BT557">
        <v>116</v>
      </c>
      <c r="BU557">
        <v>0</v>
      </c>
      <c r="BV557">
        <v>0</v>
      </c>
      <c r="BW557">
        <v>0</v>
      </c>
      <c r="BX557" t="s">
        <v>83</v>
      </c>
      <c r="BY557" t="s">
        <v>83</v>
      </c>
      <c r="BZ557" t="s">
        <v>83</v>
      </c>
      <c r="CA557" s="2">
        <v>0</v>
      </c>
      <c r="CB557">
        <v>8</v>
      </c>
      <c r="CC557">
        <v>2006</v>
      </c>
      <c r="CD557" t="s">
        <v>110</v>
      </c>
      <c r="CE557" t="s">
        <v>111</v>
      </c>
      <c r="CF557" s="2">
        <v>113000</v>
      </c>
      <c r="CG557" s="4">
        <f t="shared" si="17"/>
        <v>107.82442748091603</v>
      </c>
    </row>
    <row r="558" spans="1:85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 t="str">
        <f t="shared" si="16"/>
        <v>Y</v>
      </c>
      <c r="S558">
        <v>5</v>
      </c>
      <c r="T558">
        <v>5</v>
      </c>
      <c r="U558">
        <v>1957</v>
      </c>
      <c r="V558" t="str">
        <f>IF(Table1[[#This Row],[YearBuilt]]&lt;1990, "N", IF(Table1[[#This Row],[Remodeled after 1990?]] = "Y", "N", "Y"))</f>
        <v>N</v>
      </c>
      <c r="W558">
        <v>1957</v>
      </c>
      <c r="X558" t="str" cm="1">
        <f t="array" ref="X558">IFERROR(IF(U558=W558, "N", IF(AND(U558&lt;W558, Table1[[#This Row],[YearRemodAdd]]&gt;1990), "Y", "N/A")), No value)</f>
        <v>N</v>
      </c>
      <c r="Y558" t="s">
        <v>93</v>
      </c>
      <c r="Z558" t="s">
        <v>94</v>
      </c>
      <c r="AA558" t="s">
        <v>124</v>
      </c>
      <c r="AB558" t="s">
        <v>124</v>
      </c>
      <c r="AC558" t="s">
        <v>117</v>
      </c>
      <c r="AD558">
        <v>0</v>
      </c>
      <c r="AE558" t="s">
        <v>98</v>
      </c>
      <c r="AF558" t="s">
        <v>98</v>
      </c>
      <c r="AG558" t="s">
        <v>118</v>
      </c>
      <c r="AH558" t="s">
        <v>98</v>
      </c>
      <c r="AI558" t="s">
        <v>98</v>
      </c>
      <c r="AJ558" t="s">
        <v>100</v>
      </c>
      <c r="AK558" t="s">
        <v>153</v>
      </c>
      <c r="AL558">
        <v>895</v>
      </c>
      <c r="AM558" t="s">
        <v>102</v>
      </c>
      <c r="AN558">
        <v>0</v>
      </c>
      <c r="AO558">
        <v>197</v>
      </c>
      <c r="AP558">
        <v>1092</v>
      </c>
      <c r="AQ558" t="s">
        <v>103</v>
      </c>
      <c r="AR558" t="s">
        <v>98</v>
      </c>
      <c r="AS558" t="s">
        <v>105</v>
      </c>
      <c r="AT558" t="s">
        <v>164</v>
      </c>
      <c r="AU558">
        <v>1092</v>
      </c>
      <c r="AV558">
        <v>0</v>
      </c>
      <c r="AW558">
        <v>0</v>
      </c>
      <c r="AX558">
        <v>1092</v>
      </c>
      <c r="AY558">
        <v>1</v>
      </c>
      <c r="AZ558">
        <v>0</v>
      </c>
      <c r="BA558">
        <v>1</v>
      </c>
      <c r="BB558">
        <v>0</v>
      </c>
      <c r="BC558">
        <v>2</v>
      </c>
      <c r="BD558">
        <v>1</v>
      </c>
      <c r="BE558" t="s">
        <v>98</v>
      </c>
      <c r="BF558">
        <v>6</v>
      </c>
      <c r="BG558" t="s">
        <v>107</v>
      </c>
      <c r="BH558">
        <v>1</v>
      </c>
      <c r="BI558" t="s">
        <v>98</v>
      </c>
      <c r="BJ558" t="s">
        <v>108</v>
      </c>
      <c r="BK558">
        <v>1957</v>
      </c>
      <c r="BL558" t="s">
        <v>157</v>
      </c>
      <c r="BM558">
        <v>1</v>
      </c>
      <c r="BN558">
        <v>299</v>
      </c>
      <c r="BO558" t="s">
        <v>98</v>
      </c>
      <c r="BP558" t="s">
        <v>98</v>
      </c>
      <c r="BQ558" t="s">
        <v>105</v>
      </c>
      <c r="BR558">
        <v>268</v>
      </c>
      <c r="BS558">
        <v>0</v>
      </c>
      <c r="BT558">
        <v>0</v>
      </c>
      <c r="BU558">
        <v>0</v>
      </c>
      <c r="BV558">
        <v>122</v>
      </c>
      <c r="BW558">
        <v>0</v>
      </c>
      <c r="BX558" t="s">
        <v>83</v>
      </c>
      <c r="BY558" t="s">
        <v>218</v>
      </c>
      <c r="BZ558" t="s">
        <v>83</v>
      </c>
      <c r="CA558" s="2">
        <v>0</v>
      </c>
      <c r="CB558">
        <v>5</v>
      </c>
      <c r="CC558">
        <v>2006</v>
      </c>
      <c r="CD558" t="s">
        <v>110</v>
      </c>
      <c r="CE558" t="s">
        <v>111</v>
      </c>
      <c r="CF558" s="2">
        <v>141000</v>
      </c>
      <c r="CG558" s="4">
        <f t="shared" si="17"/>
        <v>129.12087912087912</v>
      </c>
    </row>
    <row r="559" spans="1:85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 t="str">
        <f t="shared" si="16"/>
        <v>N/A</v>
      </c>
      <c r="S559">
        <v>4</v>
      </c>
      <c r="T559">
        <v>6</v>
      </c>
      <c r="U559">
        <v>1920</v>
      </c>
      <c r="V559" t="str">
        <f>IF(Table1[[#This Row],[YearBuilt]]&lt;1990, "N", IF(Table1[[#This Row],[Remodeled after 1990?]] = "Y", "N", "Y"))</f>
        <v>N</v>
      </c>
      <c r="W559">
        <v>1950</v>
      </c>
      <c r="X559" t="str" cm="1">
        <f t="array" ref="X559">IFERROR(IF(U559=W559, "N", IF(AND(U559&lt;W559, Table1[[#This Row],[YearRemodAdd]]&gt;1990), "Y", "N/A")), No value)</f>
        <v>N/A</v>
      </c>
      <c r="Y559" t="s">
        <v>93</v>
      </c>
      <c r="Z559" t="s">
        <v>94</v>
      </c>
      <c r="AA559" t="s">
        <v>116</v>
      </c>
      <c r="AB559" t="s">
        <v>116</v>
      </c>
      <c r="AC559" t="s">
        <v>117</v>
      </c>
      <c r="AD559">
        <v>0</v>
      </c>
      <c r="AE559" t="s">
        <v>98</v>
      </c>
      <c r="AF559" t="s">
        <v>98</v>
      </c>
      <c r="AG559" t="s">
        <v>118</v>
      </c>
      <c r="AH559" t="s">
        <v>98</v>
      </c>
      <c r="AI559" t="s">
        <v>98</v>
      </c>
      <c r="AJ559" t="s">
        <v>100</v>
      </c>
      <c r="AK559" t="s">
        <v>153</v>
      </c>
      <c r="AL559">
        <v>637</v>
      </c>
      <c r="AM559" t="s">
        <v>102</v>
      </c>
      <c r="AN559">
        <v>0</v>
      </c>
      <c r="AO559">
        <v>0</v>
      </c>
      <c r="AP559">
        <v>637</v>
      </c>
      <c r="AQ559" t="s">
        <v>103</v>
      </c>
      <c r="AR559" t="s">
        <v>97</v>
      </c>
      <c r="AS559" t="s">
        <v>105</v>
      </c>
      <c r="AT559" t="s">
        <v>106</v>
      </c>
      <c r="AU559">
        <v>897</v>
      </c>
      <c r="AV559">
        <v>439</v>
      </c>
      <c r="AW559">
        <v>0</v>
      </c>
      <c r="AX559">
        <v>1336</v>
      </c>
      <c r="AY559">
        <v>0</v>
      </c>
      <c r="AZ559">
        <v>0</v>
      </c>
      <c r="BA559">
        <v>1</v>
      </c>
      <c r="BB559">
        <v>1</v>
      </c>
      <c r="BC559">
        <v>3</v>
      </c>
      <c r="BD559">
        <v>1</v>
      </c>
      <c r="BE559" t="s">
        <v>98</v>
      </c>
      <c r="BF559">
        <v>7</v>
      </c>
      <c r="BG559" t="s">
        <v>107</v>
      </c>
      <c r="BH559">
        <v>0</v>
      </c>
      <c r="BI559" t="s">
        <v>83</v>
      </c>
      <c r="BJ559" t="s">
        <v>169</v>
      </c>
      <c r="BK559">
        <v>1994</v>
      </c>
      <c r="BL559" t="s">
        <v>102</v>
      </c>
      <c r="BM559">
        <v>1</v>
      </c>
      <c r="BN559">
        <v>570</v>
      </c>
      <c r="BO559" t="s">
        <v>98</v>
      </c>
      <c r="BP559" t="s">
        <v>98</v>
      </c>
      <c r="BQ559" t="s">
        <v>105</v>
      </c>
      <c r="BR559">
        <v>0</v>
      </c>
      <c r="BS559">
        <v>47</v>
      </c>
      <c r="BT559">
        <v>120</v>
      </c>
      <c r="BU559">
        <v>0</v>
      </c>
      <c r="BV559">
        <v>0</v>
      </c>
      <c r="BW559">
        <v>0</v>
      </c>
      <c r="BX559" t="s">
        <v>83</v>
      </c>
      <c r="BY559" t="s">
        <v>83</v>
      </c>
      <c r="BZ559" t="s">
        <v>83</v>
      </c>
      <c r="CA559" s="2">
        <v>0</v>
      </c>
      <c r="CB559">
        <v>9</v>
      </c>
      <c r="CC559">
        <v>2006</v>
      </c>
      <c r="CD559" t="s">
        <v>173</v>
      </c>
      <c r="CE559" t="s">
        <v>111</v>
      </c>
      <c r="CF559" s="2">
        <v>108000</v>
      </c>
      <c r="CG559" s="4">
        <f t="shared" si="17"/>
        <v>80.838323353293418</v>
      </c>
    </row>
    <row r="560" spans="1:85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 t="str">
        <f t="shared" si="16"/>
        <v>N</v>
      </c>
      <c r="S560">
        <v>7</v>
      </c>
      <c r="T560">
        <v>5</v>
      </c>
      <c r="U560">
        <v>1996</v>
      </c>
      <c r="V560" t="str">
        <f>IF(Table1[[#This Row],[YearBuilt]]&lt;1990, "N", IF(Table1[[#This Row],[Remodeled after 1990?]] = "Y", "N", "Y"))</f>
        <v>N</v>
      </c>
      <c r="W560">
        <v>1997</v>
      </c>
      <c r="X560" t="str" cm="1">
        <f t="array" ref="X560">IFERROR(IF(U560=W560, "N", IF(AND(U560&lt;W560, Table1[[#This Row],[YearRemodAdd]]&gt;1990), "Y", "N/A")), No value)</f>
        <v>Y</v>
      </c>
      <c r="Y560" t="s">
        <v>93</v>
      </c>
      <c r="Z560" t="s">
        <v>94</v>
      </c>
      <c r="AA560" t="s">
        <v>140</v>
      </c>
      <c r="AB560" t="s">
        <v>140</v>
      </c>
      <c r="AC560" t="s">
        <v>117</v>
      </c>
      <c r="AD560">
        <v>0</v>
      </c>
      <c r="AE560" t="s">
        <v>98</v>
      </c>
      <c r="AF560" t="s">
        <v>98</v>
      </c>
      <c r="AG560" t="s">
        <v>99</v>
      </c>
      <c r="AH560" t="s">
        <v>97</v>
      </c>
      <c r="AI560" t="s">
        <v>98</v>
      </c>
      <c r="AJ560" t="s">
        <v>97</v>
      </c>
      <c r="AK560" t="s">
        <v>101</v>
      </c>
      <c r="AL560">
        <v>604</v>
      </c>
      <c r="AM560" t="s">
        <v>102</v>
      </c>
      <c r="AN560">
        <v>0</v>
      </c>
      <c r="AO560">
        <v>125</v>
      </c>
      <c r="AP560">
        <v>729</v>
      </c>
      <c r="AQ560" t="s">
        <v>103</v>
      </c>
      <c r="AR560" t="s">
        <v>104</v>
      </c>
      <c r="AS560" t="s">
        <v>105</v>
      </c>
      <c r="AT560" t="s">
        <v>106</v>
      </c>
      <c r="AU560">
        <v>729</v>
      </c>
      <c r="AV560">
        <v>717</v>
      </c>
      <c r="AW560">
        <v>0</v>
      </c>
      <c r="AX560">
        <v>1446</v>
      </c>
      <c r="AY560">
        <v>0</v>
      </c>
      <c r="AZ560">
        <v>1</v>
      </c>
      <c r="BA560">
        <v>2</v>
      </c>
      <c r="BB560">
        <v>1</v>
      </c>
      <c r="BC560">
        <v>3</v>
      </c>
      <c r="BD560">
        <v>1</v>
      </c>
      <c r="BE560" t="s">
        <v>98</v>
      </c>
      <c r="BF560">
        <v>6</v>
      </c>
      <c r="BG560" t="s">
        <v>107</v>
      </c>
      <c r="BH560">
        <v>1</v>
      </c>
      <c r="BI560" t="s">
        <v>98</v>
      </c>
      <c r="BJ560" t="s">
        <v>108</v>
      </c>
      <c r="BK560">
        <v>1996</v>
      </c>
      <c r="BL560" t="s">
        <v>102</v>
      </c>
      <c r="BM560">
        <v>2</v>
      </c>
      <c r="BN560">
        <v>406</v>
      </c>
      <c r="BO560" t="s">
        <v>98</v>
      </c>
      <c r="BP560" t="s">
        <v>98</v>
      </c>
      <c r="BQ560" t="s">
        <v>105</v>
      </c>
      <c r="BR560">
        <v>264</v>
      </c>
      <c r="BS560">
        <v>22</v>
      </c>
      <c r="BT560">
        <v>0</v>
      </c>
      <c r="BU560">
        <v>0</v>
      </c>
      <c r="BV560">
        <v>0</v>
      </c>
      <c r="BW560">
        <v>0</v>
      </c>
      <c r="BX560" t="s">
        <v>83</v>
      </c>
      <c r="BY560" t="s">
        <v>83</v>
      </c>
      <c r="BZ560" t="s">
        <v>83</v>
      </c>
      <c r="CA560" s="2">
        <v>0</v>
      </c>
      <c r="CB560">
        <v>8</v>
      </c>
      <c r="CC560">
        <v>2008</v>
      </c>
      <c r="CD560" t="s">
        <v>110</v>
      </c>
      <c r="CE560" t="s">
        <v>111</v>
      </c>
      <c r="CF560" s="2">
        <v>175000</v>
      </c>
      <c r="CG560" s="4">
        <f t="shared" si="17"/>
        <v>121.02351313969571</v>
      </c>
    </row>
    <row r="561" spans="1:85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 t="str">
        <f t="shared" si="16"/>
        <v>Y</v>
      </c>
      <c r="S561">
        <v>7</v>
      </c>
      <c r="T561">
        <v>5</v>
      </c>
      <c r="U561">
        <v>2003</v>
      </c>
      <c r="V561" t="str">
        <f>IF(Table1[[#This Row],[YearBuilt]]&lt;1990, "N", IF(Table1[[#This Row],[Remodeled after 1990?]] = "Y", "N", "Y"))</f>
        <v>N</v>
      </c>
      <c r="W561">
        <v>2004</v>
      </c>
      <c r="X561" t="str" cm="1">
        <f t="array" ref="X561">IFERROR(IF(U561=W561, "N", IF(AND(U561&lt;W561, Table1[[#This Row],[YearRemodAdd]]&gt;1990), "Y", "N/A")), No value)</f>
        <v>Y</v>
      </c>
      <c r="Y561" t="s">
        <v>93</v>
      </c>
      <c r="Z561" t="s">
        <v>94</v>
      </c>
      <c r="AA561" t="s">
        <v>95</v>
      </c>
      <c r="AB561" t="s">
        <v>95</v>
      </c>
      <c r="AC561" t="s">
        <v>96</v>
      </c>
      <c r="AD561">
        <v>18</v>
      </c>
      <c r="AE561" t="s">
        <v>97</v>
      </c>
      <c r="AF561" t="s">
        <v>98</v>
      </c>
      <c r="AG561" t="s">
        <v>99</v>
      </c>
      <c r="AH561" t="s">
        <v>97</v>
      </c>
      <c r="AI561" t="s">
        <v>98</v>
      </c>
      <c r="AJ561" t="s">
        <v>97</v>
      </c>
      <c r="AK561" t="s">
        <v>102</v>
      </c>
      <c r="AL561">
        <v>0</v>
      </c>
      <c r="AM561" t="s">
        <v>102</v>
      </c>
      <c r="AN561">
        <v>0</v>
      </c>
      <c r="AO561">
        <v>1374</v>
      </c>
      <c r="AP561">
        <v>1374</v>
      </c>
      <c r="AQ561" t="s">
        <v>103</v>
      </c>
      <c r="AR561" t="s">
        <v>104</v>
      </c>
      <c r="AS561" t="s">
        <v>105</v>
      </c>
      <c r="AT561" t="s">
        <v>106</v>
      </c>
      <c r="AU561">
        <v>1557</v>
      </c>
      <c r="AV561">
        <v>0</v>
      </c>
      <c r="AW561">
        <v>0</v>
      </c>
      <c r="AX561">
        <v>1557</v>
      </c>
      <c r="AY561">
        <v>0</v>
      </c>
      <c r="AZ561">
        <v>0</v>
      </c>
      <c r="BA561">
        <v>2</v>
      </c>
      <c r="BB561">
        <v>0</v>
      </c>
      <c r="BC561">
        <v>2</v>
      </c>
      <c r="BD561">
        <v>1</v>
      </c>
      <c r="BE561" t="s">
        <v>97</v>
      </c>
      <c r="BF561">
        <v>7</v>
      </c>
      <c r="BG561" t="s">
        <v>107</v>
      </c>
      <c r="BH561">
        <v>1</v>
      </c>
      <c r="BI561" t="s">
        <v>98</v>
      </c>
      <c r="BJ561" t="s">
        <v>108</v>
      </c>
      <c r="BK561">
        <v>2003</v>
      </c>
      <c r="BL561" t="s">
        <v>157</v>
      </c>
      <c r="BM561">
        <v>2</v>
      </c>
      <c r="BN561">
        <v>420</v>
      </c>
      <c r="BO561" t="s">
        <v>98</v>
      </c>
      <c r="BP561" t="s">
        <v>98</v>
      </c>
      <c r="BQ561" t="s">
        <v>105</v>
      </c>
      <c r="BR561">
        <v>143</v>
      </c>
      <c r="BS561">
        <v>20</v>
      </c>
      <c r="BT561">
        <v>0</v>
      </c>
      <c r="BU561">
        <v>0</v>
      </c>
      <c r="BV561">
        <v>0</v>
      </c>
      <c r="BW561">
        <v>0</v>
      </c>
      <c r="BX561" t="s">
        <v>83</v>
      </c>
      <c r="BY561" t="s">
        <v>83</v>
      </c>
      <c r="BZ561" t="s">
        <v>83</v>
      </c>
      <c r="CA561" s="2">
        <v>0</v>
      </c>
      <c r="CB561">
        <v>10</v>
      </c>
      <c r="CC561">
        <v>2006</v>
      </c>
      <c r="CD561" t="s">
        <v>110</v>
      </c>
      <c r="CE561" t="s">
        <v>111</v>
      </c>
      <c r="CF561" s="2">
        <v>234000</v>
      </c>
      <c r="CG561" s="4">
        <f t="shared" si="17"/>
        <v>150.28901734104045</v>
      </c>
    </row>
    <row r="562" spans="1:85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 t="str">
        <f t="shared" si="16"/>
        <v>Y</v>
      </c>
      <c r="S562">
        <v>5</v>
      </c>
      <c r="T562">
        <v>6</v>
      </c>
      <c r="U562">
        <v>1957</v>
      </c>
      <c r="V562" t="str">
        <f>IF(Table1[[#This Row],[YearBuilt]]&lt;1990, "N", IF(Table1[[#This Row],[Remodeled after 1990?]] = "Y", "N", "Y"))</f>
        <v>N</v>
      </c>
      <c r="W562">
        <v>1996</v>
      </c>
      <c r="X562" t="str" cm="1">
        <f t="array" ref="X562">IFERROR(IF(U562=W562, "N", IF(AND(U562&lt;W562, Table1[[#This Row],[YearRemodAdd]]&gt;1990), "Y", "N/A")), No value)</f>
        <v>Y</v>
      </c>
      <c r="Y562" t="s">
        <v>152</v>
      </c>
      <c r="Z562" t="s">
        <v>94</v>
      </c>
      <c r="AA562" t="s">
        <v>124</v>
      </c>
      <c r="AB562" t="s">
        <v>124</v>
      </c>
      <c r="AC562" t="s">
        <v>96</v>
      </c>
      <c r="AD562">
        <v>180</v>
      </c>
      <c r="AE562" t="s">
        <v>98</v>
      </c>
      <c r="AF562" t="s">
        <v>98</v>
      </c>
      <c r="AG562" t="s">
        <v>118</v>
      </c>
      <c r="AH562" t="s">
        <v>97</v>
      </c>
      <c r="AI562" t="s">
        <v>98</v>
      </c>
      <c r="AJ562" t="s">
        <v>100</v>
      </c>
      <c r="AK562" t="s">
        <v>119</v>
      </c>
      <c r="AL562">
        <v>1302</v>
      </c>
      <c r="AM562" t="s">
        <v>102</v>
      </c>
      <c r="AN562">
        <v>0</v>
      </c>
      <c r="AO562">
        <v>90</v>
      </c>
      <c r="AP562">
        <v>1392</v>
      </c>
      <c r="AQ562" t="s">
        <v>103</v>
      </c>
      <c r="AR562" t="s">
        <v>98</v>
      </c>
      <c r="AS562" t="s">
        <v>105</v>
      </c>
      <c r="AT562" t="s">
        <v>106</v>
      </c>
      <c r="AU562">
        <v>1392</v>
      </c>
      <c r="AV562">
        <v>0</v>
      </c>
      <c r="AW562">
        <v>0</v>
      </c>
      <c r="AX562">
        <v>1392</v>
      </c>
      <c r="AY562">
        <v>1</v>
      </c>
      <c r="AZ562">
        <v>0</v>
      </c>
      <c r="BA562">
        <v>1</v>
      </c>
      <c r="BB562">
        <v>1</v>
      </c>
      <c r="BC562">
        <v>3</v>
      </c>
      <c r="BD562">
        <v>1</v>
      </c>
      <c r="BE562" t="s">
        <v>98</v>
      </c>
      <c r="BF562">
        <v>5</v>
      </c>
      <c r="BG562" t="s">
        <v>194</v>
      </c>
      <c r="BH562">
        <v>1</v>
      </c>
      <c r="BI562" t="s">
        <v>97</v>
      </c>
      <c r="BJ562" t="s">
        <v>127</v>
      </c>
      <c r="BK562">
        <v>1957</v>
      </c>
      <c r="BL562" t="s">
        <v>102</v>
      </c>
      <c r="BM562">
        <v>2</v>
      </c>
      <c r="BN562">
        <v>528</v>
      </c>
      <c r="BO562" t="s">
        <v>98</v>
      </c>
      <c r="BP562" t="s">
        <v>98</v>
      </c>
      <c r="BQ562" t="s">
        <v>105</v>
      </c>
      <c r="BR562">
        <v>0</v>
      </c>
      <c r="BS562">
        <v>0</v>
      </c>
      <c r="BT562">
        <v>0</v>
      </c>
      <c r="BU562">
        <v>0</v>
      </c>
      <c r="BV562">
        <v>95</v>
      </c>
      <c r="BW562">
        <v>0</v>
      </c>
      <c r="BX562" t="s">
        <v>83</v>
      </c>
      <c r="BY562" t="s">
        <v>83</v>
      </c>
      <c r="BZ562" t="s">
        <v>83</v>
      </c>
      <c r="CA562" s="2">
        <v>0</v>
      </c>
      <c r="CB562">
        <v>5</v>
      </c>
      <c r="CC562">
        <v>2010</v>
      </c>
      <c r="CD562" t="s">
        <v>110</v>
      </c>
      <c r="CE562" t="s">
        <v>111</v>
      </c>
      <c r="CF562" s="2">
        <v>121500</v>
      </c>
      <c r="CG562" s="4">
        <f t="shared" si="17"/>
        <v>87.284482758620683</v>
      </c>
    </row>
    <row r="563" spans="1:85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 t="str">
        <f t="shared" si="16"/>
        <v>Y</v>
      </c>
      <c r="S563">
        <v>5</v>
      </c>
      <c r="T563">
        <v>5</v>
      </c>
      <c r="U563">
        <v>1974</v>
      </c>
      <c r="V563" t="str">
        <f>IF(Table1[[#This Row],[YearBuilt]]&lt;1990, "N", IF(Table1[[#This Row],[Remodeled after 1990?]] = "Y", "N", "Y"))</f>
        <v>N</v>
      </c>
      <c r="W563">
        <v>1975</v>
      </c>
      <c r="X563" t="str" cm="1">
        <f t="array" ref="X563">IFERROR(IF(U563=W563, "N", IF(AND(U563&lt;W563, Table1[[#This Row],[YearRemodAdd]]&gt;1990), "Y", "N/A")), No value)</f>
        <v>N/A</v>
      </c>
      <c r="Y563" t="s">
        <v>93</v>
      </c>
      <c r="Z563" t="s">
        <v>94</v>
      </c>
      <c r="AA563" t="s">
        <v>140</v>
      </c>
      <c r="AB563" t="s">
        <v>140</v>
      </c>
      <c r="AC563" t="s">
        <v>117</v>
      </c>
      <c r="AD563">
        <v>0</v>
      </c>
      <c r="AE563" t="s">
        <v>98</v>
      </c>
      <c r="AF563" t="s">
        <v>98</v>
      </c>
      <c r="AG563" t="s">
        <v>118</v>
      </c>
      <c r="AH563" t="s">
        <v>97</v>
      </c>
      <c r="AI563" t="s">
        <v>98</v>
      </c>
      <c r="AJ563" t="s">
        <v>130</v>
      </c>
      <c r="AK563" t="s">
        <v>119</v>
      </c>
      <c r="AL563">
        <v>1071</v>
      </c>
      <c r="AM563" t="s">
        <v>172</v>
      </c>
      <c r="AN563">
        <v>123</v>
      </c>
      <c r="AO563">
        <v>195</v>
      </c>
      <c r="AP563">
        <v>1389</v>
      </c>
      <c r="AQ563" t="s">
        <v>103</v>
      </c>
      <c r="AR563" t="s">
        <v>97</v>
      </c>
      <c r="AS563" t="s">
        <v>105</v>
      </c>
      <c r="AT563" t="s">
        <v>106</v>
      </c>
      <c r="AU563">
        <v>1389</v>
      </c>
      <c r="AV563">
        <v>0</v>
      </c>
      <c r="AW563">
        <v>0</v>
      </c>
      <c r="AX563">
        <v>1389</v>
      </c>
      <c r="AY563">
        <v>1</v>
      </c>
      <c r="AZ563">
        <v>0</v>
      </c>
      <c r="BA563">
        <v>1</v>
      </c>
      <c r="BB563">
        <v>0</v>
      </c>
      <c r="BC563">
        <v>2</v>
      </c>
      <c r="BD563">
        <v>1</v>
      </c>
      <c r="BE563" t="s">
        <v>98</v>
      </c>
      <c r="BF563">
        <v>6</v>
      </c>
      <c r="BG563" t="s">
        <v>107</v>
      </c>
      <c r="BH563">
        <v>1</v>
      </c>
      <c r="BI563" t="s">
        <v>98</v>
      </c>
      <c r="BJ563" t="s">
        <v>108</v>
      </c>
      <c r="BK563">
        <v>1975</v>
      </c>
      <c r="BL563" t="s">
        <v>109</v>
      </c>
      <c r="BM563">
        <v>2</v>
      </c>
      <c r="BN563">
        <v>418</v>
      </c>
      <c r="BO563" t="s">
        <v>98</v>
      </c>
      <c r="BP563" t="s">
        <v>98</v>
      </c>
      <c r="BQ563" t="s">
        <v>105</v>
      </c>
      <c r="BR563">
        <v>240</v>
      </c>
      <c r="BS563">
        <v>38</v>
      </c>
      <c r="BT563">
        <v>0</v>
      </c>
      <c r="BU563">
        <v>0</v>
      </c>
      <c r="BV563">
        <v>0</v>
      </c>
      <c r="BW563">
        <v>0</v>
      </c>
      <c r="BX563" t="s">
        <v>83</v>
      </c>
      <c r="BY563" t="s">
        <v>83</v>
      </c>
      <c r="BZ563" t="s">
        <v>83</v>
      </c>
      <c r="CA563" s="2">
        <v>0</v>
      </c>
      <c r="CB563">
        <v>4</v>
      </c>
      <c r="CC563">
        <v>2006</v>
      </c>
      <c r="CD563" t="s">
        <v>110</v>
      </c>
      <c r="CE563" t="s">
        <v>111</v>
      </c>
      <c r="CF563" s="2">
        <v>170000</v>
      </c>
      <c r="CG563" s="4">
        <f t="shared" si="17"/>
        <v>122.39020878329734</v>
      </c>
    </row>
    <row r="564" spans="1:85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 t="str">
        <f t="shared" si="16"/>
        <v>Y</v>
      </c>
      <c r="S564">
        <v>5</v>
      </c>
      <c r="T564">
        <v>6</v>
      </c>
      <c r="U564">
        <v>1940</v>
      </c>
      <c r="V564" t="str">
        <f>IF(Table1[[#This Row],[YearBuilt]]&lt;1990, "N", IF(Table1[[#This Row],[Remodeled after 1990?]] = "Y", "N", "Y"))</f>
        <v>N</v>
      </c>
      <c r="W564">
        <v>1969</v>
      </c>
      <c r="X564" t="str" cm="1">
        <f t="array" ref="X564">IFERROR(IF(U564=W564, "N", IF(AND(U564&lt;W564, Table1[[#This Row],[YearRemodAdd]]&gt;1990), "Y", "N/A")), No value)</f>
        <v>N/A</v>
      </c>
      <c r="Y564" t="s">
        <v>93</v>
      </c>
      <c r="Z564" t="s">
        <v>94</v>
      </c>
      <c r="AA564" t="s">
        <v>155</v>
      </c>
      <c r="AB564" t="s">
        <v>125</v>
      </c>
      <c r="AC564" t="s">
        <v>117</v>
      </c>
      <c r="AD564">
        <v>0</v>
      </c>
      <c r="AE564" t="s">
        <v>98</v>
      </c>
      <c r="AF564" t="s">
        <v>98</v>
      </c>
      <c r="AG564" t="s">
        <v>118</v>
      </c>
      <c r="AH564" t="s">
        <v>98</v>
      </c>
      <c r="AI564" t="s">
        <v>98</v>
      </c>
      <c r="AJ564" t="s">
        <v>100</v>
      </c>
      <c r="AK564" t="s">
        <v>141</v>
      </c>
      <c r="AL564">
        <v>290</v>
      </c>
      <c r="AM564" t="s">
        <v>102</v>
      </c>
      <c r="AN564">
        <v>0</v>
      </c>
      <c r="AO564">
        <v>706</v>
      </c>
      <c r="AP564">
        <v>996</v>
      </c>
      <c r="AQ564" t="s">
        <v>103</v>
      </c>
      <c r="AR564" t="s">
        <v>104</v>
      </c>
      <c r="AS564" t="s">
        <v>105</v>
      </c>
      <c r="AT564" t="s">
        <v>106</v>
      </c>
      <c r="AU564">
        <v>996</v>
      </c>
      <c r="AV564">
        <v>0</v>
      </c>
      <c r="AW564">
        <v>0</v>
      </c>
      <c r="AX564">
        <v>996</v>
      </c>
      <c r="AY564">
        <v>1</v>
      </c>
      <c r="AZ564">
        <v>0</v>
      </c>
      <c r="BA564">
        <v>1</v>
      </c>
      <c r="BB564">
        <v>0</v>
      </c>
      <c r="BC564">
        <v>3</v>
      </c>
      <c r="BD564">
        <v>1</v>
      </c>
      <c r="BE564" t="s">
        <v>98</v>
      </c>
      <c r="BF564">
        <v>6</v>
      </c>
      <c r="BG564" t="s">
        <v>107</v>
      </c>
      <c r="BH564">
        <v>1</v>
      </c>
      <c r="BI564" t="s">
        <v>97</v>
      </c>
      <c r="BJ564" t="s">
        <v>83</v>
      </c>
      <c r="BK564" t="s">
        <v>83</v>
      </c>
      <c r="BL564" t="s">
        <v>83</v>
      </c>
      <c r="BM564">
        <v>0</v>
      </c>
      <c r="BN564">
        <v>0</v>
      </c>
      <c r="BO564" t="s">
        <v>83</v>
      </c>
      <c r="BP564" t="s">
        <v>83</v>
      </c>
      <c r="BQ564" t="s">
        <v>105</v>
      </c>
      <c r="BR564">
        <v>144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83</v>
      </c>
      <c r="BY564" t="s">
        <v>83</v>
      </c>
      <c r="BZ564" t="s">
        <v>83</v>
      </c>
      <c r="CA564" s="2">
        <v>0</v>
      </c>
      <c r="CB564">
        <v>7</v>
      </c>
      <c r="CC564">
        <v>2008</v>
      </c>
      <c r="CD564" t="s">
        <v>110</v>
      </c>
      <c r="CE564" t="s">
        <v>111</v>
      </c>
      <c r="CF564" s="2">
        <v>108000</v>
      </c>
      <c r="CG564" s="4">
        <f t="shared" si="17"/>
        <v>108.43373493975903</v>
      </c>
    </row>
    <row r="565" spans="1:85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 t="str">
        <f t="shared" si="16"/>
        <v>N/A</v>
      </c>
      <c r="S565">
        <v>6</v>
      </c>
      <c r="T565">
        <v>7</v>
      </c>
      <c r="U565">
        <v>1918</v>
      </c>
      <c r="V565" t="str">
        <f>IF(Table1[[#This Row],[YearBuilt]]&lt;1990, "N", IF(Table1[[#This Row],[Remodeled after 1990?]] = "Y", "N", "Y"))</f>
        <v>N</v>
      </c>
      <c r="W565">
        <v>1950</v>
      </c>
      <c r="X565" t="str" cm="1">
        <f t="array" ref="X565">IFERROR(IF(U565=W565, "N", IF(AND(U565&lt;W565, Table1[[#This Row],[YearRemodAdd]]&gt;1990), "Y", "N/A")), No value)</f>
        <v>N/A</v>
      </c>
      <c r="Y565" t="s">
        <v>93</v>
      </c>
      <c r="Z565" t="s">
        <v>94</v>
      </c>
      <c r="AA565" t="s">
        <v>124</v>
      </c>
      <c r="AB565" t="s">
        <v>124</v>
      </c>
      <c r="AC565" t="s">
        <v>117</v>
      </c>
      <c r="AD565">
        <v>0</v>
      </c>
      <c r="AE565" t="s">
        <v>98</v>
      </c>
      <c r="AF565" t="s">
        <v>98</v>
      </c>
      <c r="AG565" t="s">
        <v>126</v>
      </c>
      <c r="AH565" t="s">
        <v>97</v>
      </c>
      <c r="AI565" t="s">
        <v>98</v>
      </c>
      <c r="AJ565" t="s">
        <v>121</v>
      </c>
      <c r="AK565" t="s">
        <v>102</v>
      </c>
      <c r="AL565">
        <v>0</v>
      </c>
      <c r="AM565" t="s">
        <v>102</v>
      </c>
      <c r="AN565">
        <v>0</v>
      </c>
      <c r="AO565">
        <v>1163</v>
      </c>
      <c r="AP565">
        <v>1163</v>
      </c>
      <c r="AQ565" t="s">
        <v>103</v>
      </c>
      <c r="AR565" t="s">
        <v>104</v>
      </c>
      <c r="AS565" t="s">
        <v>105</v>
      </c>
      <c r="AT565" t="s">
        <v>106</v>
      </c>
      <c r="AU565">
        <v>1163</v>
      </c>
      <c r="AV565">
        <v>511</v>
      </c>
      <c r="AW565">
        <v>0</v>
      </c>
      <c r="AX565">
        <v>1674</v>
      </c>
      <c r="AY565">
        <v>0</v>
      </c>
      <c r="AZ565">
        <v>0</v>
      </c>
      <c r="BA565">
        <v>2</v>
      </c>
      <c r="BB565">
        <v>0</v>
      </c>
      <c r="BC565">
        <v>4</v>
      </c>
      <c r="BD565">
        <v>1</v>
      </c>
      <c r="BE565" t="s">
        <v>98</v>
      </c>
      <c r="BF565">
        <v>8</v>
      </c>
      <c r="BG565" t="s">
        <v>107</v>
      </c>
      <c r="BH565">
        <v>1</v>
      </c>
      <c r="BI565" t="s">
        <v>97</v>
      </c>
      <c r="BJ565" t="s">
        <v>127</v>
      </c>
      <c r="BK565">
        <v>1955</v>
      </c>
      <c r="BL565" t="s">
        <v>157</v>
      </c>
      <c r="BM565">
        <v>2</v>
      </c>
      <c r="BN565">
        <v>396</v>
      </c>
      <c r="BO565" t="s">
        <v>98</v>
      </c>
      <c r="BP565" t="s">
        <v>98</v>
      </c>
      <c r="BQ565" t="s">
        <v>177</v>
      </c>
      <c r="BR565">
        <v>72</v>
      </c>
      <c r="BS565">
        <v>36</v>
      </c>
      <c r="BT565">
        <v>0</v>
      </c>
      <c r="BU565">
        <v>0</v>
      </c>
      <c r="BV565">
        <v>144</v>
      </c>
      <c r="BW565">
        <v>0</v>
      </c>
      <c r="BX565" t="s">
        <v>83</v>
      </c>
      <c r="BY565" t="s">
        <v>83</v>
      </c>
      <c r="BZ565" t="s">
        <v>83</v>
      </c>
      <c r="CA565" s="2">
        <v>0</v>
      </c>
      <c r="CB565">
        <v>7</v>
      </c>
      <c r="CC565">
        <v>2008</v>
      </c>
      <c r="CD565" t="s">
        <v>110</v>
      </c>
      <c r="CE565" t="s">
        <v>111</v>
      </c>
      <c r="CF565" s="2">
        <v>185000</v>
      </c>
      <c r="CG565" s="4">
        <f t="shared" si="17"/>
        <v>110.51373954599761</v>
      </c>
    </row>
    <row r="566" spans="1:85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 t="str">
        <f t="shared" si="16"/>
        <v>N</v>
      </c>
      <c r="S566">
        <v>7</v>
      </c>
      <c r="T566">
        <v>5</v>
      </c>
      <c r="U566">
        <v>1992</v>
      </c>
      <c r="V566" t="str">
        <f>IF(Table1[[#This Row],[YearBuilt]]&lt;1990, "N", IF(Table1[[#This Row],[Remodeled after 1990?]] = "Y", "N", "Y"))</f>
        <v>N</v>
      </c>
      <c r="W566">
        <v>2000</v>
      </c>
      <c r="X566" t="str" cm="1">
        <f t="array" ref="X566">IFERROR(IF(U566=W566, "N", IF(AND(U566&lt;W566, Table1[[#This Row],[YearRemodAdd]]&gt;1990), "Y", "N/A")), No value)</f>
        <v>Y</v>
      </c>
      <c r="Y566" t="s">
        <v>93</v>
      </c>
      <c r="Z566" t="s">
        <v>94</v>
      </c>
      <c r="AA566" t="s">
        <v>140</v>
      </c>
      <c r="AB566" t="s">
        <v>140</v>
      </c>
      <c r="AC566" t="s">
        <v>117</v>
      </c>
      <c r="AD566">
        <v>0</v>
      </c>
      <c r="AE566" t="s">
        <v>97</v>
      </c>
      <c r="AF566" t="s">
        <v>98</v>
      </c>
      <c r="AG566" t="s">
        <v>99</v>
      </c>
      <c r="AH566" t="s">
        <v>97</v>
      </c>
      <c r="AI566" t="s">
        <v>98</v>
      </c>
      <c r="AJ566" t="s">
        <v>100</v>
      </c>
      <c r="AK566" t="s">
        <v>101</v>
      </c>
      <c r="AL566">
        <v>728</v>
      </c>
      <c r="AM566" t="s">
        <v>102</v>
      </c>
      <c r="AN566">
        <v>0</v>
      </c>
      <c r="AO566">
        <v>367</v>
      </c>
      <c r="AP566">
        <v>1095</v>
      </c>
      <c r="AQ566" t="s">
        <v>103</v>
      </c>
      <c r="AR566" t="s">
        <v>104</v>
      </c>
      <c r="AS566" t="s">
        <v>105</v>
      </c>
      <c r="AT566" t="s">
        <v>106</v>
      </c>
      <c r="AU566">
        <v>1166</v>
      </c>
      <c r="AV566">
        <v>1129</v>
      </c>
      <c r="AW566">
        <v>0</v>
      </c>
      <c r="AX566">
        <v>2295</v>
      </c>
      <c r="AY566">
        <v>1</v>
      </c>
      <c r="AZ566">
        <v>0</v>
      </c>
      <c r="BA566">
        <v>2</v>
      </c>
      <c r="BB566">
        <v>1</v>
      </c>
      <c r="BC566">
        <v>4</v>
      </c>
      <c r="BD566">
        <v>1</v>
      </c>
      <c r="BE566" t="s">
        <v>97</v>
      </c>
      <c r="BF566">
        <v>9</v>
      </c>
      <c r="BG566" t="s">
        <v>107</v>
      </c>
      <c r="BH566">
        <v>1</v>
      </c>
      <c r="BI566" t="s">
        <v>98</v>
      </c>
      <c r="BJ566" t="s">
        <v>108</v>
      </c>
      <c r="BK566">
        <v>1992</v>
      </c>
      <c r="BL566" t="s">
        <v>109</v>
      </c>
      <c r="BM566">
        <v>2</v>
      </c>
      <c r="BN566">
        <v>590</v>
      </c>
      <c r="BO566" t="s">
        <v>98</v>
      </c>
      <c r="BP566" t="s">
        <v>98</v>
      </c>
      <c r="BQ566" t="s">
        <v>105</v>
      </c>
      <c r="BR566">
        <v>0</v>
      </c>
      <c r="BS566">
        <v>40</v>
      </c>
      <c r="BT566">
        <v>0</v>
      </c>
      <c r="BU566">
        <v>0</v>
      </c>
      <c r="BV566">
        <v>0</v>
      </c>
      <c r="BW566">
        <v>0</v>
      </c>
      <c r="BX566" t="s">
        <v>83</v>
      </c>
      <c r="BY566" t="s">
        <v>83</v>
      </c>
      <c r="BZ566" t="s">
        <v>83</v>
      </c>
      <c r="CA566" s="2">
        <v>0</v>
      </c>
      <c r="CB566">
        <v>7</v>
      </c>
      <c r="CC566">
        <v>2006</v>
      </c>
      <c r="CD566" t="s">
        <v>110</v>
      </c>
      <c r="CE566" t="s">
        <v>111</v>
      </c>
      <c r="CF566" s="2">
        <v>268000</v>
      </c>
      <c r="CG566" s="4">
        <f t="shared" si="17"/>
        <v>116.77559912854031</v>
      </c>
    </row>
    <row r="567" spans="1:85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 t="str">
        <f t="shared" si="16"/>
        <v>N</v>
      </c>
      <c r="S567">
        <v>6</v>
      </c>
      <c r="T567">
        <v>4</v>
      </c>
      <c r="U567">
        <v>1915</v>
      </c>
      <c r="V567" t="str">
        <f>IF(Table1[[#This Row],[YearBuilt]]&lt;1990, "N", IF(Table1[[#This Row],[Remodeled after 1990?]] = "Y", "N", "Y"))</f>
        <v>N</v>
      </c>
      <c r="W567">
        <v>1950</v>
      </c>
      <c r="X567" t="str" cm="1">
        <f t="array" ref="X567">IFERROR(IF(U567=W567, "N", IF(AND(U567&lt;W567, Table1[[#This Row],[YearRemodAdd]]&gt;1990), "Y", "N/A")), No value)</f>
        <v>N/A</v>
      </c>
      <c r="Y567" t="s">
        <v>93</v>
      </c>
      <c r="Z567" t="s">
        <v>94</v>
      </c>
      <c r="AA567" t="s">
        <v>124</v>
      </c>
      <c r="AB567" t="s">
        <v>124</v>
      </c>
      <c r="AC567" t="s">
        <v>117</v>
      </c>
      <c r="AD567">
        <v>0</v>
      </c>
      <c r="AE567" t="s">
        <v>98</v>
      </c>
      <c r="AF567" t="s">
        <v>98</v>
      </c>
      <c r="AG567" t="s">
        <v>99</v>
      </c>
      <c r="AH567" t="s">
        <v>97</v>
      </c>
      <c r="AI567" t="s">
        <v>98</v>
      </c>
      <c r="AJ567" t="s">
        <v>100</v>
      </c>
      <c r="AK567" t="s">
        <v>102</v>
      </c>
      <c r="AL567">
        <v>0</v>
      </c>
      <c r="AM567" t="s">
        <v>102</v>
      </c>
      <c r="AN567">
        <v>0</v>
      </c>
      <c r="AO567">
        <v>806</v>
      </c>
      <c r="AP567">
        <v>806</v>
      </c>
      <c r="AQ567" t="s">
        <v>103</v>
      </c>
      <c r="AR567" t="s">
        <v>98</v>
      </c>
      <c r="AS567" t="s">
        <v>177</v>
      </c>
      <c r="AT567" t="s">
        <v>145</v>
      </c>
      <c r="AU567">
        <v>841</v>
      </c>
      <c r="AV567">
        <v>806</v>
      </c>
      <c r="AW567">
        <v>0</v>
      </c>
      <c r="AX567">
        <v>1647</v>
      </c>
      <c r="AY567">
        <v>1</v>
      </c>
      <c r="AZ567">
        <v>0</v>
      </c>
      <c r="BA567">
        <v>1</v>
      </c>
      <c r="BB567">
        <v>1</v>
      </c>
      <c r="BC567">
        <v>4</v>
      </c>
      <c r="BD567">
        <v>1</v>
      </c>
      <c r="BE567" t="s">
        <v>147</v>
      </c>
      <c r="BF567">
        <v>6</v>
      </c>
      <c r="BG567" t="s">
        <v>107</v>
      </c>
      <c r="BH567">
        <v>0</v>
      </c>
      <c r="BI567" t="s">
        <v>83</v>
      </c>
      <c r="BJ567" t="s">
        <v>127</v>
      </c>
      <c r="BK567">
        <v>1920</v>
      </c>
      <c r="BL567" t="s">
        <v>102</v>
      </c>
      <c r="BM567">
        <v>1</v>
      </c>
      <c r="BN567">
        <v>216</v>
      </c>
      <c r="BO567" t="s">
        <v>98</v>
      </c>
      <c r="BP567" t="s">
        <v>98</v>
      </c>
      <c r="BQ567" t="s">
        <v>105</v>
      </c>
      <c r="BR567">
        <v>0</v>
      </c>
      <c r="BS567">
        <v>66</v>
      </c>
      <c r="BT567">
        <v>136</v>
      </c>
      <c r="BU567">
        <v>0</v>
      </c>
      <c r="BV567">
        <v>0</v>
      </c>
      <c r="BW567">
        <v>0</v>
      </c>
      <c r="BX567" t="s">
        <v>83</v>
      </c>
      <c r="BY567" t="s">
        <v>83</v>
      </c>
      <c r="BZ567" t="s">
        <v>83</v>
      </c>
      <c r="CA567" s="2">
        <v>0</v>
      </c>
      <c r="CB567">
        <v>5</v>
      </c>
      <c r="CC567">
        <v>2010</v>
      </c>
      <c r="CD567" t="s">
        <v>110</v>
      </c>
      <c r="CE567" t="s">
        <v>111</v>
      </c>
      <c r="CF567" s="2">
        <v>128000</v>
      </c>
      <c r="CG567" s="4">
        <f t="shared" si="17"/>
        <v>77.717061323618694</v>
      </c>
    </row>
    <row r="568" spans="1:85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 t="str">
        <f t="shared" si="16"/>
        <v>N</v>
      </c>
      <c r="S568">
        <v>9</v>
      </c>
      <c r="T568">
        <v>5</v>
      </c>
      <c r="U568">
        <v>2005</v>
      </c>
      <c r="V568" t="str">
        <f>IF(Table1[[#This Row],[YearBuilt]]&lt;1990, "N", IF(Table1[[#This Row],[Remodeled after 1990?]] = "Y", "N", "Y"))</f>
        <v>N</v>
      </c>
      <c r="W568">
        <v>2007</v>
      </c>
      <c r="X568" t="str" cm="1">
        <f t="array" ref="X568">IFERROR(IF(U568=W568, "N", IF(AND(U568&lt;W568, Table1[[#This Row],[YearRemodAdd]]&gt;1990), "Y", "N/A")), No value)</f>
        <v>Y</v>
      </c>
      <c r="Y568" t="s">
        <v>152</v>
      </c>
      <c r="Z568" t="s">
        <v>94</v>
      </c>
      <c r="AA568" t="s">
        <v>95</v>
      </c>
      <c r="AB568" t="s">
        <v>95</v>
      </c>
      <c r="AC568" t="s">
        <v>96</v>
      </c>
      <c r="AD568">
        <v>245</v>
      </c>
      <c r="AE568" t="s">
        <v>97</v>
      </c>
      <c r="AF568" t="s">
        <v>98</v>
      </c>
      <c r="AG568" t="s">
        <v>99</v>
      </c>
      <c r="AH568" t="s">
        <v>97</v>
      </c>
      <c r="AI568" t="s">
        <v>97</v>
      </c>
      <c r="AJ568" t="s">
        <v>100</v>
      </c>
      <c r="AK568" t="s">
        <v>102</v>
      </c>
      <c r="AL568">
        <v>0</v>
      </c>
      <c r="AM568" t="s">
        <v>102</v>
      </c>
      <c r="AN568">
        <v>0</v>
      </c>
      <c r="AO568">
        <v>1122</v>
      </c>
      <c r="AP568">
        <v>1122</v>
      </c>
      <c r="AQ568" t="s">
        <v>103</v>
      </c>
      <c r="AR568" t="s">
        <v>104</v>
      </c>
      <c r="AS568" t="s">
        <v>105</v>
      </c>
      <c r="AT568" t="s">
        <v>106</v>
      </c>
      <c r="AU568">
        <v>1134</v>
      </c>
      <c r="AV568">
        <v>1370</v>
      </c>
      <c r="AW568">
        <v>0</v>
      </c>
      <c r="AX568">
        <v>2504</v>
      </c>
      <c r="AY568">
        <v>0</v>
      </c>
      <c r="AZ568">
        <v>0</v>
      </c>
      <c r="BA568">
        <v>2</v>
      </c>
      <c r="BB568">
        <v>1</v>
      </c>
      <c r="BC568">
        <v>4</v>
      </c>
      <c r="BD568">
        <v>1</v>
      </c>
      <c r="BE568" t="s">
        <v>104</v>
      </c>
      <c r="BF568">
        <v>11</v>
      </c>
      <c r="BG568" t="s">
        <v>107</v>
      </c>
      <c r="BH568">
        <v>1</v>
      </c>
      <c r="BI568" t="s">
        <v>97</v>
      </c>
      <c r="BJ568" t="s">
        <v>156</v>
      </c>
      <c r="BK568">
        <v>2005</v>
      </c>
      <c r="BL568" t="s">
        <v>157</v>
      </c>
      <c r="BM568">
        <v>3</v>
      </c>
      <c r="BN568">
        <v>656</v>
      </c>
      <c r="BO568" t="s">
        <v>98</v>
      </c>
      <c r="BP568" t="s">
        <v>98</v>
      </c>
      <c r="BQ568" t="s">
        <v>105</v>
      </c>
      <c r="BR568">
        <v>144</v>
      </c>
      <c r="BS568">
        <v>39</v>
      </c>
      <c r="BT568">
        <v>0</v>
      </c>
      <c r="BU568">
        <v>0</v>
      </c>
      <c r="BV568">
        <v>0</v>
      </c>
      <c r="BW568">
        <v>0</v>
      </c>
      <c r="BX568" t="s">
        <v>83</v>
      </c>
      <c r="BY568" t="s">
        <v>83</v>
      </c>
      <c r="BZ568" t="s">
        <v>83</v>
      </c>
      <c r="CA568" s="2">
        <v>0</v>
      </c>
      <c r="CB568">
        <v>6</v>
      </c>
      <c r="CC568">
        <v>2008</v>
      </c>
      <c r="CD568" t="s">
        <v>110</v>
      </c>
      <c r="CE568" t="s">
        <v>111</v>
      </c>
      <c r="CF568" s="2">
        <v>325000</v>
      </c>
      <c r="CG568" s="4">
        <f t="shared" si="17"/>
        <v>129.79233226837061</v>
      </c>
    </row>
    <row r="569" spans="1:85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 t="str">
        <f t="shared" si="16"/>
        <v>Y</v>
      </c>
      <c r="S569">
        <v>7</v>
      </c>
      <c r="T569">
        <v>5</v>
      </c>
      <c r="U569">
        <v>2004</v>
      </c>
      <c r="V569" t="str">
        <f>IF(Table1[[#This Row],[YearBuilt]]&lt;1990, "N", IF(Table1[[#This Row],[Remodeled after 1990?]] = "Y", "N", "Y"))</f>
        <v>Y</v>
      </c>
      <c r="W569">
        <v>2004</v>
      </c>
      <c r="X569" t="str" cm="1">
        <f t="array" ref="X569">IFERROR(IF(U569=W569, "N", IF(AND(U569&lt;W569, Table1[[#This Row],[YearRemodAdd]]&gt;1990), "Y", "N/A")), No value)</f>
        <v>N</v>
      </c>
      <c r="Y569" t="s">
        <v>93</v>
      </c>
      <c r="Z569" t="s">
        <v>94</v>
      </c>
      <c r="AA569" t="s">
        <v>95</v>
      </c>
      <c r="AB569" t="s">
        <v>95</v>
      </c>
      <c r="AC569" t="s">
        <v>96</v>
      </c>
      <c r="AD569">
        <v>168</v>
      </c>
      <c r="AE569" t="s">
        <v>97</v>
      </c>
      <c r="AF569" t="s">
        <v>98</v>
      </c>
      <c r="AG569" t="s">
        <v>99</v>
      </c>
      <c r="AH569" t="s">
        <v>97</v>
      </c>
      <c r="AI569" t="s">
        <v>98</v>
      </c>
      <c r="AJ569" t="s">
        <v>100</v>
      </c>
      <c r="AK569" t="s">
        <v>101</v>
      </c>
      <c r="AL569">
        <v>2</v>
      </c>
      <c r="AM569" t="s">
        <v>102</v>
      </c>
      <c r="AN569">
        <v>0</v>
      </c>
      <c r="AO569">
        <v>1515</v>
      </c>
      <c r="AP569">
        <v>1517</v>
      </c>
      <c r="AQ569" t="s">
        <v>103</v>
      </c>
      <c r="AR569" t="s">
        <v>104</v>
      </c>
      <c r="AS569" t="s">
        <v>105</v>
      </c>
      <c r="AT569" t="s">
        <v>106</v>
      </c>
      <c r="AU569">
        <v>1535</v>
      </c>
      <c r="AV569">
        <v>0</v>
      </c>
      <c r="AW569">
        <v>0</v>
      </c>
      <c r="AX569">
        <v>1535</v>
      </c>
      <c r="AY569">
        <v>0</v>
      </c>
      <c r="AZ569">
        <v>0</v>
      </c>
      <c r="BA569">
        <v>2</v>
      </c>
      <c r="BB569">
        <v>0</v>
      </c>
      <c r="BC569">
        <v>3</v>
      </c>
      <c r="BD569">
        <v>1</v>
      </c>
      <c r="BE569" t="s">
        <v>97</v>
      </c>
      <c r="BF569">
        <v>7</v>
      </c>
      <c r="BG569" t="s">
        <v>107</v>
      </c>
      <c r="BH569">
        <v>0</v>
      </c>
      <c r="BI569" t="s">
        <v>83</v>
      </c>
      <c r="BJ569" t="s">
        <v>108</v>
      </c>
      <c r="BK569">
        <v>2004</v>
      </c>
      <c r="BL569" t="s">
        <v>109</v>
      </c>
      <c r="BM569">
        <v>2</v>
      </c>
      <c r="BN569">
        <v>532</v>
      </c>
      <c r="BO569" t="s">
        <v>98</v>
      </c>
      <c r="BP569" t="s">
        <v>98</v>
      </c>
      <c r="BQ569" t="s">
        <v>105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 t="s">
        <v>83</v>
      </c>
      <c r="BY569" t="s">
        <v>83</v>
      </c>
      <c r="BZ569" t="s">
        <v>83</v>
      </c>
      <c r="CA569" s="2">
        <v>0</v>
      </c>
      <c r="CB569">
        <v>3</v>
      </c>
      <c r="CC569">
        <v>2010</v>
      </c>
      <c r="CD569" t="s">
        <v>110</v>
      </c>
      <c r="CE569" t="s">
        <v>111</v>
      </c>
      <c r="CF569" s="2">
        <v>214000</v>
      </c>
      <c r="CG569" s="4">
        <f t="shared" si="17"/>
        <v>139.41368078175896</v>
      </c>
    </row>
    <row r="570" spans="1:85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 t="str">
        <f t="shared" si="16"/>
        <v>N/A</v>
      </c>
      <c r="S570">
        <v>8</v>
      </c>
      <c r="T570">
        <v>8</v>
      </c>
      <c r="U570">
        <v>1983</v>
      </c>
      <c r="V570" t="str">
        <f>IF(Table1[[#This Row],[YearBuilt]]&lt;1990, "N", IF(Table1[[#This Row],[Remodeled after 1990?]] = "Y", "N", "Y"))</f>
        <v>N</v>
      </c>
      <c r="W570">
        <v>2009</v>
      </c>
      <c r="X570" t="str" cm="1">
        <f t="array" ref="X570">IFERROR(IF(U570=W570, "N", IF(AND(U570&lt;W570, Table1[[#This Row],[YearRemodAdd]]&gt;1990), "Y", "N/A")), No value)</f>
        <v>Y</v>
      </c>
      <c r="Y570" t="s">
        <v>93</v>
      </c>
      <c r="Z570" t="s">
        <v>94</v>
      </c>
      <c r="AA570" t="s">
        <v>124</v>
      </c>
      <c r="AB570" t="s">
        <v>124</v>
      </c>
      <c r="AC570" t="s">
        <v>117</v>
      </c>
      <c r="AD570">
        <v>0</v>
      </c>
      <c r="AE570" t="s">
        <v>97</v>
      </c>
      <c r="AF570" t="s">
        <v>98</v>
      </c>
      <c r="AG570" t="s">
        <v>118</v>
      </c>
      <c r="AH570" t="s">
        <v>97</v>
      </c>
      <c r="AI570" t="s">
        <v>98</v>
      </c>
      <c r="AJ570" t="s">
        <v>97</v>
      </c>
      <c r="AK570" t="s">
        <v>101</v>
      </c>
      <c r="AL570">
        <v>1441</v>
      </c>
      <c r="AM570" t="s">
        <v>102</v>
      </c>
      <c r="AN570">
        <v>0</v>
      </c>
      <c r="AO570">
        <v>55</v>
      </c>
      <c r="AP570">
        <v>1496</v>
      </c>
      <c r="AQ570" t="s">
        <v>103</v>
      </c>
      <c r="AR570" t="s">
        <v>104</v>
      </c>
      <c r="AS570" t="s">
        <v>105</v>
      </c>
      <c r="AT570" t="s">
        <v>106</v>
      </c>
      <c r="AU570">
        <v>1496</v>
      </c>
      <c r="AV570">
        <v>636</v>
      </c>
      <c r="AW570">
        <v>0</v>
      </c>
      <c r="AX570">
        <v>2132</v>
      </c>
      <c r="AY570">
        <v>1</v>
      </c>
      <c r="AZ570">
        <v>0</v>
      </c>
      <c r="BA570">
        <v>1</v>
      </c>
      <c r="BB570">
        <v>1</v>
      </c>
      <c r="BC570">
        <v>1</v>
      </c>
      <c r="BD570">
        <v>1</v>
      </c>
      <c r="BE570" t="s">
        <v>97</v>
      </c>
      <c r="BF570">
        <v>5</v>
      </c>
      <c r="BG570" t="s">
        <v>224</v>
      </c>
      <c r="BH570">
        <v>1</v>
      </c>
      <c r="BI570" t="s">
        <v>97</v>
      </c>
      <c r="BJ570" t="s">
        <v>156</v>
      </c>
      <c r="BK570">
        <v>1983</v>
      </c>
      <c r="BL570" t="s">
        <v>157</v>
      </c>
      <c r="BM570">
        <v>2</v>
      </c>
      <c r="BN570">
        <v>612</v>
      </c>
      <c r="BO570" t="s">
        <v>97</v>
      </c>
      <c r="BP570" t="s">
        <v>98</v>
      </c>
      <c r="BQ570" t="s">
        <v>105</v>
      </c>
      <c r="BR570">
        <v>349</v>
      </c>
      <c r="BS570">
        <v>40</v>
      </c>
      <c r="BT570">
        <v>0</v>
      </c>
      <c r="BU570">
        <v>0</v>
      </c>
      <c r="BV570">
        <v>0</v>
      </c>
      <c r="BW570">
        <v>0</v>
      </c>
      <c r="BX570" t="s">
        <v>83</v>
      </c>
      <c r="BY570" t="s">
        <v>83</v>
      </c>
      <c r="BZ570" t="s">
        <v>83</v>
      </c>
      <c r="CA570" s="2">
        <v>0</v>
      </c>
      <c r="CB570">
        <v>9</v>
      </c>
      <c r="CC570">
        <v>2009</v>
      </c>
      <c r="CD570" t="s">
        <v>110</v>
      </c>
      <c r="CE570" t="s">
        <v>111</v>
      </c>
      <c r="CF570" s="2">
        <v>316600</v>
      </c>
      <c r="CG570" s="4">
        <f t="shared" si="17"/>
        <v>148.49906191369607</v>
      </c>
    </row>
    <row r="571" spans="1:85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 t="str">
        <f t="shared" si="16"/>
        <v>N/A</v>
      </c>
      <c r="S571">
        <v>5</v>
      </c>
      <c r="T571">
        <v>5</v>
      </c>
      <c r="U571">
        <v>1979</v>
      </c>
      <c r="V571" t="str">
        <f>IF(Table1[[#This Row],[YearBuilt]]&lt;1990, "N", IF(Table1[[#This Row],[Remodeled after 1990?]] = "Y", "N", "Y"))</f>
        <v>N</v>
      </c>
      <c r="W571">
        <v>1979</v>
      </c>
      <c r="X571" t="str" cm="1">
        <f t="array" ref="X571">IFERROR(IF(U571=W571, "N", IF(AND(U571&lt;W571, Table1[[#This Row],[YearRemodAdd]]&gt;1990), "Y", "N/A")), No value)</f>
        <v>N</v>
      </c>
      <c r="Y571" t="s">
        <v>93</v>
      </c>
      <c r="Z571" t="s">
        <v>94</v>
      </c>
      <c r="AA571" t="s">
        <v>116</v>
      </c>
      <c r="AB571" t="s">
        <v>116</v>
      </c>
      <c r="AC571" t="s">
        <v>117</v>
      </c>
      <c r="AD571">
        <v>0</v>
      </c>
      <c r="AE571" t="s">
        <v>98</v>
      </c>
      <c r="AF571" t="s">
        <v>98</v>
      </c>
      <c r="AG571" t="s">
        <v>118</v>
      </c>
      <c r="AH571" t="s">
        <v>97</v>
      </c>
      <c r="AI571" t="s">
        <v>98</v>
      </c>
      <c r="AJ571" t="s">
        <v>97</v>
      </c>
      <c r="AK571" t="s">
        <v>101</v>
      </c>
      <c r="AL571">
        <v>943</v>
      </c>
      <c r="AM571" t="s">
        <v>102</v>
      </c>
      <c r="AN571">
        <v>0</v>
      </c>
      <c r="AO571">
        <v>0</v>
      </c>
      <c r="AP571">
        <v>943</v>
      </c>
      <c r="AQ571" t="s">
        <v>103</v>
      </c>
      <c r="AR571" t="s">
        <v>98</v>
      </c>
      <c r="AS571" t="s">
        <v>105</v>
      </c>
      <c r="AT571" t="s">
        <v>106</v>
      </c>
      <c r="AU571">
        <v>943</v>
      </c>
      <c r="AV571">
        <v>0</v>
      </c>
      <c r="AW571">
        <v>0</v>
      </c>
      <c r="AX571">
        <v>943</v>
      </c>
      <c r="AY571">
        <v>1</v>
      </c>
      <c r="AZ571">
        <v>0</v>
      </c>
      <c r="BA571">
        <v>1</v>
      </c>
      <c r="BB571">
        <v>0</v>
      </c>
      <c r="BC571">
        <v>2</v>
      </c>
      <c r="BD571">
        <v>1</v>
      </c>
      <c r="BE571" t="s">
        <v>98</v>
      </c>
      <c r="BF571">
        <v>4</v>
      </c>
      <c r="BG571" t="s">
        <v>107</v>
      </c>
      <c r="BH571">
        <v>2</v>
      </c>
      <c r="BI571" t="s">
        <v>98</v>
      </c>
      <c r="BJ571" t="s">
        <v>127</v>
      </c>
      <c r="BK571">
        <v>1979</v>
      </c>
      <c r="BL571" t="s">
        <v>102</v>
      </c>
      <c r="BM571">
        <v>2</v>
      </c>
      <c r="BN571">
        <v>600</v>
      </c>
      <c r="BO571" t="s">
        <v>98</v>
      </c>
      <c r="BP571" t="s">
        <v>98</v>
      </c>
      <c r="BQ571" t="s">
        <v>105</v>
      </c>
      <c r="BR571">
        <v>42</v>
      </c>
      <c r="BS571">
        <v>0</v>
      </c>
      <c r="BT571">
        <v>0</v>
      </c>
      <c r="BU571">
        <v>0</v>
      </c>
      <c r="BV571">
        <v>0</v>
      </c>
      <c r="BW571">
        <v>0</v>
      </c>
      <c r="BX571" t="s">
        <v>83</v>
      </c>
      <c r="BY571" t="s">
        <v>83</v>
      </c>
      <c r="BZ571" t="s">
        <v>83</v>
      </c>
      <c r="CA571" s="2">
        <v>0</v>
      </c>
      <c r="CB571">
        <v>12</v>
      </c>
      <c r="CC571">
        <v>2006</v>
      </c>
      <c r="CD571" t="s">
        <v>110</v>
      </c>
      <c r="CE571" t="s">
        <v>111</v>
      </c>
      <c r="CF571" s="2">
        <v>135960</v>
      </c>
      <c r="CG571" s="4">
        <f t="shared" si="17"/>
        <v>144.17815482502652</v>
      </c>
    </row>
    <row r="572" spans="1:85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 t="str">
        <f t="shared" si="16"/>
        <v>Y</v>
      </c>
      <c r="S572">
        <v>5</v>
      </c>
      <c r="T572">
        <v>5</v>
      </c>
      <c r="U572">
        <v>1965</v>
      </c>
      <c r="V572" t="str">
        <f>IF(Table1[[#This Row],[YearBuilt]]&lt;1990, "N", IF(Table1[[#This Row],[Remodeled after 1990?]] = "Y", "N", "Y"))</f>
        <v>N</v>
      </c>
      <c r="W572">
        <v>1965</v>
      </c>
      <c r="X572" t="str" cm="1">
        <f t="array" ref="X572">IFERROR(IF(U572=W572, "N", IF(AND(U572&lt;W572, Table1[[#This Row],[YearRemodAdd]]&gt;1990), "Y", "N/A")), No value)</f>
        <v>N</v>
      </c>
      <c r="Y572" t="s">
        <v>93</v>
      </c>
      <c r="Z572" t="s">
        <v>94</v>
      </c>
      <c r="AA572" t="s">
        <v>140</v>
      </c>
      <c r="AB572" t="s">
        <v>140</v>
      </c>
      <c r="AC572" t="s">
        <v>96</v>
      </c>
      <c r="AD572">
        <v>108</v>
      </c>
      <c r="AE572" t="s">
        <v>98</v>
      </c>
      <c r="AF572" t="s">
        <v>98</v>
      </c>
      <c r="AG572" t="s">
        <v>118</v>
      </c>
      <c r="AH572" t="s">
        <v>98</v>
      </c>
      <c r="AI572" t="s">
        <v>98</v>
      </c>
      <c r="AJ572" t="s">
        <v>100</v>
      </c>
      <c r="AK572" t="s">
        <v>172</v>
      </c>
      <c r="AL572">
        <v>231</v>
      </c>
      <c r="AM572" t="s">
        <v>102</v>
      </c>
      <c r="AN572">
        <v>0</v>
      </c>
      <c r="AO572">
        <v>1497</v>
      </c>
      <c r="AP572">
        <v>1728</v>
      </c>
      <c r="AQ572" t="s">
        <v>103</v>
      </c>
      <c r="AR572" t="s">
        <v>98</v>
      </c>
      <c r="AS572" t="s">
        <v>105</v>
      </c>
      <c r="AT572" t="s">
        <v>106</v>
      </c>
      <c r="AU572">
        <v>1728</v>
      </c>
      <c r="AV572">
        <v>0</v>
      </c>
      <c r="AW572">
        <v>0</v>
      </c>
      <c r="AX572">
        <v>1728</v>
      </c>
      <c r="AY572">
        <v>0</v>
      </c>
      <c r="AZ572">
        <v>0</v>
      </c>
      <c r="BA572">
        <v>2</v>
      </c>
      <c r="BB572">
        <v>0</v>
      </c>
      <c r="BC572">
        <v>6</v>
      </c>
      <c r="BD572">
        <v>2</v>
      </c>
      <c r="BE572" t="s">
        <v>98</v>
      </c>
      <c r="BF572">
        <v>10</v>
      </c>
      <c r="BG572" t="s">
        <v>107</v>
      </c>
      <c r="BH572">
        <v>0</v>
      </c>
      <c r="BI572" t="s">
        <v>83</v>
      </c>
      <c r="BJ572" t="s">
        <v>127</v>
      </c>
      <c r="BK572">
        <v>1987</v>
      </c>
      <c r="BL572" t="s">
        <v>102</v>
      </c>
      <c r="BM572">
        <v>2</v>
      </c>
      <c r="BN572">
        <v>576</v>
      </c>
      <c r="BO572" t="s">
        <v>98</v>
      </c>
      <c r="BP572" t="s">
        <v>98</v>
      </c>
      <c r="BQ572" t="s">
        <v>105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 t="s">
        <v>83</v>
      </c>
      <c r="BY572" t="s">
        <v>83</v>
      </c>
      <c r="BZ572" t="s">
        <v>83</v>
      </c>
      <c r="CA572" s="2">
        <v>0</v>
      </c>
      <c r="CB572">
        <v>11</v>
      </c>
      <c r="CC572">
        <v>2008</v>
      </c>
      <c r="CD572" t="s">
        <v>110</v>
      </c>
      <c r="CE572" t="s">
        <v>111</v>
      </c>
      <c r="CF572" s="2">
        <v>142600</v>
      </c>
      <c r="CG572" s="4">
        <f t="shared" si="17"/>
        <v>82.523148148148152</v>
      </c>
    </row>
    <row r="573" spans="1:85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 t="str">
        <f t="shared" si="16"/>
        <v>Y</v>
      </c>
      <c r="S573">
        <v>6</v>
      </c>
      <c r="T573">
        <v>6</v>
      </c>
      <c r="U573">
        <v>1959</v>
      </c>
      <c r="V573" t="str">
        <f>IF(Table1[[#This Row],[YearBuilt]]&lt;1990, "N", IF(Table1[[#This Row],[Remodeled after 1990?]] = "Y", "N", "Y"))</f>
        <v>N</v>
      </c>
      <c r="W573">
        <v>1959</v>
      </c>
      <c r="X573" t="str" cm="1">
        <f t="array" ref="X573">IFERROR(IF(U573=W573, "N", IF(AND(U573&lt;W573, Table1[[#This Row],[YearRemodAdd]]&gt;1990), "Y", "N/A")), No value)</f>
        <v>N</v>
      </c>
      <c r="Y573" t="s">
        <v>93</v>
      </c>
      <c r="Z573" t="s">
        <v>94</v>
      </c>
      <c r="AA573" t="s">
        <v>155</v>
      </c>
      <c r="AB573" t="s">
        <v>125</v>
      </c>
      <c r="AC573" t="s">
        <v>96</v>
      </c>
      <c r="AD573">
        <v>207</v>
      </c>
      <c r="AE573" t="s">
        <v>98</v>
      </c>
      <c r="AF573" t="s">
        <v>98</v>
      </c>
      <c r="AG573" t="s">
        <v>118</v>
      </c>
      <c r="AH573" t="s">
        <v>98</v>
      </c>
      <c r="AI573" t="s">
        <v>98</v>
      </c>
      <c r="AJ573" t="s">
        <v>100</v>
      </c>
      <c r="AK573" t="s">
        <v>141</v>
      </c>
      <c r="AL573">
        <v>414</v>
      </c>
      <c r="AM573" t="s">
        <v>102</v>
      </c>
      <c r="AN573">
        <v>0</v>
      </c>
      <c r="AO573">
        <v>450</v>
      </c>
      <c r="AP573">
        <v>864</v>
      </c>
      <c r="AQ573" t="s">
        <v>103</v>
      </c>
      <c r="AR573" t="s">
        <v>104</v>
      </c>
      <c r="AS573" t="s">
        <v>105</v>
      </c>
      <c r="AT573" t="s">
        <v>106</v>
      </c>
      <c r="AU573">
        <v>864</v>
      </c>
      <c r="AV573">
        <v>0</v>
      </c>
      <c r="AW573">
        <v>0</v>
      </c>
      <c r="AX573">
        <v>864</v>
      </c>
      <c r="AY573">
        <v>1</v>
      </c>
      <c r="AZ573">
        <v>0</v>
      </c>
      <c r="BA573">
        <v>1</v>
      </c>
      <c r="BB573">
        <v>0</v>
      </c>
      <c r="BC573">
        <v>2</v>
      </c>
      <c r="BD573">
        <v>1</v>
      </c>
      <c r="BE573" t="s">
        <v>97</v>
      </c>
      <c r="BF573">
        <v>4</v>
      </c>
      <c r="BG573" t="s">
        <v>107</v>
      </c>
      <c r="BH573">
        <v>0</v>
      </c>
      <c r="BI573" t="s">
        <v>83</v>
      </c>
      <c r="BJ573" t="s">
        <v>108</v>
      </c>
      <c r="BK573">
        <v>1959</v>
      </c>
      <c r="BL573" t="s">
        <v>102</v>
      </c>
      <c r="BM573">
        <v>1</v>
      </c>
      <c r="BN573">
        <v>288</v>
      </c>
      <c r="BO573" t="s">
        <v>98</v>
      </c>
      <c r="BP573" t="s">
        <v>98</v>
      </c>
      <c r="BQ573" t="s">
        <v>105</v>
      </c>
      <c r="BR573">
        <v>168</v>
      </c>
      <c r="BS573">
        <v>0</v>
      </c>
      <c r="BT573">
        <v>0</v>
      </c>
      <c r="BU573">
        <v>0</v>
      </c>
      <c r="BV573">
        <v>0</v>
      </c>
      <c r="BW573">
        <v>0</v>
      </c>
      <c r="BX573" t="s">
        <v>83</v>
      </c>
      <c r="BY573" t="s">
        <v>83</v>
      </c>
      <c r="BZ573" t="s">
        <v>83</v>
      </c>
      <c r="CA573" s="2">
        <v>0</v>
      </c>
      <c r="CB573">
        <v>10</v>
      </c>
      <c r="CC573">
        <v>2006</v>
      </c>
      <c r="CD573" t="s">
        <v>110</v>
      </c>
      <c r="CE573" t="s">
        <v>128</v>
      </c>
      <c r="CF573" s="2">
        <v>120000</v>
      </c>
      <c r="CG573" s="4">
        <f t="shared" si="17"/>
        <v>138.88888888888889</v>
      </c>
    </row>
    <row r="574" spans="1:85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 t="str">
        <f t="shared" si="16"/>
        <v>N</v>
      </c>
      <c r="S574">
        <v>7</v>
      </c>
      <c r="T574">
        <v>5</v>
      </c>
      <c r="U574">
        <v>2009</v>
      </c>
      <c r="V574" t="str">
        <f>IF(Table1[[#This Row],[YearBuilt]]&lt;1990, "N", IF(Table1[[#This Row],[Remodeled after 1990?]] = "Y", "N", "Y"))</f>
        <v>Y</v>
      </c>
      <c r="W574">
        <v>2009</v>
      </c>
      <c r="X574" t="str" cm="1">
        <f t="array" ref="X574">IFERROR(IF(U574=W574, "N", IF(AND(U574&lt;W574, Table1[[#This Row],[YearRemodAdd]]&gt;1990), "Y", "N/A")), No value)</f>
        <v>N</v>
      </c>
      <c r="Y574" t="s">
        <v>93</v>
      </c>
      <c r="Z574" t="s">
        <v>94</v>
      </c>
      <c r="AA574" t="s">
        <v>95</v>
      </c>
      <c r="AB574" t="s">
        <v>95</v>
      </c>
      <c r="AC574" t="s">
        <v>117</v>
      </c>
      <c r="AD574">
        <v>0</v>
      </c>
      <c r="AE574" t="s">
        <v>98</v>
      </c>
      <c r="AF574" t="s">
        <v>98</v>
      </c>
      <c r="AG574" t="s">
        <v>99</v>
      </c>
      <c r="AH574" t="s">
        <v>104</v>
      </c>
      <c r="AI574" t="s">
        <v>98</v>
      </c>
      <c r="AJ574" t="s">
        <v>130</v>
      </c>
      <c r="AK574" t="s">
        <v>102</v>
      </c>
      <c r="AL574">
        <v>0</v>
      </c>
      <c r="AM574" t="s">
        <v>102</v>
      </c>
      <c r="AN574">
        <v>0</v>
      </c>
      <c r="AO574">
        <v>846</v>
      </c>
      <c r="AP574">
        <v>846</v>
      </c>
      <c r="AQ574" t="s">
        <v>103</v>
      </c>
      <c r="AR574" t="s">
        <v>97</v>
      </c>
      <c r="AS574" t="s">
        <v>105</v>
      </c>
      <c r="AT574" t="s">
        <v>106</v>
      </c>
      <c r="AU574">
        <v>846</v>
      </c>
      <c r="AV574">
        <v>846</v>
      </c>
      <c r="AW574">
        <v>0</v>
      </c>
      <c r="AX574">
        <v>1692</v>
      </c>
      <c r="AY574">
        <v>0</v>
      </c>
      <c r="AZ574">
        <v>0</v>
      </c>
      <c r="BA574">
        <v>2</v>
      </c>
      <c r="BB574">
        <v>1</v>
      </c>
      <c r="BC574">
        <v>3</v>
      </c>
      <c r="BD574">
        <v>1</v>
      </c>
      <c r="BE574" t="s">
        <v>97</v>
      </c>
      <c r="BF574">
        <v>6</v>
      </c>
      <c r="BG574" t="s">
        <v>107</v>
      </c>
      <c r="BH574">
        <v>0</v>
      </c>
      <c r="BI574" t="s">
        <v>83</v>
      </c>
      <c r="BJ574" t="s">
        <v>108</v>
      </c>
      <c r="BK574">
        <v>2009</v>
      </c>
      <c r="BL574" t="s">
        <v>109</v>
      </c>
      <c r="BM574">
        <v>2</v>
      </c>
      <c r="BN574">
        <v>650</v>
      </c>
      <c r="BO574" t="s">
        <v>98</v>
      </c>
      <c r="BP574" t="s">
        <v>98</v>
      </c>
      <c r="BQ574" t="s">
        <v>105</v>
      </c>
      <c r="BR574">
        <v>208</v>
      </c>
      <c r="BS574">
        <v>114</v>
      </c>
      <c r="BT574">
        <v>0</v>
      </c>
      <c r="BU574">
        <v>0</v>
      </c>
      <c r="BV574">
        <v>0</v>
      </c>
      <c r="BW574">
        <v>0</v>
      </c>
      <c r="BX574" t="s">
        <v>83</v>
      </c>
      <c r="BY574" t="s">
        <v>83</v>
      </c>
      <c r="BZ574" t="s">
        <v>83</v>
      </c>
      <c r="CA574" s="2">
        <v>0</v>
      </c>
      <c r="CB574">
        <v>7</v>
      </c>
      <c r="CC574">
        <v>2009</v>
      </c>
      <c r="CD574" t="s">
        <v>158</v>
      </c>
      <c r="CE574" t="s">
        <v>159</v>
      </c>
      <c r="CF574" s="2">
        <v>224500</v>
      </c>
      <c r="CG574" s="4">
        <f t="shared" si="17"/>
        <v>132.68321513002365</v>
      </c>
    </row>
    <row r="575" spans="1:85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 t="str">
        <f t="shared" si="16"/>
        <v>N/A</v>
      </c>
      <c r="S575">
        <v>7</v>
      </c>
      <c r="T575">
        <v>5</v>
      </c>
      <c r="U575">
        <v>2000</v>
      </c>
      <c r="V575" t="str">
        <f>IF(Table1[[#This Row],[YearBuilt]]&lt;1990, "N", IF(Table1[[#This Row],[Remodeled after 1990?]] = "Y", "N", "Y"))</f>
        <v>Y</v>
      </c>
      <c r="W575">
        <v>2000</v>
      </c>
      <c r="X575" t="str" cm="1">
        <f t="array" ref="X575">IFERROR(IF(U575=W575, "N", IF(AND(U575&lt;W575, Table1[[#This Row],[YearRemodAdd]]&gt;1990), "Y", "N/A")), No value)</f>
        <v>N</v>
      </c>
      <c r="Y575" t="s">
        <v>93</v>
      </c>
      <c r="Z575" t="s">
        <v>94</v>
      </c>
      <c r="AA575" t="s">
        <v>95</v>
      </c>
      <c r="AB575" t="s">
        <v>95</v>
      </c>
      <c r="AC575" t="s">
        <v>117</v>
      </c>
      <c r="AD575">
        <v>0</v>
      </c>
      <c r="AE575" t="s">
        <v>98</v>
      </c>
      <c r="AF575" t="s">
        <v>98</v>
      </c>
      <c r="AG575" t="s">
        <v>99</v>
      </c>
      <c r="AH575" t="s">
        <v>97</v>
      </c>
      <c r="AI575" t="s">
        <v>98</v>
      </c>
      <c r="AJ575" t="s">
        <v>100</v>
      </c>
      <c r="AK575" t="s">
        <v>102</v>
      </c>
      <c r="AL575">
        <v>0</v>
      </c>
      <c r="AM575" t="s">
        <v>102</v>
      </c>
      <c r="AN575">
        <v>0</v>
      </c>
      <c r="AO575">
        <v>384</v>
      </c>
      <c r="AP575">
        <v>384</v>
      </c>
      <c r="AQ575" t="s">
        <v>103</v>
      </c>
      <c r="AR575" t="s">
        <v>104</v>
      </c>
      <c r="AS575" t="s">
        <v>105</v>
      </c>
      <c r="AT575" t="s">
        <v>106</v>
      </c>
      <c r="AU575">
        <v>774</v>
      </c>
      <c r="AV575">
        <v>656</v>
      </c>
      <c r="AW575">
        <v>0</v>
      </c>
      <c r="AX575">
        <v>1430</v>
      </c>
      <c r="AY575">
        <v>0</v>
      </c>
      <c r="AZ575">
        <v>0</v>
      </c>
      <c r="BA575">
        <v>2</v>
      </c>
      <c r="BB575">
        <v>1</v>
      </c>
      <c r="BC575">
        <v>3</v>
      </c>
      <c r="BD575">
        <v>1</v>
      </c>
      <c r="BE575" t="s">
        <v>98</v>
      </c>
      <c r="BF575">
        <v>8</v>
      </c>
      <c r="BG575" t="s">
        <v>107</v>
      </c>
      <c r="BH575">
        <v>1</v>
      </c>
      <c r="BI575" t="s">
        <v>98</v>
      </c>
      <c r="BJ575" t="s">
        <v>156</v>
      </c>
      <c r="BK575">
        <v>2000</v>
      </c>
      <c r="BL575" t="s">
        <v>109</v>
      </c>
      <c r="BM575">
        <v>2</v>
      </c>
      <c r="BN575">
        <v>400</v>
      </c>
      <c r="BO575" t="s">
        <v>98</v>
      </c>
      <c r="BP575" t="s">
        <v>98</v>
      </c>
      <c r="BQ575" t="s">
        <v>105</v>
      </c>
      <c r="BR575">
        <v>100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83</v>
      </c>
      <c r="BY575" t="s">
        <v>83</v>
      </c>
      <c r="BZ575" t="s">
        <v>83</v>
      </c>
      <c r="CA575" s="2">
        <v>0</v>
      </c>
      <c r="CB575">
        <v>12</v>
      </c>
      <c r="CC575">
        <v>2007</v>
      </c>
      <c r="CD575" t="s">
        <v>110</v>
      </c>
      <c r="CE575" t="s">
        <v>111</v>
      </c>
      <c r="CF575" s="2">
        <v>170000</v>
      </c>
      <c r="CG575" s="4">
        <f t="shared" si="17"/>
        <v>118.88111888111888</v>
      </c>
    </row>
    <row r="576" spans="1:85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 t="str">
        <f t="shared" si="16"/>
        <v>N/A</v>
      </c>
      <c r="S576">
        <v>5</v>
      </c>
      <c r="T576">
        <v>7</v>
      </c>
      <c r="U576">
        <v>1971</v>
      </c>
      <c r="V576" t="str">
        <f>IF(Table1[[#This Row],[YearBuilt]]&lt;1990, "N", IF(Table1[[#This Row],[Remodeled after 1990?]] = "Y", "N", "Y"))</f>
        <v>N</v>
      </c>
      <c r="W576">
        <v>2005</v>
      </c>
      <c r="X576" t="str" cm="1">
        <f t="array" ref="X576">IFERROR(IF(U576=W576, "N", IF(AND(U576&lt;W576, Table1[[#This Row],[YearRemodAdd]]&gt;1990), "Y", "N/A")), No value)</f>
        <v>Y</v>
      </c>
      <c r="Y576" t="s">
        <v>184</v>
      </c>
      <c r="Z576" t="s">
        <v>94</v>
      </c>
      <c r="AA576" t="s">
        <v>116</v>
      </c>
      <c r="AB576" t="s">
        <v>236</v>
      </c>
      <c r="AC576" t="s">
        <v>96</v>
      </c>
      <c r="AD576">
        <v>82</v>
      </c>
      <c r="AE576" t="s">
        <v>98</v>
      </c>
      <c r="AF576" t="s">
        <v>98</v>
      </c>
      <c r="AG576" t="s">
        <v>118</v>
      </c>
      <c r="AH576" t="s">
        <v>98</v>
      </c>
      <c r="AI576" t="s">
        <v>98</v>
      </c>
      <c r="AJ576" t="s">
        <v>130</v>
      </c>
      <c r="AK576" t="s">
        <v>119</v>
      </c>
      <c r="AL576">
        <v>349</v>
      </c>
      <c r="AM576" t="s">
        <v>102</v>
      </c>
      <c r="AN576">
        <v>0</v>
      </c>
      <c r="AO576">
        <v>23</v>
      </c>
      <c r="AP576">
        <v>372</v>
      </c>
      <c r="AQ576" t="s">
        <v>103</v>
      </c>
      <c r="AR576" t="s">
        <v>98</v>
      </c>
      <c r="AS576" t="s">
        <v>105</v>
      </c>
      <c r="AT576" t="s">
        <v>106</v>
      </c>
      <c r="AU576">
        <v>576</v>
      </c>
      <c r="AV576">
        <v>533</v>
      </c>
      <c r="AW576">
        <v>0</v>
      </c>
      <c r="AX576">
        <v>1109</v>
      </c>
      <c r="AY576">
        <v>0</v>
      </c>
      <c r="AZ576">
        <v>1</v>
      </c>
      <c r="BA576">
        <v>1</v>
      </c>
      <c r="BB576">
        <v>0</v>
      </c>
      <c r="BC576">
        <v>3</v>
      </c>
      <c r="BD576">
        <v>1</v>
      </c>
      <c r="BE576" t="s">
        <v>98</v>
      </c>
      <c r="BF576">
        <v>5</v>
      </c>
      <c r="BG576" t="s">
        <v>107</v>
      </c>
      <c r="BH576">
        <v>0</v>
      </c>
      <c r="BI576" t="s">
        <v>83</v>
      </c>
      <c r="BJ576" t="s">
        <v>156</v>
      </c>
      <c r="BK576">
        <v>1971</v>
      </c>
      <c r="BL576" t="s">
        <v>102</v>
      </c>
      <c r="BM576">
        <v>1</v>
      </c>
      <c r="BN576">
        <v>288</v>
      </c>
      <c r="BO576" t="s">
        <v>98</v>
      </c>
      <c r="BP576" t="s">
        <v>98</v>
      </c>
      <c r="BQ576" t="s">
        <v>105</v>
      </c>
      <c r="BR576">
        <v>35</v>
      </c>
      <c r="BS576">
        <v>0</v>
      </c>
      <c r="BT576">
        <v>0</v>
      </c>
      <c r="BU576">
        <v>0</v>
      </c>
      <c r="BV576">
        <v>0</v>
      </c>
      <c r="BW576">
        <v>0</v>
      </c>
      <c r="BX576" t="s">
        <v>83</v>
      </c>
      <c r="BY576" t="s">
        <v>163</v>
      </c>
      <c r="BZ576" t="s">
        <v>83</v>
      </c>
      <c r="CA576" s="2">
        <v>0</v>
      </c>
      <c r="CB576">
        <v>12</v>
      </c>
      <c r="CC576">
        <v>2007</v>
      </c>
      <c r="CD576" t="s">
        <v>110</v>
      </c>
      <c r="CE576" t="s">
        <v>111</v>
      </c>
      <c r="CF576" s="2">
        <v>139000</v>
      </c>
      <c r="CG576" s="4">
        <f t="shared" si="17"/>
        <v>125.33814247069432</v>
      </c>
    </row>
    <row r="577" spans="1:85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 t="str">
        <f t="shared" si="16"/>
        <v>N/A</v>
      </c>
      <c r="S577">
        <v>5</v>
      </c>
      <c r="T577">
        <v>5</v>
      </c>
      <c r="U577">
        <v>1947</v>
      </c>
      <c r="V577" t="str">
        <f>IF(Table1[[#This Row],[YearBuilt]]&lt;1990, "N", IF(Table1[[#This Row],[Remodeled after 1990?]] = "Y", "N", "Y"))</f>
        <v>N</v>
      </c>
      <c r="W577">
        <v>1950</v>
      </c>
      <c r="X577" t="str" cm="1">
        <f t="array" ref="X577">IFERROR(IF(U577=W577, "N", IF(AND(U577&lt;W577, Table1[[#This Row],[YearRemodAdd]]&gt;1990), "Y", "N/A")), No value)</f>
        <v>N/A</v>
      </c>
      <c r="Y577" t="s">
        <v>93</v>
      </c>
      <c r="Z577" t="s">
        <v>94</v>
      </c>
      <c r="AA577" t="s">
        <v>116</v>
      </c>
      <c r="AB577" t="s">
        <v>116</v>
      </c>
      <c r="AC577" t="s">
        <v>117</v>
      </c>
      <c r="AD577">
        <v>0</v>
      </c>
      <c r="AE577" t="s">
        <v>98</v>
      </c>
      <c r="AF577" t="s">
        <v>98</v>
      </c>
      <c r="AG577" t="s">
        <v>118</v>
      </c>
      <c r="AH577" t="s">
        <v>98</v>
      </c>
      <c r="AI577" t="s">
        <v>98</v>
      </c>
      <c r="AJ577" t="s">
        <v>100</v>
      </c>
      <c r="AK577" t="s">
        <v>153</v>
      </c>
      <c r="AL577">
        <v>442</v>
      </c>
      <c r="AM577" t="s">
        <v>102</v>
      </c>
      <c r="AN577">
        <v>0</v>
      </c>
      <c r="AO577">
        <v>390</v>
      </c>
      <c r="AP577">
        <v>832</v>
      </c>
      <c r="AQ577" t="s">
        <v>103</v>
      </c>
      <c r="AR577" t="s">
        <v>98</v>
      </c>
      <c r="AS577" t="s">
        <v>105</v>
      </c>
      <c r="AT577" t="s">
        <v>106</v>
      </c>
      <c r="AU577">
        <v>832</v>
      </c>
      <c r="AV577">
        <v>384</v>
      </c>
      <c r="AW577">
        <v>0</v>
      </c>
      <c r="AX577">
        <v>1216</v>
      </c>
      <c r="AY577">
        <v>0</v>
      </c>
      <c r="AZ577">
        <v>0</v>
      </c>
      <c r="BA577">
        <v>1</v>
      </c>
      <c r="BB577">
        <v>0</v>
      </c>
      <c r="BC577">
        <v>2</v>
      </c>
      <c r="BD577">
        <v>1</v>
      </c>
      <c r="BE577" t="s">
        <v>98</v>
      </c>
      <c r="BF577">
        <v>6</v>
      </c>
      <c r="BG577" t="s">
        <v>107</v>
      </c>
      <c r="BH577">
        <v>0</v>
      </c>
      <c r="BI577" t="s">
        <v>83</v>
      </c>
      <c r="BJ577" t="s">
        <v>127</v>
      </c>
      <c r="BK577">
        <v>1947</v>
      </c>
      <c r="BL577" t="s">
        <v>102</v>
      </c>
      <c r="BM577">
        <v>1</v>
      </c>
      <c r="BN577">
        <v>336</v>
      </c>
      <c r="BO577" t="s">
        <v>98</v>
      </c>
      <c r="BP577" t="s">
        <v>98</v>
      </c>
      <c r="BQ577" t="s">
        <v>105</v>
      </c>
      <c r="BR577">
        <v>158</v>
      </c>
      <c r="BS577">
        <v>0</v>
      </c>
      <c r="BT577">
        <v>102</v>
      </c>
      <c r="BU577">
        <v>0</v>
      </c>
      <c r="BV577">
        <v>0</v>
      </c>
      <c r="BW577">
        <v>0</v>
      </c>
      <c r="BX577" t="s">
        <v>83</v>
      </c>
      <c r="BY577" t="s">
        <v>83</v>
      </c>
      <c r="BZ577" t="s">
        <v>83</v>
      </c>
      <c r="CA577" s="2">
        <v>0</v>
      </c>
      <c r="CB577">
        <v>10</v>
      </c>
      <c r="CC577">
        <v>2008</v>
      </c>
      <c r="CD577" t="s">
        <v>173</v>
      </c>
      <c r="CE577" t="s">
        <v>128</v>
      </c>
      <c r="CF577" s="2">
        <v>118500</v>
      </c>
      <c r="CG577" s="4">
        <f t="shared" si="17"/>
        <v>97.450657894736835</v>
      </c>
    </row>
    <row r="578" spans="1:85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 t="str">
        <f t="shared" si="16"/>
        <v>N/A</v>
      </c>
      <c r="S578">
        <v>7</v>
      </c>
      <c r="T578">
        <v>7</v>
      </c>
      <c r="U578">
        <v>1928</v>
      </c>
      <c r="V578" t="str">
        <f>IF(Table1[[#This Row],[YearBuilt]]&lt;1990, "N", IF(Table1[[#This Row],[Remodeled after 1990?]] = "Y", "N", "Y"))</f>
        <v>N</v>
      </c>
      <c r="W578">
        <v>1950</v>
      </c>
      <c r="X578" t="str" cm="1">
        <f t="array" ref="X578">IFERROR(IF(U578=W578, "N", IF(AND(U578&lt;W578, Table1[[#This Row],[YearRemodAdd]]&gt;1990), "Y", "N/A")), No value)</f>
        <v>N/A</v>
      </c>
      <c r="Y578" t="s">
        <v>93</v>
      </c>
      <c r="Z578" t="s">
        <v>94</v>
      </c>
      <c r="AA578" t="s">
        <v>124</v>
      </c>
      <c r="AB578" t="s">
        <v>124</v>
      </c>
      <c r="AC578" t="s">
        <v>117</v>
      </c>
      <c r="AD578">
        <v>0</v>
      </c>
      <c r="AE578" t="s">
        <v>98</v>
      </c>
      <c r="AF578" t="s">
        <v>98</v>
      </c>
      <c r="AG578" t="s">
        <v>126</v>
      </c>
      <c r="AH578" t="s">
        <v>98</v>
      </c>
      <c r="AI578" t="s">
        <v>98</v>
      </c>
      <c r="AJ578" t="s">
        <v>100</v>
      </c>
      <c r="AK578" t="s">
        <v>102</v>
      </c>
      <c r="AL578">
        <v>0</v>
      </c>
      <c r="AM578" t="s">
        <v>102</v>
      </c>
      <c r="AN578">
        <v>0</v>
      </c>
      <c r="AO578">
        <v>861</v>
      </c>
      <c r="AP578">
        <v>861</v>
      </c>
      <c r="AQ578" t="s">
        <v>103</v>
      </c>
      <c r="AR578" t="s">
        <v>97</v>
      </c>
      <c r="AS578" t="s">
        <v>105</v>
      </c>
      <c r="AT578" t="s">
        <v>106</v>
      </c>
      <c r="AU578">
        <v>877</v>
      </c>
      <c r="AV578">
        <v>600</v>
      </c>
      <c r="AW578">
        <v>0</v>
      </c>
      <c r="AX578">
        <v>1477</v>
      </c>
      <c r="AY578">
        <v>0</v>
      </c>
      <c r="AZ578">
        <v>1</v>
      </c>
      <c r="BA578">
        <v>2</v>
      </c>
      <c r="BB578">
        <v>0</v>
      </c>
      <c r="BC578">
        <v>3</v>
      </c>
      <c r="BD578">
        <v>1</v>
      </c>
      <c r="BE578" t="s">
        <v>98</v>
      </c>
      <c r="BF578">
        <v>6</v>
      </c>
      <c r="BG578" t="s">
        <v>107</v>
      </c>
      <c r="BH578">
        <v>1</v>
      </c>
      <c r="BI578" t="s">
        <v>97</v>
      </c>
      <c r="BJ578" t="s">
        <v>127</v>
      </c>
      <c r="BK578">
        <v>1928</v>
      </c>
      <c r="BL578" t="s">
        <v>102</v>
      </c>
      <c r="BM578">
        <v>1</v>
      </c>
      <c r="BN578">
        <v>216</v>
      </c>
      <c r="BO578" t="s">
        <v>98</v>
      </c>
      <c r="BP578" t="s">
        <v>98</v>
      </c>
      <c r="BQ578" t="s">
        <v>105</v>
      </c>
      <c r="BR578">
        <v>0</v>
      </c>
      <c r="BS578">
        <v>50</v>
      </c>
      <c r="BT578">
        <v>0</v>
      </c>
      <c r="BU578">
        <v>0</v>
      </c>
      <c r="BV578">
        <v>0</v>
      </c>
      <c r="BW578">
        <v>0</v>
      </c>
      <c r="BX578" t="s">
        <v>83</v>
      </c>
      <c r="BY578" t="s">
        <v>83</v>
      </c>
      <c r="BZ578" t="s">
        <v>83</v>
      </c>
      <c r="CA578" s="2">
        <v>0</v>
      </c>
      <c r="CB578">
        <v>8</v>
      </c>
      <c r="CC578">
        <v>2009</v>
      </c>
      <c r="CD578" t="s">
        <v>110</v>
      </c>
      <c r="CE578" t="s">
        <v>111</v>
      </c>
      <c r="CF578" s="2">
        <v>145000</v>
      </c>
      <c r="CG578" s="4">
        <f t="shared" si="17"/>
        <v>98.171970209884904</v>
      </c>
    </row>
    <row r="579" spans="1:85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 t="str">
        <f t="shared" ref="R579:R642" si="18">IFERROR(IF(Q579 = "1Story", "Y",IF(Q579 = "2Story", "N", "N/A")), "No value")</f>
        <v>N/A</v>
      </c>
      <c r="S579">
        <v>5</v>
      </c>
      <c r="T579">
        <v>6</v>
      </c>
      <c r="U579">
        <v>1966</v>
      </c>
      <c r="V579" t="str">
        <f>IF(Table1[[#This Row],[YearBuilt]]&lt;1990, "N", IF(Table1[[#This Row],[Remodeled after 1990?]] = "Y", "N", "Y"))</f>
        <v>N</v>
      </c>
      <c r="W579">
        <v>1966</v>
      </c>
      <c r="X579" t="str" cm="1">
        <f t="array" ref="X579">IFERROR(IF(U579=W579, "N", IF(AND(U579&lt;W579, Table1[[#This Row],[YearRemodAdd]]&gt;1990), "Y", "N/A")), No value)</f>
        <v>N</v>
      </c>
      <c r="Y579" t="s">
        <v>93</v>
      </c>
      <c r="Z579" t="s">
        <v>94</v>
      </c>
      <c r="AA579" t="s">
        <v>95</v>
      </c>
      <c r="AB579" t="s">
        <v>95</v>
      </c>
      <c r="AC579" t="s">
        <v>96</v>
      </c>
      <c r="AD579">
        <v>97</v>
      </c>
      <c r="AE579" t="s">
        <v>98</v>
      </c>
      <c r="AF579" t="s">
        <v>98</v>
      </c>
      <c r="AG579" t="s">
        <v>118</v>
      </c>
      <c r="AH579" t="s">
        <v>98</v>
      </c>
      <c r="AI579" t="s">
        <v>98</v>
      </c>
      <c r="AJ579" t="s">
        <v>130</v>
      </c>
      <c r="AK579" t="s">
        <v>172</v>
      </c>
      <c r="AL579">
        <v>328</v>
      </c>
      <c r="AM579" t="s">
        <v>119</v>
      </c>
      <c r="AN579">
        <v>551</v>
      </c>
      <c r="AO579">
        <v>285</v>
      </c>
      <c r="AP579">
        <v>1164</v>
      </c>
      <c r="AQ579" t="s">
        <v>103</v>
      </c>
      <c r="AR579" t="s">
        <v>104</v>
      </c>
      <c r="AS579" t="s">
        <v>105</v>
      </c>
      <c r="AT579" t="s">
        <v>106</v>
      </c>
      <c r="AU579">
        <v>1320</v>
      </c>
      <c r="AV579">
        <v>0</v>
      </c>
      <c r="AW579">
        <v>0</v>
      </c>
      <c r="AX579">
        <v>1320</v>
      </c>
      <c r="AY579">
        <v>1</v>
      </c>
      <c r="AZ579">
        <v>0</v>
      </c>
      <c r="BA579">
        <v>1</v>
      </c>
      <c r="BB579">
        <v>0</v>
      </c>
      <c r="BC579">
        <v>3</v>
      </c>
      <c r="BD579">
        <v>1</v>
      </c>
      <c r="BE579" t="s">
        <v>98</v>
      </c>
      <c r="BF579">
        <v>6</v>
      </c>
      <c r="BG579" t="s">
        <v>107</v>
      </c>
      <c r="BH579">
        <v>2</v>
      </c>
      <c r="BI579" t="s">
        <v>147</v>
      </c>
      <c r="BJ579" t="s">
        <v>108</v>
      </c>
      <c r="BK579">
        <v>1966</v>
      </c>
      <c r="BL579" t="s">
        <v>109</v>
      </c>
      <c r="BM579">
        <v>2</v>
      </c>
      <c r="BN579">
        <v>564</v>
      </c>
      <c r="BO579" t="s">
        <v>98</v>
      </c>
      <c r="BP579" t="s">
        <v>98</v>
      </c>
      <c r="BQ579" t="s">
        <v>105</v>
      </c>
      <c r="BR579">
        <v>160</v>
      </c>
      <c r="BS579">
        <v>68</v>
      </c>
      <c r="BT579">
        <v>240</v>
      </c>
      <c r="BU579">
        <v>0</v>
      </c>
      <c r="BV579">
        <v>0</v>
      </c>
      <c r="BW579">
        <v>0</v>
      </c>
      <c r="BX579" t="s">
        <v>83</v>
      </c>
      <c r="BY579" t="s">
        <v>83</v>
      </c>
      <c r="BZ579" t="s">
        <v>83</v>
      </c>
      <c r="CA579" s="2">
        <v>0</v>
      </c>
      <c r="CB579">
        <v>5</v>
      </c>
      <c r="CC579">
        <v>2006</v>
      </c>
      <c r="CD579" t="s">
        <v>110</v>
      </c>
      <c r="CE579" t="s">
        <v>128</v>
      </c>
      <c r="CF579" s="2">
        <v>164500</v>
      </c>
      <c r="CG579" s="4">
        <f t="shared" ref="CG579:CG642" si="19">CF579/AX579</f>
        <v>124.62121212121212</v>
      </c>
    </row>
    <row r="580" spans="1:85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 t="str">
        <f t="shared" si="18"/>
        <v>N</v>
      </c>
      <c r="S580">
        <v>7</v>
      </c>
      <c r="T580">
        <v>5</v>
      </c>
      <c r="U580">
        <v>2007</v>
      </c>
      <c r="V580" t="str">
        <f>IF(Table1[[#This Row],[YearBuilt]]&lt;1990, "N", IF(Table1[[#This Row],[Remodeled after 1990?]] = "Y", "N", "Y"))</f>
        <v>Y</v>
      </c>
      <c r="W580">
        <v>2007</v>
      </c>
      <c r="X580" t="str" cm="1">
        <f t="array" ref="X580">IFERROR(IF(U580=W580, "N", IF(AND(U580&lt;W580, Table1[[#This Row],[YearRemodAdd]]&gt;1990), "Y", "N/A")), No value)</f>
        <v>N</v>
      </c>
      <c r="Y580" t="s">
        <v>93</v>
      </c>
      <c r="Z580" t="s">
        <v>94</v>
      </c>
      <c r="AA580" t="s">
        <v>95</v>
      </c>
      <c r="AB580" t="s">
        <v>95</v>
      </c>
      <c r="AC580" t="s">
        <v>117</v>
      </c>
      <c r="AD580">
        <v>0</v>
      </c>
      <c r="AE580" t="s">
        <v>97</v>
      </c>
      <c r="AF580" t="s">
        <v>98</v>
      </c>
      <c r="AG580" t="s">
        <v>99</v>
      </c>
      <c r="AH580" t="s">
        <v>97</v>
      </c>
      <c r="AI580" t="s">
        <v>98</v>
      </c>
      <c r="AJ580" t="s">
        <v>100</v>
      </c>
      <c r="AK580" t="s">
        <v>102</v>
      </c>
      <c r="AL580">
        <v>0</v>
      </c>
      <c r="AM580" t="s">
        <v>102</v>
      </c>
      <c r="AN580">
        <v>0</v>
      </c>
      <c r="AO580">
        <v>689</v>
      </c>
      <c r="AP580">
        <v>689</v>
      </c>
      <c r="AQ580" t="s">
        <v>103</v>
      </c>
      <c r="AR580" t="s">
        <v>104</v>
      </c>
      <c r="AS580" t="s">
        <v>105</v>
      </c>
      <c r="AT580" t="s">
        <v>106</v>
      </c>
      <c r="AU580">
        <v>703</v>
      </c>
      <c r="AV580">
        <v>689</v>
      </c>
      <c r="AW580">
        <v>0</v>
      </c>
      <c r="AX580">
        <v>1392</v>
      </c>
      <c r="AY580">
        <v>0</v>
      </c>
      <c r="AZ580">
        <v>0</v>
      </c>
      <c r="BA580">
        <v>2</v>
      </c>
      <c r="BB580">
        <v>0</v>
      </c>
      <c r="BC580">
        <v>2</v>
      </c>
      <c r="BD580">
        <v>1</v>
      </c>
      <c r="BE580" t="s">
        <v>97</v>
      </c>
      <c r="BF580">
        <v>5</v>
      </c>
      <c r="BG580" t="s">
        <v>107</v>
      </c>
      <c r="BH580">
        <v>0</v>
      </c>
      <c r="BI580" t="s">
        <v>83</v>
      </c>
      <c r="BJ580" t="s">
        <v>127</v>
      </c>
      <c r="BK580">
        <v>2007</v>
      </c>
      <c r="BL580" t="s">
        <v>102</v>
      </c>
      <c r="BM580">
        <v>2</v>
      </c>
      <c r="BN580">
        <v>540</v>
      </c>
      <c r="BO580" t="s">
        <v>98</v>
      </c>
      <c r="BP580" t="s">
        <v>98</v>
      </c>
      <c r="BQ580" t="s">
        <v>105</v>
      </c>
      <c r="BR580">
        <v>0</v>
      </c>
      <c r="BS580">
        <v>102</v>
      </c>
      <c r="BT580">
        <v>0</v>
      </c>
      <c r="BU580">
        <v>0</v>
      </c>
      <c r="BV580">
        <v>0</v>
      </c>
      <c r="BW580">
        <v>0</v>
      </c>
      <c r="BX580" t="s">
        <v>83</v>
      </c>
      <c r="BY580" t="s">
        <v>83</v>
      </c>
      <c r="BZ580" t="s">
        <v>83</v>
      </c>
      <c r="CA580" s="2">
        <v>0</v>
      </c>
      <c r="CB580">
        <v>2</v>
      </c>
      <c r="CC580">
        <v>2008</v>
      </c>
      <c r="CD580" t="s">
        <v>110</v>
      </c>
      <c r="CE580" t="s">
        <v>128</v>
      </c>
      <c r="CF580" s="2">
        <v>146000</v>
      </c>
      <c r="CG580" s="4">
        <f t="shared" si="19"/>
        <v>104.88505747126437</v>
      </c>
    </row>
    <row r="581" spans="1:85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 t="str">
        <f t="shared" si="18"/>
        <v>N/A</v>
      </c>
      <c r="S581">
        <v>5</v>
      </c>
      <c r="T581">
        <v>5</v>
      </c>
      <c r="U581">
        <v>1954</v>
      </c>
      <c r="V581" t="str">
        <f>IF(Table1[[#This Row],[YearBuilt]]&lt;1990, "N", IF(Table1[[#This Row],[Remodeled after 1990?]] = "Y", "N", "Y"))</f>
        <v>N</v>
      </c>
      <c r="W581">
        <v>1954</v>
      </c>
      <c r="X581" t="str" cm="1">
        <f t="array" ref="X581">IFERROR(IF(U581=W581, "N", IF(AND(U581&lt;W581, Table1[[#This Row],[YearRemodAdd]]&gt;1990), "Y", "N/A")), No value)</f>
        <v>N</v>
      </c>
      <c r="Y581" t="s">
        <v>93</v>
      </c>
      <c r="Z581" t="s">
        <v>94</v>
      </c>
      <c r="AA581" t="s">
        <v>116</v>
      </c>
      <c r="AB581" t="s">
        <v>116</v>
      </c>
      <c r="AC581" t="s">
        <v>96</v>
      </c>
      <c r="AD581">
        <v>335</v>
      </c>
      <c r="AE581" t="s">
        <v>98</v>
      </c>
      <c r="AF581" t="s">
        <v>98</v>
      </c>
      <c r="AG581" t="s">
        <v>126</v>
      </c>
      <c r="AH581" t="s">
        <v>98</v>
      </c>
      <c r="AI581" t="s">
        <v>98</v>
      </c>
      <c r="AJ581" t="s">
        <v>100</v>
      </c>
      <c r="AK581" t="s">
        <v>102</v>
      </c>
      <c r="AL581">
        <v>0</v>
      </c>
      <c r="AM581" t="s">
        <v>102</v>
      </c>
      <c r="AN581">
        <v>0</v>
      </c>
      <c r="AO581">
        <v>1050</v>
      </c>
      <c r="AP581">
        <v>1050</v>
      </c>
      <c r="AQ581" t="s">
        <v>103</v>
      </c>
      <c r="AR581" t="s">
        <v>104</v>
      </c>
      <c r="AS581" t="s">
        <v>177</v>
      </c>
      <c r="AT581" t="s">
        <v>145</v>
      </c>
      <c r="AU581">
        <v>1050</v>
      </c>
      <c r="AV581">
        <v>745</v>
      </c>
      <c r="AW581">
        <v>0</v>
      </c>
      <c r="AX581">
        <v>1795</v>
      </c>
      <c r="AY581">
        <v>0</v>
      </c>
      <c r="AZ581">
        <v>0</v>
      </c>
      <c r="BA581">
        <v>2</v>
      </c>
      <c r="BB581">
        <v>0</v>
      </c>
      <c r="BC581">
        <v>4</v>
      </c>
      <c r="BD581">
        <v>1</v>
      </c>
      <c r="BE581" t="s">
        <v>98</v>
      </c>
      <c r="BF581">
        <v>7</v>
      </c>
      <c r="BG581" t="s">
        <v>107</v>
      </c>
      <c r="BH581">
        <v>0</v>
      </c>
      <c r="BI581" t="s">
        <v>83</v>
      </c>
      <c r="BJ581" t="s">
        <v>108</v>
      </c>
      <c r="BK581">
        <v>1954</v>
      </c>
      <c r="BL581" t="s">
        <v>102</v>
      </c>
      <c r="BM581">
        <v>1</v>
      </c>
      <c r="BN581">
        <v>352</v>
      </c>
      <c r="BO581" t="s">
        <v>147</v>
      </c>
      <c r="BP581" t="s">
        <v>98</v>
      </c>
      <c r="BQ581" t="s">
        <v>105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83</v>
      </c>
      <c r="BY581" t="s">
        <v>83</v>
      </c>
      <c r="BZ581" t="s">
        <v>83</v>
      </c>
      <c r="CA581" s="2">
        <v>0</v>
      </c>
      <c r="CB581">
        <v>11</v>
      </c>
      <c r="CC581">
        <v>2008</v>
      </c>
      <c r="CD581" t="s">
        <v>110</v>
      </c>
      <c r="CE581" t="s">
        <v>111</v>
      </c>
      <c r="CF581" s="2">
        <v>131500</v>
      </c>
      <c r="CG581" s="4">
        <f t="shared" si="19"/>
        <v>73.259052924791092</v>
      </c>
    </row>
    <row r="582" spans="1:85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 t="str">
        <f t="shared" si="18"/>
        <v>Y</v>
      </c>
      <c r="S582">
        <v>6</v>
      </c>
      <c r="T582">
        <v>6</v>
      </c>
      <c r="U582">
        <v>1960</v>
      </c>
      <c r="V582" t="str">
        <f>IF(Table1[[#This Row],[YearBuilt]]&lt;1990, "N", IF(Table1[[#This Row],[Remodeled after 1990?]] = "Y", "N", "Y"))</f>
        <v>N</v>
      </c>
      <c r="W582">
        <v>1987</v>
      </c>
      <c r="X582" t="str" cm="1">
        <f t="array" ref="X582">IFERROR(IF(U582=W582, "N", IF(AND(U582&lt;W582, Table1[[#This Row],[YearRemodAdd]]&gt;1990), "Y", "N/A")), No value)</f>
        <v>N/A</v>
      </c>
      <c r="Y582" t="s">
        <v>93</v>
      </c>
      <c r="Z582" t="s">
        <v>94</v>
      </c>
      <c r="AA582" t="s">
        <v>124</v>
      </c>
      <c r="AB582" t="s">
        <v>124</v>
      </c>
      <c r="AC582" t="s">
        <v>96</v>
      </c>
      <c r="AD582">
        <v>85</v>
      </c>
      <c r="AE582" t="s">
        <v>98</v>
      </c>
      <c r="AF582" t="s">
        <v>98</v>
      </c>
      <c r="AG582" t="s">
        <v>118</v>
      </c>
      <c r="AH582" t="s">
        <v>98</v>
      </c>
      <c r="AI582" t="s">
        <v>98</v>
      </c>
      <c r="AJ582" t="s">
        <v>100</v>
      </c>
      <c r="AK582" t="s">
        <v>141</v>
      </c>
      <c r="AL582">
        <v>594</v>
      </c>
      <c r="AM582" t="s">
        <v>153</v>
      </c>
      <c r="AN582">
        <v>219</v>
      </c>
      <c r="AO582">
        <v>331</v>
      </c>
      <c r="AP582">
        <v>1144</v>
      </c>
      <c r="AQ582" t="s">
        <v>103</v>
      </c>
      <c r="AR582" t="s">
        <v>104</v>
      </c>
      <c r="AS582" t="s">
        <v>105</v>
      </c>
      <c r="AT582" t="s">
        <v>106</v>
      </c>
      <c r="AU582">
        <v>1429</v>
      </c>
      <c r="AV582">
        <v>0</v>
      </c>
      <c r="AW582">
        <v>0</v>
      </c>
      <c r="AX582">
        <v>1429</v>
      </c>
      <c r="AY582">
        <v>0</v>
      </c>
      <c r="AZ582">
        <v>1</v>
      </c>
      <c r="BA582">
        <v>1</v>
      </c>
      <c r="BB582">
        <v>0</v>
      </c>
      <c r="BC582">
        <v>3</v>
      </c>
      <c r="BD582">
        <v>1</v>
      </c>
      <c r="BE582" t="s">
        <v>97</v>
      </c>
      <c r="BF582">
        <v>7</v>
      </c>
      <c r="BG582" t="s">
        <v>107</v>
      </c>
      <c r="BH582">
        <v>2</v>
      </c>
      <c r="BI582" t="s">
        <v>97</v>
      </c>
      <c r="BJ582" t="s">
        <v>108</v>
      </c>
      <c r="BK582">
        <v>1960</v>
      </c>
      <c r="BL582" t="s">
        <v>102</v>
      </c>
      <c r="BM582">
        <v>2</v>
      </c>
      <c r="BN582">
        <v>572</v>
      </c>
      <c r="BO582" t="s">
        <v>98</v>
      </c>
      <c r="BP582" t="s">
        <v>98</v>
      </c>
      <c r="BQ582" t="s">
        <v>105</v>
      </c>
      <c r="BR582">
        <v>216</v>
      </c>
      <c r="BS582">
        <v>110</v>
      </c>
      <c r="BT582">
        <v>0</v>
      </c>
      <c r="BU582">
        <v>0</v>
      </c>
      <c r="BV582">
        <v>0</v>
      </c>
      <c r="BW582">
        <v>0</v>
      </c>
      <c r="BX582" t="s">
        <v>83</v>
      </c>
      <c r="BY582" t="s">
        <v>83</v>
      </c>
      <c r="BZ582" t="s">
        <v>83</v>
      </c>
      <c r="CA582" s="2">
        <v>0</v>
      </c>
      <c r="CB582">
        <v>6</v>
      </c>
      <c r="CC582">
        <v>2007</v>
      </c>
      <c r="CD582" t="s">
        <v>110</v>
      </c>
      <c r="CE582" t="s">
        <v>111</v>
      </c>
      <c r="CF582" s="2">
        <v>181900</v>
      </c>
      <c r="CG582" s="4">
        <f t="shared" si="19"/>
        <v>127.29181245626312</v>
      </c>
    </row>
    <row r="583" spans="1:85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 t="str">
        <f t="shared" si="18"/>
        <v>Y</v>
      </c>
      <c r="S583">
        <v>8</v>
      </c>
      <c r="T583">
        <v>5</v>
      </c>
      <c r="U583">
        <v>2008</v>
      </c>
      <c r="V583" t="str">
        <f>IF(Table1[[#This Row],[YearBuilt]]&lt;1990, "N", IF(Table1[[#This Row],[Remodeled after 1990?]] = "Y", "N", "Y"))</f>
        <v>N</v>
      </c>
      <c r="W583">
        <v>2009</v>
      </c>
      <c r="X583" t="str" cm="1">
        <f t="array" ref="X583">IFERROR(IF(U583=W583, "N", IF(AND(U583&lt;W583, Table1[[#This Row],[YearRemodAdd]]&gt;1990), "Y", "N/A")), No value)</f>
        <v>Y</v>
      </c>
      <c r="Y583" t="s">
        <v>152</v>
      </c>
      <c r="Z583" t="s">
        <v>94</v>
      </c>
      <c r="AA583" t="s">
        <v>95</v>
      </c>
      <c r="AB583" t="s">
        <v>95</v>
      </c>
      <c r="AC583" t="s">
        <v>96</v>
      </c>
      <c r="AD583">
        <v>306</v>
      </c>
      <c r="AE583" t="s">
        <v>104</v>
      </c>
      <c r="AF583" t="s">
        <v>98</v>
      </c>
      <c r="AG583" t="s">
        <v>99</v>
      </c>
      <c r="AH583" t="s">
        <v>104</v>
      </c>
      <c r="AI583" t="s">
        <v>98</v>
      </c>
      <c r="AJ583" t="s">
        <v>100</v>
      </c>
      <c r="AK583" t="s">
        <v>102</v>
      </c>
      <c r="AL583">
        <v>0</v>
      </c>
      <c r="AM583" t="s">
        <v>102</v>
      </c>
      <c r="AN583">
        <v>0</v>
      </c>
      <c r="AO583">
        <v>2042</v>
      </c>
      <c r="AP583">
        <v>2042</v>
      </c>
      <c r="AQ583" t="s">
        <v>103</v>
      </c>
      <c r="AR583" t="s">
        <v>104</v>
      </c>
      <c r="AS583" t="s">
        <v>105</v>
      </c>
      <c r="AT583" t="s">
        <v>106</v>
      </c>
      <c r="AU583">
        <v>2042</v>
      </c>
      <c r="AV583">
        <v>0</v>
      </c>
      <c r="AW583">
        <v>0</v>
      </c>
      <c r="AX583">
        <v>2042</v>
      </c>
      <c r="AY583">
        <v>0</v>
      </c>
      <c r="AZ583">
        <v>0</v>
      </c>
      <c r="BA583">
        <v>2</v>
      </c>
      <c r="BB583">
        <v>1</v>
      </c>
      <c r="BC583">
        <v>3</v>
      </c>
      <c r="BD583">
        <v>1</v>
      </c>
      <c r="BE583" t="s">
        <v>104</v>
      </c>
      <c r="BF583">
        <v>8</v>
      </c>
      <c r="BG583" t="s">
        <v>107</v>
      </c>
      <c r="BH583">
        <v>1</v>
      </c>
      <c r="BI583" t="s">
        <v>97</v>
      </c>
      <c r="BJ583" t="s">
        <v>108</v>
      </c>
      <c r="BK583">
        <v>2009</v>
      </c>
      <c r="BL583" t="s">
        <v>109</v>
      </c>
      <c r="BM583">
        <v>3</v>
      </c>
      <c r="BN583">
        <v>1390</v>
      </c>
      <c r="BO583" t="s">
        <v>98</v>
      </c>
      <c r="BP583" t="s">
        <v>98</v>
      </c>
      <c r="BQ583" t="s">
        <v>105</v>
      </c>
      <c r="BR583">
        <v>0</v>
      </c>
      <c r="BS583">
        <v>90</v>
      </c>
      <c r="BT583">
        <v>0</v>
      </c>
      <c r="BU583">
        <v>0</v>
      </c>
      <c r="BV583">
        <v>0</v>
      </c>
      <c r="BW583">
        <v>0</v>
      </c>
      <c r="BX583" t="s">
        <v>83</v>
      </c>
      <c r="BY583" t="s">
        <v>83</v>
      </c>
      <c r="BZ583" t="s">
        <v>83</v>
      </c>
      <c r="CA583" s="2">
        <v>0</v>
      </c>
      <c r="CB583">
        <v>8</v>
      </c>
      <c r="CC583">
        <v>2009</v>
      </c>
      <c r="CD583" t="s">
        <v>158</v>
      </c>
      <c r="CE583" t="s">
        <v>159</v>
      </c>
      <c r="CF583" s="2">
        <v>253293</v>
      </c>
      <c r="CG583" s="4">
        <f t="shared" si="19"/>
        <v>124.04162585700294</v>
      </c>
    </row>
    <row r="584" spans="1:85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 t="str">
        <f t="shared" si="18"/>
        <v>N/A</v>
      </c>
      <c r="S584">
        <v>6</v>
      </c>
      <c r="T584">
        <v>5</v>
      </c>
      <c r="U584">
        <v>1990</v>
      </c>
      <c r="V584" t="str">
        <f>IF(Table1[[#This Row],[YearBuilt]]&lt;1990, "N", IF(Table1[[#This Row],[Remodeled after 1990?]] = "Y", "N", "Y"))</f>
        <v>Y</v>
      </c>
      <c r="W584">
        <v>1990</v>
      </c>
      <c r="X584" t="str" cm="1">
        <f t="array" ref="X584">IFERROR(IF(U584=W584, "N", IF(AND(U584&lt;W584, Table1[[#This Row],[YearRemodAdd]]&gt;1990), "Y", "N/A")), No value)</f>
        <v>N</v>
      </c>
      <c r="Y584" t="s">
        <v>93</v>
      </c>
      <c r="Z584" t="s">
        <v>94</v>
      </c>
      <c r="AA584" t="s">
        <v>140</v>
      </c>
      <c r="AB584" t="s">
        <v>140</v>
      </c>
      <c r="AC584" t="s">
        <v>96</v>
      </c>
      <c r="AD584">
        <v>104</v>
      </c>
      <c r="AE584" t="s">
        <v>98</v>
      </c>
      <c r="AF584" t="s">
        <v>97</v>
      </c>
      <c r="AG584" t="s">
        <v>118</v>
      </c>
      <c r="AH584" t="s">
        <v>97</v>
      </c>
      <c r="AI584" t="s">
        <v>98</v>
      </c>
      <c r="AJ584" t="s">
        <v>130</v>
      </c>
      <c r="AK584" t="s">
        <v>101</v>
      </c>
      <c r="AL584">
        <v>816</v>
      </c>
      <c r="AM584" t="s">
        <v>102</v>
      </c>
      <c r="AN584">
        <v>0</v>
      </c>
      <c r="AO584">
        <v>0</v>
      </c>
      <c r="AP584">
        <v>816</v>
      </c>
      <c r="AQ584" t="s">
        <v>103</v>
      </c>
      <c r="AR584" t="s">
        <v>98</v>
      </c>
      <c r="AS584" t="s">
        <v>105</v>
      </c>
      <c r="AT584" t="s">
        <v>106</v>
      </c>
      <c r="AU584">
        <v>816</v>
      </c>
      <c r="AV584">
        <v>0</v>
      </c>
      <c r="AW584">
        <v>0</v>
      </c>
      <c r="AX584">
        <v>816</v>
      </c>
      <c r="AY584">
        <v>1</v>
      </c>
      <c r="AZ584">
        <v>0</v>
      </c>
      <c r="BA584">
        <v>1</v>
      </c>
      <c r="BB584">
        <v>0</v>
      </c>
      <c r="BC584">
        <v>3</v>
      </c>
      <c r="BD584">
        <v>1</v>
      </c>
      <c r="BE584" t="s">
        <v>98</v>
      </c>
      <c r="BF584">
        <v>5</v>
      </c>
      <c r="BG584" t="s">
        <v>107</v>
      </c>
      <c r="BH584">
        <v>0</v>
      </c>
      <c r="BI584" t="s">
        <v>83</v>
      </c>
      <c r="BJ584" t="s">
        <v>83</v>
      </c>
      <c r="BK584" t="s">
        <v>83</v>
      </c>
      <c r="BL584" t="s">
        <v>83</v>
      </c>
      <c r="BM584">
        <v>0</v>
      </c>
      <c r="BN584">
        <v>0</v>
      </c>
      <c r="BO584" t="s">
        <v>83</v>
      </c>
      <c r="BP584" t="s">
        <v>83</v>
      </c>
      <c r="BQ584" t="s">
        <v>105</v>
      </c>
      <c r="BR584">
        <v>0</v>
      </c>
      <c r="BS584">
        <v>32</v>
      </c>
      <c r="BT584">
        <v>0</v>
      </c>
      <c r="BU584">
        <v>0</v>
      </c>
      <c r="BV584">
        <v>0</v>
      </c>
      <c r="BW584">
        <v>0</v>
      </c>
      <c r="BX584" t="s">
        <v>83</v>
      </c>
      <c r="BY584" t="s">
        <v>83</v>
      </c>
      <c r="BZ584" t="s">
        <v>83</v>
      </c>
      <c r="CA584" s="2">
        <v>0</v>
      </c>
      <c r="CB584">
        <v>5</v>
      </c>
      <c r="CC584">
        <v>2007</v>
      </c>
      <c r="CD584" t="s">
        <v>110</v>
      </c>
      <c r="CE584" t="s">
        <v>111</v>
      </c>
      <c r="CF584" s="2">
        <v>118500</v>
      </c>
      <c r="CG584" s="4">
        <f t="shared" si="19"/>
        <v>145.22058823529412</v>
      </c>
    </row>
    <row r="585" spans="1:85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 t="str">
        <f t="shared" si="18"/>
        <v>N/A</v>
      </c>
      <c r="S585">
        <v>10</v>
      </c>
      <c r="T585">
        <v>9</v>
      </c>
      <c r="U585">
        <v>1893</v>
      </c>
      <c r="V585" t="str">
        <f>IF(Table1[[#This Row],[YearBuilt]]&lt;1990, "N", IF(Table1[[#This Row],[Remodeled after 1990?]] = "Y", "N", "Y"))</f>
        <v>N</v>
      </c>
      <c r="W585">
        <v>2000</v>
      </c>
      <c r="X585" t="str" cm="1">
        <f t="array" ref="X585">IFERROR(IF(U585=W585, "N", IF(AND(U585&lt;W585, Table1[[#This Row],[YearRemodAdd]]&gt;1990), "Y", "N/A")), No value)</f>
        <v>Y</v>
      </c>
      <c r="Y585" t="s">
        <v>93</v>
      </c>
      <c r="Z585" t="s">
        <v>94</v>
      </c>
      <c r="AA585" t="s">
        <v>124</v>
      </c>
      <c r="AB585" t="s">
        <v>124</v>
      </c>
      <c r="AC585" t="s">
        <v>117</v>
      </c>
      <c r="AD585">
        <v>0</v>
      </c>
      <c r="AE585" t="s">
        <v>104</v>
      </c>
      <c r="AF585" t="s">
        <v>104</v>
      </c>
      <c r="AG585" t="s">
        <v>126</v>
      </c>
      <c r="AH585" t="s">
        <v>98</v>
      </c>
      <c r="AI585" t="s">
        <v>98</v>
      </c>
      <c r="AJ585" t="s">
        <v>100</v>
      </c>
      <c r="AK585" t="s">
        <v>102</v>
      </c>
      <c r="AL585">
        <v>0</v>
      </c>
      <c r="AM585" t="s">
        <v>102</v>
      </c>
      <c r="AN585">
        <v>0</v>
      </c>
      <c r="AO585">
        <v>1237</v>
      </c>
      <c r="AP585">
        <v>1237</v>
      </c>
      <c r="AQ585" t="s">
        <v>103</v>
      </c>
      <c r="AR585" t="s">
        <v>97</v>
      </c>
      <c r="AS585" t="s">
        <v>105</v>
      </c>
      <c r="AT585" t="s">
        <v>106</v>
      </c>
      <c r="AU585">
        <v>1521</v>
      </c>
      <c r="AV585">
        <v>1254</v>
      </c>
      <c r="AW585">
        <v>0</v>
      </c>
      <c r="AX585">
        <v>2775</v>
      </c>
      <c r="AY585">
        <v>0</v>
      </c>
      <c r="AZ585">
        <v>0</v>
      </c>
      <c r="BA585">
        <v>3</v>
      </c>
      <c r="BB585">
        <v>1</v>
      </c>
      <c r="BC585">
        <v>3</v>
      </c>
      <c r="BD585">
        <v>1</v>
      </c>
      <c r="BE585" t="s">
        <v>97</v>
      </c>
      <c r="BF585">
        <v>9</v>
      </c>
      <c r="BG585" t="s">
        <v>107</v>
      </c>
      <c r="BH585">
        <v>1</v>
      </c>
      <c r="BI585" t="s">
        <v>97</v>
      </c>
      <c r="BJ585" t="s">
        <v>127</v>
      </c>
      <c r="BK585">
        <v>1988</v>
      </c>
      <c r="BL585" t="s">
        <v>102</v>
      </c>
      <c r="BM585">
        <v>2</v>
      </c>
      <c r="BN585">
        <v>880</v>
      </c>
      <c r="BO585" t="s">
        <v>97</v>
      </c>
      <c r="BP585" t="s">
        <v>98</v>
      </c>
      <c r="BQ585" t="s">
        <v>105</v>
      </c>
      <c r="BR585">
        <v>105</v>
      </c>
      <c r="BS585">
        <v>502</v>
      </c>
      <c r="BT585">
        <v>0</v>
      </c>
      <c r="BU585">
        <v>0</v>
      </c>
      <c r="BV585">
        <v>0</v>
      </c>
      <c r="BW585">
        <v>0</v>
      </c>
      <c r="BX585" t="s">
        <v>83</v>
      </c>
      <c r="BY585" t="s">
        <v>83</v>
      </c>
      <c r="BZ585" t="s">
        <v>83</v>
      </c>
      <c r="CA585" s="2">
        <v>0</v>
      </c>
      <c r="CB585">
        <v>7</v>
      </c>
      <c r="CC585">
        <v>2008</v>
      </c>
      <c r="CD585" t="s">
        <v>110</v>
      </c>
      <c r="CE585" t="s">
        <v>111</v>
      </c>
      <c r="CF585" s="2">
        <v>325000</v>
      </c>
      <c r="CG585" s="4">
        <f t="shared" si="19"/>
        <v>117.11711711711712</v>
      </c>
    </row>
    <row r="586" spans="1:85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 t="str">
        <f t="shared" si="18"/>
        <v>N/A</v>
      </c>
      <c r="S586">
        <v>4</v>
      </c>
      <c r="T586">
        <v>7</v>
      </c>
      <c r="U586">
        <v>1935</v>
      </c>
      <c r="V586" t="str">
        <f>IF(Table1[[#This Row],[YearBuilt]]&lt;1990, "N", IF(Table1[[#This Row],[Remodeled after 1990?]] = "Y", "N", "Y"))</f>
        <v>N</v>
      </c>
      <c r="W586">
        <v>1995</v>
      </c>
      <c r="X586" t="str" cm="1">
        <f t="array" ref="X586">IFERROR(IF(U586=W586, "N", IF(AND(U586&lt;W586, Table1[[#This Row],[YearRemodAdd]]&gt;1990), "Y", "N/A")), No value)</f>
        <v>Y</v>
      </c>
      <c r="Y586" t="s">
        <v>93</v>
      </c>
      <c r="Z586" t="s">
        <v>94</v>
      </c>
      <c r="AA586" t="s">
        <v>186</v>
      </c>
      <c r="AB586" t="s">
        <v>186</v>
      </c>
      <c r="AC586" t="s">
        <v>117</v>
      </c>
      <c r="AD586">
        <v>0</v>
      </c>
      <c r="AE586" t="s">
        <v>98</v>
      </c>
      <c r="AF586" t="s">
        <v>98</v>
      </c>
      <c r="AG586" t="s">
        <v>126</v>
      </c>
      <c r="AH586" t="s">
        <v>98</v>
      </c>
      <c r="AI586" t="s">
        <v>98</v>
      </c>
      <c r="AJ586" t="s">
        <v>100</v>
      </c>
      <c r="AK586" t="s">
        <v>102</v>
      </c>
      <c r="AL586">
        <v>0</v>
      </c>
      <c r="AM586" t="s">
        <v>102</v>
      </c>
      <c r="AN586">
        <v>0</v>
      </c>
      <c r="AO586">
        <v>884</v>
      </c>
      <c r="AP586">
        <v>884</v>
      </c>
      <c r="AQ586" t="s">
        <v>103</v>
      </c>
      <c r="AR586" t="s">
        <v>104</v>
      </c>
      <c r="AS586" t="s">
        <v>105</v>
      </c>
      <c r="AT586" t="s">
        <v>106</v>
      </c>
      <c r="AU586">
        <v>989</v>
      </c>
      <c r="AV586">
        <v>584</v>
      </c>
      <c r="AW586">
        <v>0</v>
      </c>
      <c r="AX586">
        <v>1573</v>
      </c>
      <c r="AY586">
        <v>0</v>
      </c>
      <c r="AZ586">
        <v>0</v>
      </c>
      <c r="BA586">
        <v>1</v>
      </c>
      <c r="BB586">
        <v>0</v>
      </c>
      <c r="BC586">
        <v>3</v>
      </c>
      <c r="BD586">
        <v>1</v>
      </c>
      <c r="BE586" t="s">
        <v>97</v>
      </c>
      <c r="BF586">
        <v>6</v>
      </c>
      <c r="BG586" t="s">
        <v>107</v>
      </c>
      <c r="BH586">
        <v>0</v>
      </c>
      <c r="BI586" t="s">
        <v>83</v>
      </c>
      <c r="BJ586" t="s">
        <v>127</v>
      </c>
      <c r="BK586">
        <v>1935</v>
      </c>
      <c r="BL586" t="s">
        <v>102</v>
      </c>
      <c r="BM586">
        <v>1</v>
      </c>
      <c r="BN586">
        <v>240</v>
      </c>
      <c r="BO586" t="s">
        <v>98</v>
      </c>
      <c r="BP586" t="s">
        <v>98</v>
      </c>
      <c r="BQ586" t="s">
        <v>105</v>
      </c>
      <c r="BR586">
        <v>0</v>
      </c>
      <c r="BS586">
        <v>0</v>
      </c>
      <c r="BT586">
        <v>54</v>
      </c>
      <c r="BU586">
        <v>0</v>
      </c>
      <c r="BV586">
        <v>120</v>
      </c>
      <c r="BW586">
        <v>0</v>
      </c>
      <c r="BX586" t="s">
        <v>83</v>
      </c>
      <c r="BY586" t="s">
        <v>83</v>
      </c>
      <c r="BZ586" t="s">
        <v>83</v>
      </c>
      <c r="CA586" s="2">
        <v>0</v>
      </c>
      <c r="CB586">
        <v>7</v>
      </c>
      <c r="CC586">
        <v>2009</v>
      </c>
      <c r="CD586" t="s">
        <v>110</v>
      </c>
      <c r="CE586" t="s">
        <v>111</v>
      </c>
      <c r="CF586" s="2">
        <v>133000</v>
      </c>
      <c r="CG586" s="4">
        <f t="shared" si="19"/>
        <v>84.551811824539101</v>
      </c>
    </row>
    <row r="587" spans="1:85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 t="str">
        <f t="shared" si="18"/>
        <v>Y</v>
      </c>
      <c r="S587">
        <v>8</v>
      </c>
      <c r="T587">
        <v>5</v>
      </c>
      <c r="U587">
        <v>2005</v>
      </c>
      <c r="V587" t="str">
        <f>IF(Table1[[#This Row],[YearBuilt]]&lt;1990, "N", IF(Table1[[#This Row],[Remodeled after 1990?]] = "Y", "N", "Y"))</f>
        <v>N</v>
      </c>
      <c r="W587">
        <v>2006</v>
      </c>
      <c r="X587" t="str" cm="1">
        <f t="array" ref="X587">IFERROR(IF(U587=W587, "N", IF(AND(U587&lt;W587, Table1[[#This Row],[YearRemodAdd]]&gt;1990), "Y", "N/A")), No value)</f>
        <v>Y</v>
      </c>
      <c r="Y587" t="s">
        <v>152</v>
      </c>
      <c r="Z587" t="s">
        <v>94</v>
      </c>
      <c r="AA587" t="s">
        <v>95</v>
      </c>
      <c r="AB587" t="s">
        <v>95</v>
      </c>
      <c r="AC587" t="s">
        <v>96</v>
      </c>
      <c r="AD587">
        <v>208</v>
      </c>
      <c r="AE587" t="s">
        <v>97</v>
      </c>
      <c r="AF587" t="s">
        <v>98</v>
      </c>
      <c r="AG587" t="s">
        <v>99</v>
      </c>
      <c r="AH587" t="s">
        <v>104</v>
      </c>
      <c r="AI587" t="s">
        <v>98</v>
      </c>
      <c r="AJ587" t="s">
        <v>97</v>
      </c>
      <c r="AK587" t="s">
        <v>101</v>
      </c>
      <c r="AL587">
        <v>1460</v>
      </c>
      <c r="AM587" t="s">
        <v>102</v>
      </c>
      <c r="AN587">
        <v>0</v>
      </c>
      <c r="AO587">
        <v>408</v>
      </c>
      <c r="AP587">
        <v>1868</v>
      </c>
      <c r="AQ587" t="s">
        <v>103</v>
      </c>
      <c r="AR587" t="s">
        <v>104</v>
      </c>
      <c r="AS587" t="s">
        <v>105</v>
      </c>
      <c r="AT587" t="s">
        <v>106</v>
      </c>
      <c r="AU587">
        <v>2028</v>
      </c>
      <c r="AV587">
        <v>0</v>
      </c>
      <c r="AW587">
        <v>0</v>
      </c>
      <c r="AX587">
        <v>2028</v>
      </c>
      <c r="AY587">
        <v>1</v>
      </c>
      <c r="AZ587">
        <v>0</v>
      </c>
      <c r="BA587">
        <v>2</v>
      </c>
      <c r="BB587">
        <v>0</v>
      </c>
      <c r="BC587">
        <v>2</v>
      </c>
      <c r="BD587">
        <v>1</v>
      </c>
      <c r="BE587" t="s">
        <v>97</v>
      </c>
      <c r="BF587">
        <v>7</v>
      </c>
      <c r="BG587" t="s">
        <v>107</v>
      </c>
      <c r="BH587">
        <v>2</v>
      </c>
      <c r="BI587" t="s">
        <v>97</v>
      </c>
      <c r="BJ587" t="s">
        <v>108</v>
      </c>
      <c r="BK587">
        <v>2005</v>
      </c>
      <c r="BL587" t="s">
        <v>109</v>
      </c>
      <c r="BM587">
        <v>3</v>
      </c>
      <c r="BN587">
        <v>880</v>
      </c>
      <c r="BO587" t="s">
        <v>98</v>
      </c>
      <c r="BP587" t="s">
        <v>98</v>
      </c>
      <c r="BQ587" t="s">
        <v>105</v>
      </c>
      <c r="BR587">
        <v>326</v>
      </c>
      <c r="BS587">
        <v>66</v>
      </c>
      <c r="BT587">
        <v>0</v>
      </c>
      <c r="BU587">
        <v>0</v>
      </c>
      <c r="BV587">
        <v>0</v>
      </c>
      <c r="BW587">
        <v>0</v>
      </c>
      <c r="BX587" t="s">
        <v>83</v>
      </c>
      <c r="BY587" t="s">
        <v>83</v>
      </c>
      <c r="BZ587" t="s">
        <v>83</v>
      </c>
      <c r="CA587" s="2">
        <v>0</v>
      </c>
      <c r="CB587">
        <v>3</v>
      </c>
      <c r="CC587">
        <v>2006</v>
      </c>
      <c r="CD587" t="s">
        <v>158</v>
      </c>
      <c r="CE587" t="s">
        <v>159</v>
      </c>
      <c r="CF587" s="2">
        <v>369900</v>
      </c>
      <c r="CG587" s="4">
        <f t="shared" si="19"/>
        <v>182.39644970414201</v>
      </c>
    </row>
    <row r="588" spans="1:85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 t="str">
        <f t="shared" si="18"/>
        <v>Y</v>
      </c>
      <c r="S588">
        <v>6</v>
      </c>
      <c r="T588">
        <v>7</v>
      </c>
      <c r="U588">
        <v>1918</v>
      </c>
      <c r="V588" t="str">
        <f>IF(Table1[[#This Row],[YearBuilt]]&lt;1990, "N", IF(Table1[[#This Row],[Remodeled after 1990?]] = "Y", "N", "Y"))</f>
        <v>N</v>
      </c>
      <c r="W588">
        <v>2000</v>
      </c>
      <c r="X588" t="str" cm="1">
        <f t="array" ref="X588">IFERROR(IF(U588=W588, "N", IF(AND(U588&lt;W588, Table1[[#This Row],[YearRemodAdd]]&gt;1990), "Y", "N/A")), No value)</f>
        <v>Y</v>
      </c>
      <c r="Y588" t="s">
        <v>93</v>
      </c>
      <c r="Z588" t="s">
        <v>94</v>
      </c>
      <c r="AA588" t="s">
        <v>203</v>
      </c>
      <c r="AB588" t="s">
        <v>125</v>
      </c>
      <c r="AC588" t="s">
        <v>117</v>
      </c>
      <c r="AD588">
        <v>0</v>
      </c>
      <c r="AE588" t="s">
        <v>98</v>
      </c>
      <c r="AF588" t="s">
        <v>97</v>
      </c>
      <c r="AG588" t="s">
        <v>126</v>
      </c>
      <c r="AH588" t="s">
        <v>98</v>
      </c>
      <c r="AI588" t="s">
        <v>97</v>
      </c>
      <c r="AJ588" t="s">
        <v>121</v>
      </c>
      <c r="AK588" t="s">
        <v>153</v>
      </c>
      <c r="AL588">
        <v>210</v>
      </c>
      <c r="AM588" t="s">
        <v>119</v>
      </c>
      <c r="AN588">
        <v>606</v>
      </c>
      <c r="AO588">
        <v>0</v>
      </c>
      <c r="AP588">
        <v>816</v>
      </c>
      <c r="AQ588" t="s">
        <v>103</v>
      </c>
      <c r="AR588" t="s">
        <v>104</v>
      </c>
      <c r="AS588" t="s">
        <v>105</v>
      </c>
      <c r="AT588" t="s">
        <v>106</v>
      </c>
      <c r="AU588">
        <v>838</v>
      </c>
      <c r="AV588">
        <v>0</v>
      </c>
      <c r="AW588">
        <v>0</v>
      </c>
      <c r="AX588">
        <v>838</v>
      </c>
      <c r="AY588">
        <v>1</v>
      </c>
      <c r="AZ588">
        <v>0</v>
      </c>
      <c r="BA588">
        <v>1</v>
      </c>
      <c r="BB588">
        <v>0</v>
      </c>
      <c r="BC588">
        <v>2</v>
      </c>
      <c r="BD588">
        <v>1</v>
      </c>
      <c r="BE588" t="s">
        <v>147</v>
      </c>
      <c r="BF588">
        <v>5</v>
      </c>
      <c r="BG588" t="s">
        <v>107</v>
      </c>
      <c r="BH588">
        <v>0</v>
      </c>
      <c r="BI588" t="s">
        <v>83</v>
      </c>
      <c r="BJ588" t="s">
        <v>127</v>
      </c>
      <c r="BK588">
        <v>1961</v>
      </c>
      <c r="BL588" t="s">
        <v>157</v>
      </c>
      <c r="BM588">
        <v>1</v>
      </c>
      <c r="BN588">
        <v>275</v>
      </c>
      <c r="BO588" t="s">
        <v>98</v>
      </c>
      <c r="BP588" t="s">
        <v>98</v>
      </c>
      <c r="BQ588" t="s">
        <v>177</v>
      </c>
      <c r="BR588">
        <v>0</v>
      </c>
      <c r="BS588">
        <v>0</v>
      </c>
      <c r="BT588">
        <v>112</v>
      </c>
      <c r="BU588">
        <v>0</v>
      </c>
      <c r="BV588">
        <v>0</v>
      </c>
      <c r="BW588">
        <v>0</v>
      </c>
      <c r="BX588" t="s">
        <v>83</v>
      </c>
      <c r="BY588" t="s">
        <v>218</v>
      </c>
      <c r="BZ588" t="s">
        <v>83</v>
      </c>
      <c r="CA588" s="2">
        <v>0</v>
      </c>
      <c r="CB588">
        <v>5</v>
      </c>
      <c r="CC588">
        <v>2008</v>
      </c>
      <c r="CD588" t="s">
        <v>110</v>
      </c>
      <c r="CE588" t="s">
        <v>111</v>
      </c>
      <c r="CF588" s="2">
        <v>130000</v>
      </c>
      <c r="CG588" s="4">
        <f t="shared" si="19"/>
        <v>155.13126491646779</v>
      </c>
    </row>
    <row r="589" spans="1:85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 t="str">
        <f t="shared" si="18"/>
        <v>N/A</v>
      </c>
      <c r="S589">
        <v>5</v>
      </c>
      <c r="T589">
        <v>6</v>
      </c>
      <c r="U589">
        <v>1982</v>
      </c>
      <c r="V589" t="str">
        <f>IF(Table1[[#This Row],[YearBuilt]]&lt;1990, "N", IF(Table1[[#This Row],[Remodeled after 1990?]] = "Y", "N", "Y"))</f>
        <v>N</v>
      </c>
      <c r="W589">
        <v>1982</v>
      </c>
      <c r="X589" t="str" cm="1">
        <f t="array" ref="X589">IFERROR(IF(U589=W589, "N", IF(AND(U589&lt;W589, Table1[[#This Row],[YearRemodAdd]]&gt;1990), "Y", "N/A")), No value)</f>
        <v>N</v>
      </c>
      <c r="Y589" t="s">
        <v>152</v>
      </c>
      <c r="Z589" t="s">
        <v>94</v>
      </c>
      <c r="AA589" t="s">
        <v>140</v>
      </c>
      <c r="AB589" t="s">
        <v>140</v>
      </c>
      <c r="AC589" t="s">
        <v>117</v>
      </c>
      <c r="AD589">
        <v>0</v>
      </c>
      <c r="AE589" t="s">
        <v>98</v>
      </c>
      <c r="AF589" t="s">
        <v>98</v>
      </c>
      <c r="AG589" t="s">
        <v>118</v>
      </c>
      <c r="AH589" t="s">
        <v>98</v>
      </c>
      <c r="AI589" t="s">
        <v>98</v>
      </c>
      <c r="AJ589" t="s">
        <v>130</v>
      </c>
      <c r="AK589" t="s">
        <v>119</v>
      </c>
      <c r="AL589">
        <v>672</v>
      </c>
      <c r="AM589" t="s">
        <v>102</v>
      </c>
      <c r="AN589">
        <v>0</v>
      </c>
      <c r="AO589">
        <v>168</v>
      </c>
      <c r="AP589">
        <v>840</v>
      </c>
      <c r="AQ589" t="s">
        <v>103</v>
      </c>
      <c r="AR589" t="s">
        <v>98</v>
      </c>
      <c r="AS589" t="s">
        <v>105</v>
      </c>
      <c r="AT589" t="s">
        <v>106</v>
      </c>
      <c r="AU589">
        <v>860</v>
      </c>
      <c r="AV589">
        <v>0</v>
      </c>
      <c r="AW589">
        <v>0</v>
      </c>
      <c r="AX589">
        <v>860</v>
      </c>
      <c r="AY589">
        <v>1</v>
      </c>
      <c r="AZ589">
        <v>0</v>
      </c>
      <c r="BA589">
        <v>1</v>
      </c>
      <c r="BB589">
        <v>0</v>
      </c>
      <c r="BC589">
        <v>2</v>
      </c>
      <c r="BD589">
        <v>1</v>
      </c>
      <c r="BE589" t="s">
        <v>98</v>
      </c>
      <c r="BF589">
        <v>4</v>
      </c>
      <c r="BG589" t="s">
        <v>107</v>
      </c>
      <c r="BH589">
        <v>0</v>
      </c>
      <c r="BI589" t="s">
        <v>83</v>
      </c>
      <c r="BJ589" t="s">
        <v>127</v>
      </c>
      <c r="BK589">
        <v>1996</v>
      </c>
      <c r="BL589" t="s">
        <v>102</v>
      </c>
      <c r="BM589">
        <v>2</v>
      </c>
      <c r="BN589">
        <v>528</v>
      </c>
      <c r="BO589" t="s">
        <v>98</v>
      </c>
      <c r="BP589" t="s">
        <v>98</v>
      </c>
      <c r="BQ589" t="s">
        <v>105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 t="s">
        <v>83</v>
      </c>
      <c r="BY589" t="s">
        <v>83</v>
      </c>
      <c r="BZ589" t="s">
        <v>83</v>
      </c>
      <c r="CA589" s="2">
        <v>0</v>
      </c>
      <c r="CB589">
        <v>7</v>
      </c>
      <c r="CC589">
        <v>2009</v>
      </c>
      <c r="CD589" t="s">
        <v>110</v>
      </c>
      <c r="CE589" t="s">
        <v>111</v>
      </c>
      <c r="CF589" s="2">
        <v>137000</v>
      </c>
      <c r="CG589" s="4">
        <f t="shared" si="19"/>
        <v>159.30232558139534</v>
      </c>
    </row>
    <row r="590" spans="1:85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 t="str">
        <f t="shared" si="18"/>
        <v>Y</v>
      </c>
      <c r="S590">
        <v>5</v>
      </c>
      <c r="T590">
        <v>8</v>
      </c>
      <c r="U590">
        <v>1968</v>
      </c>
      <c r="V590" t="str">
        <f>IF(Table1[[#This Row],[YearBuilt]]&lt;1990, "N", IF(Table1[[#This Row],[Remodeled after 1990?]] = "Y", "N", "Y"))</f>
        <v>N</v>
      </c>
      <c r="W590">
        <v>2003</v>
      </c>
      <c r="X590" t="str" cm="1">
        <f t="array" ref="X590">IFERROR(IF(U590=W590, "N", IF(AND(U590&lt;W590, Table1[[#This Row],[YearRemodAdd]]&gt;1990), "Y", "N/A")), No value)</f>
        <v>Y</v>
      </c>
      <c r="Y590" t="s">
        <v>214</v>
      </c>
      <c r="Z590" t="s">
        <v>242</v>
      </c>
      <c r="AA590" t="s">
        <v>124</v>
      </c>
      <c r="AB590" t="s">
        <v>124</v>
      </c>
      <c r="AC590" t="s">
        <v>117</v>
      </c>
      <c r="AD590">
        <v>0</v>
      </c>
      <c r="AE590" t="s">
        <v>98</v>
      </c>
      <c r="AF590" t="s">
        <v>98</v>
      </c>
      <c r="AG590" t="s">
        <v>118</v>
      </c>
      <c r="AH590" t="s">
        <v>98</v>
      </c>
      <c r="AI590" t="s">
        <v>98</v>
      </c>
      <c r="AJ590" t="s">
        <v>97</v>
      </c>
      <c r="AK590" t="s">
        <v>101</v>
      </c>
      <c r="AL590">
        <v>1324</v>
      </c>
      <c r="AM590" t="s">
        <v>102</v>
      </c>
      <c r="AN590">
        <v>0</v>
      </c>
      <c r="AO590">
        <v>113</v>
      </c>
      <c r="AP590">
        <v>1437</v>
      </c>
      <c r="AQ590" t="s">
        <v>103</v>
      </c>
      <c r="AR590" t="s">
        <v>104</v>
      </c>
      <c r="AS590" t="s">
        <v>105</v>
      </c>
      <c r="AT590" t="s">
        <v>106</v>
      </c>
      <c r="AU590">
        <v>1473</v>
      </c>
      <c r="AV590">
        <v>0</v>
      </c>
      <c r="AW590">
        <v>0</v>
      </c>
      <c r="AX590">
        <v>1473</v>
      </c>
      <c r="AY590">
        <v>2</v>
      </c>
      <c r="AZ590">
        <v>0</v>
      </c>
      <c r="BA590">
        <v>1</v>
      </c>
      <c r="BB590">
        <v>0</v>
      </c>
      <c r="BC590">
        <v>1</v>
      </c>
      <c r="BD590">
        <v>1</v>
      </c>
      <c r="BE590" t="s">
        <v>104</v>
      </c>
      <c r="BF590">
        <v>5</v>
      </c>
      <c r="BG590" t="s">
        <v>107</v>
      </c>
      <c r="BH590">
        <v>2</v>
      </c>
      <c r="BI590" t="s">
        <v>97</v>
      </c>
      <c r="BJ590" t="s">
        <v>108</v>
      </c>
      <c r="BK590">
        <v>1968</v>
      </c>
      <c r="BL590" t="s">
        <v>102</v>
      </c>
      <c r="BM590">
        <v>1</v>
      </c>
      <c r="BN590">
        <v>452</v>
      </c>
      <c r="BO590" t="s">
        <v>98</v>
      </c>
      <c r="BP590" t="s">
        <v>98</v>
      </c>
      <c r="BQ590" t="s">
        <v>105</v>
      </c>
      <c r="BR590">
        <v>0</v>
      </c>
      <c r="BS590">
        <v>48</v>
      </c>
      <c r="BT590">
        <v>0</v>
      </c>
      <c r="BU590">
        <v>0</v>
      </c>
      <c r="BV590">
        <v>60</v>
      </c>
      <c r="BW590">
        <v>0</v>
      </c>
      <c r="BX590" t="s">
        <v>83</v>
      </c>
      <c r="BY590" t="s">
        <v>83</v>
      </c>
      <c r="BZ590" t="s">
        <v>83</v>
      </c>
      <c r="CA590" s="2">
        <v>0</v>
      </c>
      <c r="CB590">
        <v>6</v>
      </c>
      <c r="CC590">
        <v>2009</v>
      </c>
      <c r="CD590" t="s">
        <v>110</v>
      </c>
      <c r="CE590" t="s">
        <v>159</v>
      </c>
      <c r="CF590" s="2">
        <v>143000</v>
      </c>
      <c r="CG590" s="4">
        <f t="shared" si="19"/>
        <v>97.080787508486083</v>
      </c>
    </row>
    <row r="591" spans="1:85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 t="str">
        <f t="shared" si="18"/>
        <v>Y</v>
      </c>
      <c r="S591">
        <v>5</v>
      </c>
      <c r="T591">
        <v>6</v>
      </c>
      <c r="U591">
        <v>1930</v>
      </c>
      <c r="V591" t="str">
        <f>IF(Table1[[#This Row],[YearBuilt]]&lt;1990, "N", IF(Table1[[#This Row],[Remodeled after 1990?]] = "Y", "N", "Y"))</f>
        <v>N</v>
      </c>
      <c r="W591">
        <v>1960</v>
      </c>
      <c r="X591" t="str" cm="1">
        <f t="array" ref="X591">IFERROR(IF(U591=W591, "N", IF(AND(U591&lt;W591, Table1[[#This Row],[YearRemodAdd]]&gt;1990), "Y", "N/A")), No value)</f>
        <v>N/A</v>
      </c>
      <c r="Y591" t="s">
        <v>93</v>
      </c>
      <c r="Z591" t="s">
        <v>94</v>
      </c>
      <c r="AA591" t="s">
        <v>95</v>
      </c>
      <c r="AB591" t="s">
        <v>95</v>
      </c>
      <c r="AC591" t="s">
        <v>117</v>
      </c>
      <c r="AD591">
        <v>0</v>
      </c>
      <c r="AE591" t="s">
        <v>98</v>
      </c>
      <c r="AF591" t="s">
        <v>98</v>
      </c>
      <c r="AG591" t="s">
        <v>126</v>
      </c>
      <c r="AH591" t="s">
        <v>98</v>
      </c>
      <c r="AI591" t="s">
        <v>98</v>
      </c>
      <c r="AJ591" t="s">
        <v>100</v>
      </c>
      <c r="AK591" t="s">
        <v>102</v>
      </c>
      <c r="AL591">
        <v>0</v>
      </c>
      <c r="AM591" t="s">
        <v>102</v>
      </c>
      <c r="AN591">
        <v>0</v>
      </c>
      <c r="AO591">
        <v>742</v>
      </c>
      <c r="AP591">
        <v>742</v>
      </c>
      <c r="AQ591" t="s">
        <v>103</v>
      </c>
      <c r="AR591" t="s">
        <v>98</v>
      </c>
      <c r="AS591" t="s">
        <v>105</v>
      </c>
      <c r="AT591" t="s">
        <v>164</v>
      </c>
      <c r="AU591">
        <v>779</v>
      </c>
      <c r="AV591">
        <v>0</v>
      </c>
      <c r="AW591">
        <v>156</v>
      </c>
      <c r="AX591">
        <v>935</v>
      </c>
      <c r="AY591">
        <v>0</v>
      </c>
      <c r="AZ591">
        <v>0</v>
      </c>
      <c r="BA591">
        <v>1</v>
      </c>
      <c r="BB591">
        <v>0</v>
      </c>
      <c r="BC591">
        <v>2</v>
      </c>
      <c r="BD591">
        <v>1</v>
      </c>
      <c r="BE591" t="s">
        <v>98</v>
      </c>
      <c r="BF591">
        <v>4</v>
      </c>
      <c r="BG591" t="s">
        <v>107</v>
      </c>
      <c r="BH591">
        <v>0</v>
      </c>
      <c r="BI591" t="s">
        <v>83</v>
      </c>
      <c r="BJ591" t="s">
        <v>127</v>
      </c>
      <c r="BK591">
        <v>1988</v>
      </c>
      <c r="BL591" t="s">
        <v>102</v>
      </c>
      <c r="BM591">
        <v>1</v>
      </c>
      <c r="BN591">
        <v>308</v>
      </c>
      <c r="BO591" t="s">
        <v>98</v>
      </c>
      <c r="BP591" t="s">
        <v>98</v>
      </c>
      <c r="BQ591" t="s">
        <v>190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 t="s">
        <v>83</v>
      </c>
      <c r="BY591" t="s">
        <v>83</v>
      </c>
      <c r="BZ591" t="s">
        <v>135</v>
      </c>
      <c r="CA591" s="2">
        <v>600</v>
      </c>
      <c r="CB591">
        <v>8</v>
      </c>
      <c r="CC591">
        <v>2008</v>
      </c>
      <c r="CD591" t="s">
        <v>110</v>
      </c>
      <c r="CE591" t="s">
        <v>111</v>
      </c>
      <c r="CF591" s="2">
        <v>79500</v>
      </c>
      <c r="CG591" s="4">
        <f t="shared" si="19"/>
        <v>85.026737967914443</v>
      </c>
    </row>
    <row r="592" spans="1:85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 t="str">
        <f t="shared" si="18"/>
        <v>N</v>
      </c>
      <c r="S592">
        <v>7</v>
      </c>
      <c r="T592">
        <v>5</v>
      </c>
      <c r="U592">
        <v>2004</v>
      </c>
      <c r="V592" t="str">
        <f>IF(Table1[[#This Row],[YearBuilt]]&lt;1990, "N", IF(Table1[[#This Row],[Remodeled after 1990?]] = "Y", "N", "Y"))</f>
        <v>Y</v>
      </c>
      <c r="W592">
        <v>2004</v>
      </c>
      <c r="X592" t="str" cm="1">
        <f t="array" ref="X592">IFERROR(IF(U592=W592, "N", IF(AND(U592&lt;W592, Table1[[#This Row],[YearRemodAdd]]&gt;1990), "Y", "N/A")), No value)</f>
        <v>N</v>
      </c>
      <c r="Y592" t="s">
        <v>93</v>
      </c>
      <c r="Z592" t="s">
        <v>94</v>
      </c>
      <c r="AA592" t="s">
        <v>95</v>
      </c>
      <c r="AB592" t="s">
        <v>95</v>
      </c>
      <c r="AC592" t="s">
        <v>117</v>
      </c>
      <c r="AD592">
        <v>0</v>
      </c>
      <c r="AE592" t="s">
        <v>97</v>
      </c>
      <c r="AF592" t="s">
        <v>98</v>
      </c>
      <c r="AG592" t="s">
        <v>99</v>
      </c>
      <c r="AH592" t="s">
        <v>97</v>
      </c>
      <c r="AI592" t="s">
        <v>98</v>
      </c>
      <c r="AJ592" t="s">
        <v>100</v>
      </c>
      <c r="AK592" t="s">
        <v>101</v>
      </c>
      <c r="AL592">
        <v>490</v>
      </c>
      <c r="AM592" t="s">
        <v>102</v>
      </c>
      <c r="AN592">
        <v>0</v>
      </c>
      <c r="AO592">
        <v>280</v>
      </c>
      <c r="AP592">
        <v>770</v>
      </c>
      <c r="AQ592" t="s">
        <v>103</v>
      </c>
      <c r="AR592" t="s">
        <v>104</v>
      </c>
      <c r="AS592" t="s">
        <v>105</v>
      </c>
      <c r="AT592" t="s">
        <v>106</v>
      </c>
      <c r="AU592">
        <v>770</v>
      </c>
      <c r="AV592">
        <v>812</v>
      </c>
      <c r="AW592">
        <v>0</v>
      </c>
      <c r="AX592">
        <v>1582</v>
      </c>
      <c r="AY592">
        <v>0</v>
      </c>
      <c r="AZ592">
        <v>0</v>
      </c>
      <c r="BA592">
        <v>2</v>
      </c>
      <c r="BB592">
        <v>1</v>
      </c>
      <c r="BC592">
        <v>3</v>
      </c>
      <c r="BD592">
        <v>1</v>
      </c>
      <c r="BE592" t="s">
        <v>97</v>
      </c>
      <c r="BF592">
        <v>6</v>
      </c>
      <c r="BG592" t="s">
        <v>107</v>
      </c>
      <c r="BH592">
        <v>0</v>
      </c>
      <c r="BI592" t="s">
        <v>83</v>
      </c>
      <c r="BJ592" t="s">
        <v>108</v>
      </c>
      <c r="BK592">
        <v>2004</v>
      </c>
      <c r="BL592" t="s">
        <v>109</v>
      </c>
      <c r="BM592">
        <v>2</v>
      </c>
      <c r="BN592">
        <v>520</v>
      </c>
      <c r="BO592" t="s">
        <v>98</v>
      </c>
      <c r="BP592" t="s">
        <v>98</v>
      </c>
      <c r="BQ592" t="s">
        <v>105</v>
      </c>
      <c r="BR592">
        <v>0</v>
      </c>
      <c r="BS592">
        <v>45</v>
      </c>
      <c r="BT592">
        <v>0</v>
      </c>
      <c r="BU592">
        <v>0</v>
      </c>
      <c r="BV592">
        <v>0</v>
      </c>
      <c r="BW592">
        <v>0</v>
      </c>
      <c r="BX592" t="s">
        <v>83</v>
      </c>
      <c r="BY592" t="s">
        <v>83</v>
      </c>
      <c r="BZ592" t="s">
        <v>83</v>
      </c>
      <c r="CA592" s="2">
        <v>0</v>
      </c>
      <c r="CB592">
        <v>9</v>
      </c>
      <c r="CC592">
        <v>2008</v>
      </c>
      <c r="CD592" t="s">
        <v>110</v>
      </c>
      <c r="CE592" t="s">
        <v>111</v>
      </c>
      <c r="CF592" s="2">
        <v>185900</v>
      </c>
      <c r="CG592" s="4">
        <f t="shared" si="19"/>
        <v>117.5094816687737</v>
      </c>
    </row>
    <row r="593" spans="1:85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 t="str">
        <f t="shared" si="18"/>
        <v>N</v>
      </c>
      <c r="S593">
        <v>10</v>
      </c>
      <c r="T593">
        <v>5</v>
      </c>
      <c r="U593">
        <v>2008</v>
      </c>
      <c r="V593" t="str">
        <f>IF(Table1[[#This Row],[YearBuilt]]&lt;1990, "N", IF(Table1[[#This Row],[Remodeled after 1990?]] = "Y", "N", "Y"))</f>
        <v>Y</v>
      </c>
      <c r="W593">
        <v>2008</v>
      </c>
      <c r="X593" t="str" cm="1">
        <f t="array" ref="X593">IFERROR(IF(U593=W593, "N", IF(AND(U593&lt;W593, Table1[[#This Row],[YearRemodAdd]]&gt;1990), "Y", "N/A")), No value)</f>
        <v>N</v>
      </c>
      <c r="Y593" t="s">
        <v>93</v>
      </c>
      <c r="Z593" t="s">
        <v>94</v>
      </c>
      <c r="AA593" t="s">
        <v>180</v>
      </c>
      <c r="AB593" t="s">
        <v>181</v>
      </c>
      <c r="AC593" t="s">
        <v>137</v>
      </c>
      <c r="AD593">
        <v>420</v>
      </c>
      <c r="AE593" t="s">
        <v>104</v>
      </c>
      <c r="AF593" t="s">
        <v>98</v>
      </c>
      <c r="AG593" t="s">
        <v>99</v>
      </c>
      <c r="AH593" t="s">
        <v>104</v>
      </c>
      <c r="AI593" t="s">
        <v>98</v>
      </c>
      <c r="AJ593" t="s">
        <v>97</v>
      </c>
      <c r="AK593" t="s">
        <v>101</v>
      </c>
      <c r="AL593">
        <v>1338</v>
      </c>
      <c r="AM593" t="s">
        <v>102</v>
      </c>
      <c r="AN593">
        <v>0</v>
      </c>
      <c r="AO593">
        <v>384</v>
      </c>
      <c r="AP593">
        <v>1722</v>
      </c>
      <c r="AQ593" t="s">
        <v>103</v>
      </c>
      <c r="AR593" t="s">
        <v>104</v>
      </c>
      <c r="AS593" t="s">
        <v>105</v>
      </c>
      <c r="AT593" t="s">
        <v>106</v>
      </c>
      <c r="AU593">
        <v>1728</v>
      </c>
      <c r="AV593">
        <v>568</v>
      </c>
      <c r="AW593">
        <v>0</v>
      </c>
      <c r="AX593">
        <v>2296</v>
      </c>
      <c r="AY593">
        <v>1</v>
      </c>
      <c r="AZ593">
        <v>0</v>
      </c>
      <c r="BA593">
        <v>2</v>
      </c>
      <c r="BB593">
        <v>1</v>
      </c>
      <c r="BC593">
        <v>3</v>
      </c>
      <c r="BD593">
        <v>1</v>
      </c>
      <c r="BE593" t="s">
        <v>104</v>
      </c>
      <c r="BF593">
        <v>10</v>
      </c>
      <c r="BG593" t="s">
        <v>107</v>
      </c>
      <c r="BH593">
        <v>1</v>
      </c>
      <c r="BI593" t="s">
        <v>97</v>
      </c>
      <c r="BJ593" t="s">
        <v>156</v>
      </c>
      <c r="BK593">
        <v>2008</v>
      </c>
      <c r="BL593" t="s">
        <v>109</v>
      </c>
      <c r="BM593">
        <v>3</v>
      </c>
      <c r="BN593">
        <v>842</v>
      </c>
      <c r="BO593" t="s">
        <v>98</v>
      </c>
      <c r="BP593" t="s">
        <v>98</v>
      </c>
      <c r="BQ593" t="s">
        <v>105</v>
      </c>
      <c r="BR593">
        <v>382</v>
      </c>
      <c r="BS593">
        <v>274</v>
      </c>
      <c r="BT593">
        <v>0</v>
      </c>
      <c r="BU593">
        <v>0</v>
      </c>
      <c r="BV593">
        <v>0</v>
      </c>
      <c r="BW593">
        <v>0</v>
      </c>
      <c r="BX593" t="s">
        <v>83</v>
      </c>
      <c r="BY593" t="s">
        <v>83</v>
      </c>
      <c r="BZ593" t="s">
        <v>83</v>
      </c>
      <c r="CA593" s="2">
        <v>0</v>
      </c>
      <c r="CB593">
        <v>6</v>
      </c>
      <c r="CC593">
        <v>2009</v>
      </c>
      <c r="CD593" t="s">
        <v>220</v>
      </c>
      <c r="CE593" t="s">
        <v>111</v>
      </c>
      <c r="CF593" s="2">
        <v>451950</v>
      </c>
      <c r="CG593" s="4">
        <f t="shared" si="19"/>
        <v>196.84233449477352</v>
      </c>
    </row>
    <row r="594" spans="1:85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 t="str">
        <f t="shared" si="18"/>
        <v>Y</v>
      </c>
      <c r="S594">
        <v>5</v>
      </c>
      <c r="T594">
        <v>8</v>
      </c>
      <c r="U594">
        <v>1982</v>
      </c>
      <c r="V594" t="str">
        <f>IF(Table1[[#This Row],[YearBuilt]]&lt;1990, "N", IF(Table1[[#This Row],[Remodeled after 1990?]] = "Y", "N", "Y"))</f>
        <v>N</v>
      </c>
      <c r="W594">
        <v>2003</v>
      </c>
      <c r="X594" t="str" cm="1">
        <f t="array" ref="X594">IFERROR(IF(U594=W594, "N", IF(AND(U594&lt;W594, Table1[[#This Row],[YearRemodAdd]]&gt;1990), "Y", "N/A")), No value)</f>
        <v>Y</v>
      </c>
      <c r="Y594" t="s">
        <v>93</v>
      </c>
      <c r="Z594" t="s">
        <v>94</v>
      </c>
      <c r="AA594" t="s">
        <v>140</v>
      </c>
      <c r="AB594" t="s">
        <v>140</v>
      </c>
      <c r="AC594" t="s">
        <v>117</v>
      </c>
      <c r="AD594">
        <v>0</v>
      </c>
      <c r="AE594" t="s">
        <v>98</v>
      </c>
      <c r="AF594" t="s">
        <v>97</v>
      </c>
      <c r="AG594" t="s">
        <v>99</v>
      </c>
      <c r="AH594" t="s">
        <v>98</v>
      </c>
      <c r="AI594" t="s">
        <v>97</v>
      </c>
      <c r="AJ594" t="s">
        <v>100</v>
      </c>
      <c r="AK594" t="s">
        <v>101</v>
      </c>
      <c r="AL594">
        <v>816</v>
      </c>
      <c r="AM594" t="s">
        <v>102</v>
      </c>
      <c r="AN594">
        <v>0</v>
      </c>
      <c r="AO594">
        <v>0</v>
      </c>
      <c r="AP594">
        <v>816</v>
      </c>
      <c r="AQ594" t="s">
        <v>103</v>
      </c>
      <c r="AR594" t="s">
        <v>104</v>
      </c>
      <c r="AS594" t="s">
        <v>105</v>
      </c>
      <c r="AT594" t="s">
        <v>106</v>
      </c>
      <c r="AU594">
        <v>816</v>
      </c>
      <c r="AV594">
        <v>0</v>
      </c>
      <c r="AW594">
        <v>0</v>
      </c>
      <c r="AX594">
        <v>816</v>
      </c>
      <c r="AY594">
        <v>1</v>
      </c>
      <c r="AZ594">
        <v>0</v>
      </c>
      <c r="BA594">
        <v>1</v>
      </c>
      <c r="BB594">
        <v>0</v>
      </c>
      <c r="BC594">
        <v>2</v>
      </c>
      <c r="BD594">
        <v>1</v>
      </c>
      <c r="BE594" t="s">
        <v>98</v>
      </c>
      <c r="BF594">
        <v>4</v>
      </c>
      <c r="BG594" t="s">
        <v>107</v>
      </c>
      <c r="BH594">
        <v>0</v>
      </c>
      <c r="BI594" t="s">
        <v>83</v>
      </c>
      <c r="BJ594" t="s">
        <v>127</v>
      </c>
      <c r="BK594">
        <v>1985</v>
      </c>
      <c r="BL594" t="s">
        <v>157</v>
      </c>
      <c r="BM594">
        <v>2</v>
      </c>
      <c r="BN594">
        <v>816</v>
      </c>
      <c r="BO594" t="s">
        <v>98</v>
      </c>
      <c r="BP594" t="s">
        <v>98</v>
      </c>
      <c r="BQ594" t="s">
        <v>105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 t="s">
        <v>83</v>
      </c>
      <c r="BY594" t="s">
        <v>83</v>
      </c>
      <c r="BZ594" t="s">
        <v>83</v>
      </c>
      <c r="CA594" s="2">
        <v>0</v>
      </c>
      <c r="CB594">
        <v>6</v>
      </c>
      <c r="CC594">
        <v>2008</v>
      </c>
      <c r="CD594" t="s">
        <v>110</v>
      </c>
      <c r="CE594" t="s">
        <v>111</v>
      </c>
      <c r="CF594" s="2">
        <v>138000</v>
      </c>
      <c r="CG594" s="4">
        <f t="shared" si="19"/>
        <v>169.11764705882354</v>
      </c>
    </row>
    <row r="595" spans="1:85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 t="str">
        <f t="shared" si="18"/>
        <v>Y</v>
      </c>
      <c r="S595">
        <v>6</v>
      </c>
      <c r="T595">
        <v>5</v>
      </c>
      <c r="U595">
        <v>2003</v>
      </c>
      <c r="V595" t="str">
        <f>IF(Table1[[#This Row],[YearBuilt]]&lt;1990, "N", IF(Table1[[#This Row],[Remodeled after 1990?]] = "Y", "N", "Y"))</f>
        <v>Y</v>
      </c>
      <c r="W595">
        <v>2003</v>
      </c>
      <c r="X595" t="str" cm="1">
        <f t="array" ref="X595">IFERROR(IF(U595=W595, "N", IF(AND(U595&lt;W595, Table1[[#This Row],[YearRemodAdd]]&gt;1990), "Y", "N/A")), No value)</f>
        <v>N</v>
      </c>
      <c r="Y595" t="s">
        <v>93</v>
      </c>
      <c r="Z595" t="s">
        <v>94</v>
      </c>
      <c r="AA595" t="s">
        <v>95</v>
      </c>
      <c r="AB595" t="s">
        <v>95</v>
      </c>
      <c r="AC595" t="s">
        <v>96</v>
      </c>
      <c r="AD595">
        <v>170</v>
      </c>
      <c r="AE595" t="s">
        <v>97</v>
      </c>
      <c r="AF595" t="s">
        <v>98</v>
      </c>
      <c r="AG595" t="s">
        <v>99</v>
      </c>
      <c r="AH595" t="s">
        <v>97</v>
      </c>
      <c r="AI595" t="s">
        <v>98</v>
      </c>
      <c r="AJ595" t="s">
        <v>130</v>
      </c>
      <c r="AK595" t="s">
        <v>101</v>
      </c>
      <c r="AL595">
        <v>685</v>
      </c>
      <c r="AM595" t="s">
        <v>102</v>
      </c>
      <c r="AN595">
        <v>0</v>
      </c>
      <c r="AO595">
        <v>163</v>
      </c>
      <c r="AP595">
        <v>848</v>
      </c>
      <c r="AQ595" t="s">
        <v>103</v>
      </c>
      <c r="AR595" t="s">
        <v>104</v>
      </c>
      <c r="AS595" t="s">
        <v>105</v>
      </c>
      <c r="AT595" t="s">
        <v>106</v>
      </c>
      <c r="AU595">
        <v>848</v>
      </c>
      <c r="AV595">
        <v>0</v>
      </c>
      <c r="AW595">
        <v>0</v>
      </c>
      <c r="AX595">
        <v>848</v>
      </c>
      <c r="AY595">
        <v>1</v>
      </c>
      <c r="AZ595">
        <v>0</v>
      </c>
      <c r="BA595">
        <v>1</v>
      </c>
      <c r="BB595">
        <v>0</v>
      </c>
      <c r="BC595">
        <v>1</v>
      </c>
      <c r="BD595">
        <v>1</v>
      </c>
      <c r="BE595" t="s">
        <v>97</v>
      </c>
      <c r="BF595">
        <v>4</v>
      </c>
      <c r="BG595" t="s">
        <v>107</v>
      </c>
      <c r="BH595">
        <v>0</v>
      </c>
      <c r="BI595" t="s">
        <v>83</v>
      </c>
      <c r="BJ595" t="s">
        <v>108</v>
      </c>
      <c r="BK595">
        <v>2003</v>
      </c>
      <c r="BL595" t="s">
        <v>157</v>
      </c>
      <c r="BM595">
        <v>2</v>
      </c>
      <c r="BN595">
        <v>420</v>
      </c>
      <c r="BO595" t="s">
        <v>98</v>
      </c>
      <c r="BP595" t="s">
        <v>98</v>
      </c>
      <c r="BQ595" t="s">
        <v>105</v>
      </c>
      <c r="BR595">
        <v>140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83</v>
      </c>
      <c r="BY595" t="s">
        <v>83</v>
      </c>
      <c r="BZ595" t="s">
        <v>83</v>
      </c>
      <c r="CA595" s="2">
        <v>0</v>
      </c>
      <c r="CB595">
        <v>5</v>
      </c>
      <c r="CC595">
        <v>2009</v>
      </c>
      <c r="CD595" t="s">
        <v>110</v>
      </c>
      <c r="CE595" t="s">
        <v>111</v>
      </c>
      <c r="CF595" s="2">
        <v>140000</v>
      </c>
      <c r="CG595" s="4">
        <f t="shared" si="19"/>
        <v>165.09433962264151</v>
      </c>
    </row>
    <row r="596" spans="1:85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 t="str">
        <f t="shared" si="18"/>
        <v>Y</v>
      </c>
      <c r="S596">
        <v>5</v>
      </c>
      <c r="T596">
        <v>6</v>
      </c>
      <c r="U596">
        <v>1975</v>
      </c>
      <c r="V596" t="str">
        <f>IF(Table1[[#This Row],[YearBuilt]]&lt;1990, "N", IF(Table1[[#This Row],[Remodeled after 1990?]] = "Y", "N", "Y"))</f>
        <v>N</v>
      </c>
      <c r="W596">
        <v>1975</v>
      </c>
      <c r="X596" t="str" cm="1">
        <f t="array" ref="X596">IFERROR(IF(U596=W596, "N", IF(AND(U596&lt;W596, Table1[[#This Row],[YearRemodAdd]]&gt;1990), "Y", "N/A")), No value)</f>
        <v>N</v>
      </c>
      <c r="Y596" t="s">
        <v>152</v>
      </c>
      <c r="Z596" t="s">
        <v>94</v>
      </c>
      <c r="AA596" t="s">
        <v>140</v>
      </c>
      <c r="AB596" t="s">
        <v>140</v>
      </c>
      <c r="AC596" t="s">
        <v>117</v>
      </c>
      <c r="AD596">
        <v>0</v>
      </c>
      <c r="AE596" t="s">
        <v>98</v>
      </c>
      <c r="AF596" t="s">
        <v>98</v>
      </c>
      <c r="AG596" t="s">
        <v>118</v>
      </c>
      <c r="AH596" t="s">
        <v>97</v>
      </c>
      <c r="AI596" t="s">
        <v>98</v>
      </c>
      <c r="AJ596" t="s">
        <v>100</v>
      </c>
      <c r="AK596" t="s">
        <v>102</v>
      </c>
      <c r="AL596">
        <v>0</v>
      </c>
      <c r="AM596" t="s">
        <v>102</v>
      </c>
      <c r="AN596">
        <v>0</v>
      </c>
      <c r="AO596">
        <v>924</v>
      </c>
      <c r="AP596">
        <v>924</v>
      </c>
      <c r="AQ596" t="s">
        <v>103</v>
      </c>
      <c r="AR596" t="s">
        <v>98</v>
      </c>
      <c r="AS596" t="s">
        <v>105</v>
      </c>
      <c r="AT596" t="s">
        <v>106</v>
      </c>
      <c r="AU596">
        <v>924</v>
      </c>
      <c r="AV596">
        <v>0</v>
      </c>
      <c r="AW596">
        <v>0</v>
      </c>
      <c r="AX596">
        <v>924</v>
      </c>
      <c r="AY596">
        <v>0</v>
      </c>
      <c r="AZ596">
        <v>0</v>
      </c>
      <c r="BA596">
        <v>1</v>
      </c>
      <c r="BB596">
        <v>0</v>
      </c>
      <c r="BC596">
        <v>3</v>
      </c>
      <c r="BD596">
        <v>1</v>
      </c>
      <c r="BE596" t="s">
        <v>98</v>
      </c>
      <c r="BF596">
        <v>5</v>
      </c>
      <c r="BG596" t="s">
        <v>107</v>
      </c>
      <c r="BH596">
        <v>0</v>
      </c>
      <c r="BI596" t="s">
        <v>83</v>
      </c>
      <c r="BJ596" t="s">
        <v>127</v>
      </c>
      <c r="BK596">
        <v>1981</v>
      </c>
      <c r="BL596" t="s">
        <v>102</v>
      </c>
      <c r="BM596">
        <v>1</v>
      </c>
      <c r="BN596">
        <v>280</v>
      </c>
      <c r="BO596" t="s">
        <v>98</v>
      </c>
      <c r="BP596" t="s">
        <v>98</v>
      </c>
      <c r="BQ596" t="s">
        <v>105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 t="s">
        <v>83</v>
      </c>
      <c r="BY596" t="s">
        <v>134</v>
      </c>
      <c r="BZ596" t="s">
        <v>83</v>
      </c>
      <c r="CA596" s="2">
        <v>0</v>
      </c>
      <c r="CB596">
        <v>4</v>
      </c>
      <c r="CC596">
        <v>2008</v>
      </c>
      <c r="CD596" t="s">
        <v>110</v>
      </c>
      <c r="CE596" t="s">
        <v>111</v>
      </c>
      <c r="CF596" s="2">
        <v>110000</v>
      </c>
      <c r="CG596" s="4">
        <f t="shared" si="19"/>
        <v>119.04761904761905</v>
      </c>
    </row>
    <row r="597" spans="1:85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 t="str">
        <f t="shared" si="18"/>
        <v>Y</v>
      </c>
      <c r="S597">
        <v>8</v>
      </c>
      <c r="T597">
        <v>5</v>
      </c>
      <c r="U597">
        <v>2005</v>
      </c>
      <c r="V597" t="str">
        <f>IF(Table1[[#This Row],[YearBuilt]]&lt;1990, "N", IF(Table1[[#This Row],[Remodeled after 1990?]] = "Y", "N", "Y"))</f>
        <v>N</v>
      </c>
      <c r="W597">
        <v>2006</v>
      </c>
      <c r="X597" t="str" cm="1">
        <f t="array" ref="X597">IFERROR(IF(U597=W597, "N", IF(AND(U597&lt;W597, Table1[[#This Row],[YearRemodAdd]]&gt;1990), "Y", "N/A")), No value)</f>
        <v>Y</v>
      </c>
      <c r="Y597" t="s">
        <v>93</v>
      </c>
      <c r="Z597" t="s">
        <v>94</v>
      </c>
      <c r="AA597" t="s">
        <v>95</v>
      </c>
      <c r="AB597" t="s">
        <v>246</v>
      </c>
      <c r="AC597" t="s">
        <v>96</v>
      </c>
      <c r="AD597">
        <v>238</v>
      </c>
      <c r="AE597" t="s">
        <v>97</v>
      </c>
      <c r="AF597" t="s">
        <v>98</v>
      </c>
      <c r="AG597" t="s">
        <v>99</v>
      </c>
      <c r="AH597" t="s">
        <v>97</v>
      </c>
      <c r="AI597" t="s">
        <v>98</v>
      </c>
      <c r="AJ597" t="s">
        <v>97</v>
      </c>
      <c r="AK597" t="s">
        <v>101</v>
      </c>
      <c r="AL597">
        <v>1422</v>
      </c>
      <c r="AM597" t="s">
        <v>102</v>
      </c>
      <c r="AN597">
        <v>0</v>
      </c>
      <c r="AO597">
        <v>392</v>
      </c>
      <c r="AP597">
        <v>1814</v>
      </c>
      <c r="AQ597" t="s">
        <v>103</v>
      </c>
      <c r="AR597" t="s">
        <v>104</v>
      </c>
      <c r="AS597" t="s">
        <v>105</v>
      </c>
      <c r="AT597" t="s">
        <v>106</v>
      </c>
      <c r="AU597">
        <v>1826</v>
      </c>
      <c r="AV597">
        <v>0</v>
      </c>
      <c r="AW597">
        <v>0</v>
      </c>
      <c r="AX597">
        <v>1826</v>
      </c>
      <c r="AY597">
        <v>1</v>
      </c>
      <c r="AZ597">
        <v>0</v>
      </c>
      <c r="BA597">
        <v>2</v>
      </c>
      <c r="BB597">
        <v>0</v>
      </c>
      <c r="BC597">
        <v>3</v>
      </c>
      <c r="BD597">
        <v>1</v>
      </c>
      <c r="BE597" t="s">
        <v>97</v>
      </c>
      <c r="BF597">
        <v>7</v>
      </c>
      <c r="BG597" t="s">
        <v>107</v>
      </c>
      <c r="BH597">
        <v>1</v>
      </c>
      <c r="BI597" t="s">
        <v>98</v>
      </c>
      <c r="BJ597" t="s">
        <v>108</v>
      </c>
      <c r="BK597">
        <v>2005</v>
      </c>
      <c r="BL597" t="s">
        <v>157</v>
      </c>
      <c r="BM597">
        <v>3</v>
      </c>
      <c r="BN597">
        <v>758</v>
      </c>
      <c r="BO597" t="s">
        <v>98</v>
      </c>
      <c r="BP597" t="s">
        <v>98</v>
      </c>
      <c r="BQ597" t="s">
        <v>105</v>
      </c>
      <c r="BR597">
        <v>180</v>
      </c>
      <c r="BS597">
        <v>75</v>
      </c>
      <c r="BT597">
        <v>0</v>
      </c>
      <c r="BU597">
        <v>0</v>
      </c>
      <c r="BV597">
        <v>120</v>
      </c>
      <c r="BW597">
        <v>0</v>
      </c>
      <c r="BX597" t="s">
        <v>83</v>
      </c>
      <c r="BY597" t="s">
        <v>83</v>
      </c>
      <c r="BZ597" t="s">
        <v>83</v>
      </c>
      <c r="CA597" s="2">
        <v>0</v>
      </c>
      <c r="CB597">
        <v>8</v>
      </c>
      <c r="CC597">
        <v>2006</v>
      </c>
      <c r="CD597" t="s">
        <v>158</v>
      </c>
      <c r="CE597" t="s">
        <v>159</v>
      </c>
      <c r="CF597" s="2">
        <v>319000</v>
      </c>
      <c r="CG597" s="4">
        <f t="shared" si="19"/>
        <v>174.6987951807229</v>
      </c>
    </row>
    <row r="598" spans="1:85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 t="str">
        <f t="shared" si="18"/>
        <v>N</v>
      </c>
      <c r="S598">
        <v>6</v>
      </c>
      <c r="T598">
        <v>7</v>
      </c>
      <c r="U598">
        <v>1910</v>
      </c>
      <c r="V598" t="str">
        <f>IF(Table1[[#This Row],[YearBuilt]]&lt;1990, "N", IF(Table1[[#This Row],[Remodeled after 1990?]] = "Y", "N", "Y"))</f>
        <v>N</v>
      </c>
      <c r="W598">
        <v>1993</v>
      </c>
      <c r="X598" t="str" cm="1">
        <f t="array" ref="X598">IFERROR(IF(U598=W598, "N", IF(AND(U598&lt;W598, Table1[[#This Row],[YearRemodAdd]]&gt;1990), "Y", "N/A")), No value)</f>
        <v>Y</v>
      </c>
      <c r="Y598" t="s">
        <v>93</v>
      </c>
      <c r="Z598" t="s">
        <v>94</v>
      </c>
      <c r="AA598" t="s">
        <v>95</v>
      </c>
      <c r="AB598" t="s">
        <v>95</v>
      </c>
      <c r="AC598" t="s">
        <v>117</v>
      </c>
      <c r="AD598">
        <v>0</v>
      </c>
      <c r="AE598" t="s">
        <v>98</v>
      </c>
      <c r="AF598" t="s">
        <v>98</v>
      </c>
      <c r="AG598" t="s">
        <v>118</v>
      </c>
      <c r="AH598" t="s">
        <v>98</v>
      </c>
      <c r="AI598" t="s">
        <v>98</v>
      </c>
      <c r="AJ598" t="s">
        <v>100</v>
      </c>
      <c r="AK598" t="s">
        <v>102</v>
      </c>
      <c r="AL598">
        <v>0</v>
      </c>
      <c r="AM598" t="s">
        <v>102</v>
      </c>
      <c r="AN598">
        <v>0</v>
      </c>
      <c r="AO598">
        <v>684</v>
      </c>
      <c r="AP598">
        <v>684</v>
      </c>
      <c r="AQ598" t="s">
        <v>103</v>
      </c>
      <c r="AR598" t="s">
        <v>104</v>
      </c>
      <c r="AS598" t="s">
        <v>177</v>
      </c>
      <c r="AT598" t="s">
        <v>164</v>
      </c>
      <c r="AU598">
        <v>684</v>
      </c>
      <c r="AV598">
        <v>684</v>
      </c>
      <c r="AW598">
        <v>0</v>
      </c>
      <c r="AX598">
        <v>1368</v>
      </c>
      <c r="AY598">
        <v>0</v>
      </c>
      <c r="AZ598">
        <v>0</v>
      </c>
      <c r="BA598">
        <v>1</v>
      </c>
      <c r="BB598">
        <v>0</v>
      </c>
      <c r="BC598">
        <v>3</v>
      </c>
      <c r="BD598">
        <v>1</v>
      </c>
      <c r="BE598" t="s">
        <v>98</v>
      </c>
      <c r="BF598">
        <v>7</v>
      </c>
      <c r="BG598" t="s">
        <v>107</v>
      </c>
      <c r="BH598">
        <v>0</v>
      </c>
      <c r="BI598" t="s">
        <v>83</v>
      </c>
      <c r="BJ598" t="s">
        <v>127</v>
      </c>
      <c r="BK598">
        <v>1930</v>
      </c>
      <c r="BL598" t="s">
        <v>102</v>
      </c>
      <c r="BM598">
        <v>1</v>
      </c>
      <c r="BN598">
        <v>216</v>
      </c>
      <c r="BO598" t="s">
        <v>98</v>
      </c>
      <c r="BP598" t="s">
        <v>147</v>
      </c>
      <c r="BQ598" t="s">
        <v>177</v>
      </c>
      <c r="BR598">
        <v>0</v>
      </c>
      <c r="BS598">
        <v>158</v>
      </c>
      <c r="BT598">
        <v>0</v>
      </c>
      <c r="BU598">
        <v>0</v>
      </c>
      <c r="BV598">
        <v>0</v>
      </c>
      <c r="BW598">
        <v>0</v>
      </c>
      <c r="BX598" t="s">
        <v>83</v>
      </c>
      <c r="BY598" t="s">
        <v>83</v>
      </c>
      <c r="BZ598" t="s">
        <v>83</v>
      </c>
      <c r="CA598" s="2">
        <v>0</v>
      </c>
      <c r="CB598">
        <v>10</v>
      </c>
      <c r="CC598">
        <v>2006</v>
      </c>
      <c r="CD598" t="s">
        <v>110</v>
      </c>
      <c r="CE598" t="s">
        <v>111</v>
      </c>
      <c r="CF598" s="2">
        <v>114504</v>
      </c>
      <c r="CG598" s="4">
        <f t="shared" si="19"/>
        <v>83.701754385964918</v>
      </c>
    </row>
    <row r="599" spans="1:85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 t="str">
        <f t="shared" si="18"/>
        <v>Y</v>
      </c>
      <c r="S599">
        <v>7</v>
      </c>
      <c r="T599">
        <v>5</v>
      </c>
      <c r="U599">
        <v>2006</v>
      </c>
      <c r="V599" t="str">
        <f>IF(Table1[[#This Row],[YearBuilt]]&lt;1990, "N", IF(Table1[[#This Row],[Remodeled after 1990?]] = "Y", "N", "Y"))</f>
        <v>N</v>
      </c>
      <c r="W599">
        <v>2007</v>
      </c>
      <c r="X599" t="str" cm="1">
        <f t="array" ref="X599">IFERROR(IF(U599=W599, "N", IF(AND(U599&lt;W599, Table1[[#This Row],[YearRemodAdd]]&gt;1990), "Y", "N/A")), No value)</f>
        <v>Y</v>
      </c>
      <c r="Y599" t="s">
        <v>93</v>
      </c>
      <c r="Z599" t="s">
        <v>94</v>
      </c>
      <c r="AA599" t="s">
        <v>95</v>
      </c>
      <c r="AB599" t="s">
        <v>95</v>
      </c>
      <c r="AC599" t="s">
        <v>96</v>
      </c>
      <c r="AD599">
        <v>72</v>
      </c>
      <c r="AE599" t="s">
        <v>97</v>
      </c>
      <c r="AF599" t="s">
        <v>98</v>
      </c>
      <c r="AG599" t="s">
        <v>99</v>
      </c>
      <c r="AH599" t="s">
        <v>104</v>
      </c>
      <c r="AI599" t="s">
        <v>98</v>
      </c>
      <c r="AJ599" t="s">
        <v>130</v>
      </c>
      <c r="AK599" t="s">
        <v>102</v>
      </c>
      <c r="AL599">
        <v>0</v>
      </c>
      <c r="AM599" t="s">
        <v>102</v>
      </c>
      <c r="AN599">
        <v>0</v>
      </c>
      <c r="AO599">
        <v>1258</v>
      </c>
      <c r="AP599">
        <v>1258</v>
      </c>
      <c r="AQ599" t="s">
        <v>103</v>
      </c>
      <c r="AR599" t="s">
        <v>104</v>
      </c>
      <c r="AS599" t="s">
        <v>105</v>
      </c>
      <c r="AT599" t="s">
        <v>106</v>
      </c>
      <c r="AU599">
        <v>1402</v>
      </c>
      <c r="AV599">
        <v>0</v>
      </c>
      <c r="AW599">
        <v>0</v>
      </c>
      <c r="AX599">
        <v>1402</v>
      </c>
      <c r="AY599">
        <v>0</v>
      </c>
      <c r="AZ599">
        <v>2</v>
      </c>
      <c r="BA599">
        <v>0</v>
      </c>
      <c r="BB599">
        <v>2</v>
      </c>
      <c r="BC599">
        <v>2</v>
      </c>
      <c r="BD599">
        <v>1</v>
      </c>
      <c r="BE599" t="s">
        <v>97</v>
      </c>
      <c r="BF599">
        <v>7</v>
      </c>
      <c r="BG599" t="s">
        <v>107</v>
      </c>
      <c r="BH599">
        <v>1</v>
      </c>
      <c r="BI599" t="s">
        <v>97</v>
      </c>
      <c r="BJ599" t="s">
        <v>108</v>
      </c>
      <c r="BK599">
        <v>2006</v>
      </c>
      <c r="BL599" t="s">
        <v>157</v>
      </c>
      <c r="BM599">
        <v>3</v>
      </c>
      <c r="BN599">
        <v>648</v>
      </c>
      <c r="BO599" t="s">
        <v>98</v>
      </c>
      <c r="BP599" t="s">
        <v>98</v>
      </c>
      <c r="BQ599" t="s">
        <v>105</v>
      </c>
      <c r="BR599">
        <v>120</v>
      </c>
      <c r="BS599">
        <v>16</v>
      </c>
      <c r="BT599">
        <v>0</v>
      </c>
      <c r="BU599">
        <v>0</v>
      </c>
      <c r="BV599">
        <v>0</v>
      </c>
      <c r="BW599">
        <v>0</v>
      </c>
      <c r="BX599" t="s">
        <v>83</v>
      </c>
      <c r="BY599" t="s">
        <v>83</v>
      </c>
      <c r="BZ599" t="s">
        <v>83</v>
      </c>
      <c r="CA599" s="2">
        <v>0</v>
      </c>
      <c r="CB599">
        <v>2</v>
      </c>
      <c r="CC599">
        <v>2007</v>
      </c>
      <c r="CD599" t="s">
        <v>158</v>
      </c>
      <c r="CE599" t="s">
        <v>159</v>
      </c>
      <c r="CF599" s="2">
        <v>194201</v>
      </c>
      <c r="CG599" s="4">
        <f t="shared" si="19"/>
        <v>138.51711840228245</v>
      </c>
    </row>
    <row r="600" spans="1:85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 t="str">
        <f t="shared" si="18"/>
        <v>Y</v>
      </c>
      <c r="S600">
        <v>5</v>
      </c>
      <c r="T600">
        <v>6</v>
      </c>
      <c r="U600">
        <v>1977</v>
      </c>
      <c r="V600" t="str">
        <f>IF(Table1[[#This Row],[YearBuilt]]&lt;1990, "N", IF(Table1[[#This Row],[Remodeled after 1990?]] = "Y", "N", "Y"))</f>
        <v>N</v>
      </c>
      <c r="W600">
        <v>1977</v>
      </c>
      <c r="X600" t="str" cm="1">
        <f t="array" ref="X600">IFERROR(IF(U600=W600, "N", IF(AND(U600&lt;W600, Table1[[#This Row],[YearRemodAdd]]&gt;1990), "Y", "N/A")), No value)</f>
        <v>N</v>
      </c>
      <c r="Y600" t="s">
        <v>93</v>
      </c>
      <c r="Z600" t="s">
        <v>94</v>
      </c>
      <c r="AA600" t="s">
        <v>161</v>
      </c>
      <c r="AB600" t="s">
        <v>161</v>
      </c>
      <c r="AC600" t="s">
        <v>96</v>
      </c>
      <c r="AD600">
        <v>459</v>
      </c>
      <c r="AE600" t="s">
        <v>98</v>
      </c>
      <c r="AF600" t="s">
        <v>98</v>
      </c>
      <c r="AG600" t="s">
        <v>118</v>
      </c>
      <c r="AH600" t="s">
        <v>97</v>
      </c>
      <c r="AI600" t="s">
        <v>98</v>
      </c>
      <c r="AJ600" t="s">
        <v>121</v>
      </c>
      <c r="AK600" t="s">
        <v>119</v>
      </c>
      <c r="AL600">
        <v>1283</v>
      </c>
      <c r="AM600" t="s">
        <v>172</v>
      </c>
      <c r="AN600">
        <v>147</v>
      </c>
      <c r="AO600">
        <v>0</v>
      </c>
      <c r="AP600">
        <v>1430</v>
      </c>
      <c r="AQ600" t="s">
        <v>103</v>
      </c>
      <c r="AR600" t="s">
        <v>104</v>
      </c>
      <c r="AS600" t="s">
        <v>105</v>
      </c>
      <c r="AT600" t="s">
        <v>106</v>
      </c>
      <c r="AU600">
        <v>1647</v>
      </c>
      <c r="AV600">
        <v>0</v>
      </c>
      <c r="AW600">
        <v>0</v>
      </c>
      <c r="AX600">
        <v>1647</v>
      </c>
      <c r="AY600">
        <v>1</v>
      </c>
      <c r="AZ600">
        <v>0</v>
      </c>
      <c r="BA600">
        <v>2</v>
      </c>
      <c r="BB600">
        <v>0</v>
      </c>
      <c r="BC600">
        <v>3</v>
      </c>
      <c r="BD600">
        <v>1</v>
      </c>
      <c r="BE600" t="s">
        <v>97</v>
      </c>
      <c r="BF600">
        <v>7</v>
      </c>
      <c r="BG600" t="s">
        <v>107</v>
      </c>
      <c r="BH600">
        <v>1</v>
      </c>
      <c r="BI600" t="s">
        <v>98</v>
      </c>
      <c r="BJ600" t="s">
        <v>108</v>
      </c>
      <c r="BK600">
        <v>1977</v>
      </c>
      <c r="BL600" t="s">
        <v>157</v>
      </c>
      <c r="BM600">
        <v>2</v>
      </c>
      <c r="BN600">
        <v>621</v>
      </c>
      <c r="BO600" t="s">
        <v>98</v>
      </c>
      <c r="BP600" t="s">
        <v>98</v>
      </c>
      <c r="BQ600" t="s">
        <v>105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 t="s">
        <v>83</v>
      </c>
      <c r="BY600" t="s">
        <v>83</v>
      </c>
      <c r="BZ600" t="s">
        <v>83</v>
      </c>
      <c r="CA600" s="2">
        <v>0</v>
      </c>
      <c r="CB600">
        <v>3</v>
      </c>
      <c r="CC600">
        <v>2006</v>
      </c>
      <c r="CD600" t="s">
        <v>110</v>
      </c>
      <c r="CE600" t="s">
        <v>111</v>
      </c>
      <c r="CF600" s="2">
        <v>217500</v>
      </c>
      <c r="CG600" s="4">
        <f t="shared" si="19"/>
        <v>132.05828779599273</v>
      </c>
    </row>
    <row r="601" spans="1:85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 t="str">
        <f t="shared" si="18"/>
        <v>N</v>
      </c>
      <c r="S601">
        <v>6</v>
      </c>
      <c r="T601">
        <v>6</v>
      </c>
      <c r="U601">
        <v>1980</v>
      </c>
      <c r="V601" t="str">
        <f>IF(Table1[[#This Row],[YearBuilt]]&lt;1990, "N", IF(Table1[[#This Row],[Remodeled after 1990?]] = "Y", "N", "Y"))</f>
        <v>N</v>
      </c>
      <c r="W601">
        <v>1980</v>
      </c>
      <c r="X601" t="str" cm="1">
        <f t="array" ref="X601">IFERROR(IF(U601=W601, "N", IF(AND(U601&lt;W601, Table1[[#This Row],[YearRemodAdd]]&gt;1990), "Y", "N/A")), No value)</f>
        <v>N</v>
      </c>
      <c r="Y601" t="s">
        <v>93</v>
      </c>
      <c r="Z601" t="s">
        <v>94</v>
      </c>
      <c r="AA601" t="s">
        <v>116</v>
      </c>
      <c r="AB601" t="s">
        <v>116</v>
      </c>
      <c r="AC601" t="s">
        <v>117</v>
      </c>
      <c r="AD601">
        <v>0</v>
      </c>
      <c r="AE601" t="s">
        <v>98</v>
      </c>
      <c r="AF601" t="s">
        <v>97</v>
      </c>
      <c r="AG601" t="s">
        <v>118</v>
      </c>
      <c r="AH601" t="s">
        <v>97</v>
      </c>
      <c r="AI601" t="s">
        <v>98</v>
      </c>
      <c r="AJ601" t="s">
        <v>100</v>
      </c>
      <c r="AK601" t="s">
        <v>172</v>
      </c>
      <c r="AL601">
        <v>81</v>
      </c>
      <c r="AM601" t="s">
        <v>101</v>
      </c>
      <c r="AN601">
        <v>612</v>
      </c>
      <c r="AO601">
        <v>23</v>
      </c>
      <c r="AP601">
        <v>716</v>
      </c>
      <c r="AQ601" t="s">
        <v>103</v>
      </c>
      <c r="AR601" t="s">
        <v>98</v>
      </c>
      <c r="AS601" t="s">
        <v>105</v>
      </c>
      <c r="AT601" t="s">
        <v>106</v>
      </c>
      <c r="AU601">
        <v>716</v>
      </c>
      <c r="AV601">
        <v>840</v>
      </c>
      <c r="AW601">
        <v>0</v>
      </c>
      <c r="AX601">
        <v>1556</v>
      </c>
      <c r="AY601">
        <v>1</v>
      </c>
      <c r="AZ601">
        <v>0</v>
      </c>
      <c r="BA601">
        <v>2</v>
      </c>
      <c r="BB601">
        <v>1</v>
      </c>
      <c r="BC601">
        <v>3</v>
      </c>
      <c r="BD601">
        <v>1</v>
      </c>
      <c r="BE601" t="s">
        <v>98</v>
      </c>
      <c r="BF601">
        <v>6</v>
      </c>
      <c r="BG601" t="s">
        <v>107</v>
      </c>
      <c r="BH601">
        <v>1</v>
      </c>
      <c r="BI601" t="s">
        <v>98</v>
      </c>
      <c r="BJ601" t="s">
        <v>108</v>
      </c>
      <c r="BK601">
        <v>1980</v>
      </c>
      <c r="BL601" t="s">
        <v>157</v>
      </c>
      <c r="BM601">
        <v>2</v>
      </c>
      <c r="BN601">
        <v>452</v>
      </c>
      <c r="BO601" t="s">
        <v>98</v>
      </c>
      <c r="BP601" t="s">
        <v>98</v>
      </c>
      <c r="BQ601" t="s">
        <v>105</v>
      </c>
      <c r="BR601">
        <v>161</v>
      </c>
      <c r="BS601">
        <v>0</v>
      </c>
      <c r="BT601">
        <v>0</v>
      </c>
      <c r="BU601">
        <v>0</v>
      </c>
      <c r="BV601">
        <v>0</v>
      </c>
      <c r="BW601">
        <v>0</v>
      </c>
      <c r="BX601" t="s">
        <v>83</v>
      </c>
      <c r="BY601" t="s">
        <v>165</v>
      </c>
      <c r="BZ601" t="s">
        <v>83</v>
      </c>
      <c r="CA601" s="2">
        <v>0</v>
      </c>
      <c r="CB601">
        <v>7</v>
      </c>
      <c r="CC601">
        <v>2008</v>
      </c>
      <c r="CD601" t="s">
        <v>173</v>
      </c>
      <c r="CE601" t="s">
        <v>111</v>
      </c>
      <c r="CF601" s="2">
        <v>151000</v>
      </c>
      <c r="CG601" s="4">
        <f t="shared" si="19"/>
        <v>97.043701799485859</v>
      </c>
    </row>
    <row r="602" spans="1:85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 t="str">
        <f t="shared" si="18"/>
        <v>N</v>
      </c>
      <c r="S602">
        <v>8</v>
      </c>
      <c r="T602">
        <v>5</v>
      </c>
      <c r="U602">
        <v>2005</v>
      </c>
      <c r="V602" t="str">
        <f>IF(Table1[[#This Row],[YearBuilt]]&lt;1990, "N", IF(Table1[[#This Row],[Remodeled after 1990?]] = "Y", "N", "Y"))</f>
        <v>Y</v>
      </c>
      <c r="W602">
        <v>2005</v>
      </c>
      <c r="X602" t="str" cm="1">
        <f t="array" ref="X602">IFERROR(IF(U602=W602, "N", IF(AND(U602&lt;W602, Table1[[#This Row],[YearRemodAdd]]&gt;1990), "Y", "N/A")), No value)</f>
        <v>N</v>
      </c>
      <c r="Y602" t="s">
        <v>93</v>
      </c>
      <c r="Z602" t="s">
        <v>94</v>
      </c>
      <c r="AA602" t="s">
        <v>95</v>
      </c>
      <c r="AB602" t="s">
        <v>95</v>
      </c>
      <c r="AC602" t="s">
        <v>96</v>
      </c>
      <c r="AD602">
        <v>280</v>
      </c>
      <c r="AE602" t="s">
        <v>97</v>
      </c>
      <c r="AF602" t="s">
        <v>98</v>
      </c>
      <c r="AG602" t="s">
        <v>99</v>
      </c>
      <c r="AH602" t="s">
        <v>97</v>
      </c>
      <c r="AI602" t="s">
        <v>98</v>
      </c>
      <c r="AJ602" t="s">
        <v>130</v>
      </c>
      <c r="AK602" t="s">
        <v>101</v>
      </c>
      <c r="AL602">
        <v>546</v>
      </c>
      <c r="AM602" t="s">
        <v>102</v>
      </c>
      <c r="AN602">
        <v>0</v>
      </c>
      <c r="AO602">
        <v>512</v>
      </c>
      <c r="AP602">
        <v>1058</v>
      </c>
      <c r="AQ602" t="s">
        <v>103</v>
      </c>
      <c r="AR602" t="s">
        <v>104</v>
      </c>
      <c r="AS602" t="s">
        <v>105</v>
      </c>
      <c r="AT602" t="s">
        <v>106</v>
      </c>
      <c r="AU602">
        <v>1058</v>
      </c>
      <c r="AV602">
        <v>846</v>
      </c>
      <c r="AW602">
        <v>0</v>
      </c>
      <c r="AX602">
        <v>1904</v>
      </c>
      <c r="AY602">
        <v>1</v>
      </c>
      <c r="AZ602">
        <v>0</v>
      </c>
      <c r="BA602">
        <v>2</v>
      </c>
      <c r="BB602">
        <v>1</v>
      </c>
      <c r="BC602">
        <v>3</v>
      </c>
      <c r="BD602">
        <v>1</v>
      </c>
      <c r="BE602" t="s">
        <v>104</v>
      </c>
      <c r="BF602">
        <v>8</v>
      </c>
      <c r="BG602" t="s">
        <v>107</v>
      </c>
      <c r="BH602">
        <v>1</v>
      </c>
      <c r="BI602" t="s">
        <v>97</v>
      </c>
      <c r="BJ602" t="s">
        <v>156</v>
      </c>
      <c r="BK602">
        <v>2003</v>
      </c>
      <c r="BL602" t="s">
        <v>157</v>
      </c>
      <c r="BM602">
        <v>2</v>
      </c>
      <c r="BN602">
        <v>736</v>
      </c>
      <c r="BO602" t="s">
        <v>98</v>
      </c>
      <c r="BP602" t="s">
        <v>98</v>
      </c>
      <c r="BQ602" t="s">
        <v>105</v>
      </c>
      <c r="BR602">
        <v>179</v>
      </c>
      <c r="BS602">
        <v>60</v>
      </c>
      <c r="BT602">
        <v>0</v>
      </c>
      <c r="BU602">
        <v>0</v>
      </c>
      <c r="BV602">
        <v>0</v>
      </c>
      <c r="BW602">
        <v>0</v>
      </c>
      <c r="BX602" t="s">
        <v>83</v>
      </c>
      <c r="BY602" t="s">
        <v>83</v>
      </c>
      <c r="BZ602" t="s">
        <v>83</v>
      </c>
      <c r="CA602" s="2">
        <v>0</v>
      </c>
      <c r="CB602">
        <v>6</v>
      </c>
      <c r="CC602">
        <v>2006</v>
      </c>
      <c r="CD602" t="s">
        <v>110</v>
      </c>
      <c r="CE602" t="s">
        <v>111</v>
      </c>
      <c r="CF602" s="2">
        <v>275000</v>
      </c>
      <c r="CG602" s="4">
        <f t="shared" si="19"/>
        <v>144.4327731092437</v>
      </c>
    </row>
    <row r="603" spans="1:85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 t="str">
        <f t="shared" si="18"/>
        <v>N/A</v>
      </c>
      <c r="S603">
        <v>6</v>
      </c>
      <c r="T603">
        <v>6</v>
      </c>
      <c r="U603">
        <v>1937</v>
      </c>
      <c r="V603" t="str">
        <f>IF(Table1[[#This Row],[YearBuilt]]&lt;1990, "N", IF(Table1[[#This Row],[Remodeled after 1990?]] = "Y", "N", "Y"))</f>
        <v>N</v>
      </c>
      <c r="W603">
        <v>1950</v>
      </c>
      <c r="X603" t="str" cm="1">
        <f t="array" ref="X603">IFERROR(IF(U603=W603, "N", IF(AND(U603&lt;W603, Table1[[#This Row],[YearRemodAdd]]&gt;1990), "Y", "N/A")), No value)</f>
        <v>N/A</v>
      </c>
      <c r="Y603" t="s">
        <v>93</v>
      </c>
      <c r="Z603" t="s">
        <v>94</v>
      </c>
      <c r="AA603" t="s">
        <v>124</v>
      </c>
      <c r="AB603" t="s">
        <v>124</v>
      </c>
      <c r="AC603" t="s">
        <v>117</v>
      </c>
      <c r="AD603">
        <v>0</v>
      </c>
      <c r="AE603" t="s">
        <v>98</v>
      </c>
      <c r="AF603" t="s">
        <v>97</v>
      </c>
      <c r="AG603" t="s">
        <v>99</v>
      </c>
      <c r="AH603" t="s">
        <v>98</v>
      </c>
      <c r="AI603" t="s">
        <v>98</v>
      </c>
      <c r="AJ603" t="s">
        <v>100</v>
      </c>
      <c r="AK603" t="s">
        <v>102</v>
      </c>
      <c r="AL603">
        <v>0</v>
      </c>
      <c r="AM603" t="s">
        <v>102</v>
      </c>
      <c r="AN603">
        <v>0</v>
      </c>
      <c r="AO603">
        <v>780</v>
      </c>
      <c r="AP603">
        <v>780</v>
      </c>
      <c r="AQ603" t="s">
        <v>103</v>
      </c>
      <c r="AR603" t="s">
        <v>98</v>
      </c>
      <c r="AS603" t="s">
        <v>105</v>
      </c>
      <c r="AT603" t="s">
        <v>106</v>
      </c>
      <c r="AU603">
        <v>780</v>
      </c>
      <c r="AV603">
        <v>595</v>
      </c>
      <c r="AW603">
        <v>0</v>
      </c>
      <c r="AX603">
        <v>1375</v>
      </c>
      <c r="AY603">
        <v>0</v>
      </c>
      <c r="AZ603">
        <v>0</v>
      </c>
      <c r="BA603">
        <v>1</v>
      </c>
      <c r="BB603">
        <v>1</v>
      </c>
      <c r="BC603">
        <v>3</v>
      </c>
      <c r="BD603">
        <v>1</v>
      </c>
      <c r="BE603" t="s">
        <v>97</v>
      </c>
      <c r="BF603">
        <v>6</v>
      </c>
      <c r="BG603" t="s">
        <v>107</v>
      </c>
      <c r="BH603">
        <v>1</v>
      </c>
      <c r="BI603" t="s">
        <v>97</v>
      </c>
      <c r="BJ603" t="s">
        <v>127</v>
      </c>
      <c r="BK603">
        <v>1979</v>
      </c>
      <c r="BL603" t="s">
        <v>102</v>
      </c>
      <c r="BM603">
        <v>1</v>
      </c>
      <c r="BN603">
        <v>544</v>
      </c>
      <c r="BO603" t="s">
        <v>98</v>
      </c>
      <c r="BP603" t="s">
        <v>98</v>
      </c>
      <c r="BQ603" t="s">
        <v>190</v>
      </c>
      <c r="BR603">
        <v>0</v>
      </c>
      <c r="BS603">
        <v>162</v>
      </c>
      <c r="BT603">
        <v>0</v>
      </c>
      <c r="BU603">
        <v>0</v>
      </c>
      <c r="BV603">
        <v>126</v>
      </c>
      <c r="BW603">
        <v>0</v>
      </c>
      <c r="BX603" t="s">
        <v>83</v>
      </c>
      <c r="BY603" t="s">
        <v>83</v>
      </c>
      <c r="BZ603" t="s">
        <v>83</v>
      </c>
      <c r="CA603" s="2">
        <v>0</v>
      </c>
      <c r="CB603">
        <v>12</v>
      </c>
      <c r="CC603">
        <v>2007</v>
      </c>
      <c r="CD603" t="s">
        <v>110</v>
      </c>
      <c r="CE603" t="s">
        <v>111</v>
      </c>
      <c r="CF603" s="2">
        <v>141000</v>
      </c>
      <c r="CG603" s="4">
        <f t="shared" si="19"/>
        <v>102.54545454545455</v>
      </c>
    </row>
    <row r="604" spans="1:85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 t="str">
        <f t="shared" si="18"/>
        <v>N</v>
      </c>
      <c r="S604">
        <v>8</v>
      </c>
      <c r="T604">
        <v>5</v>
      </c>
      <c r="U604">
        <v>1992</v>
      </c>
      <c r="V604" t="str">
        <f>IF(Table1[[#This Row],[YearBuilt]]&lt;1990, "N", IF(Table1[[#This Row],[Remodeled after 1990?]] = "Y", "N", "Y"))</f>
        <v>Y</v>
      </c>
      <c r="W604">
        <v>1992</v>
      </c>
      <c r="X604" t="str" cm="1">
        <f t="array" ref="X604">IFERROR(IF(U604=W604, "N", IF(AND(U604&lt;W604, Table1[[#This Row],[YearRemodAdd]]&gt;1990), "Y", "N/A")), No value)</f>
        <v>N</v>
      </c>
      <c r="Y604" t="s">
        <v>93</v>
      </c>
      <c r="Z604" t="s">
        <v>94</v>
      </c>
      <c r="AA604" t="s">
        <v>140</v>
      </c>
      <c r="AB604" t="s">
        <v>140</v>
      </c>
      <c r="AC604" t="s">
        <v>117</v>
      </c>
      <c r="AD604">
        <v>0</v>
      </c>
      <c r="AE604" t="s">
        <v>97</v>
      </c>
      <c r="AF604" t="s">
        <v>98</v>
      </c>
      <c r="AG604" t="s">
        <v>99</v>
      </c>
      <c r="AH604" t="s">
        <v>97</v>
      </c>
      <c r="AI604" t="s">
        <v>98</v>
      </c>
      <c r="AJ604" t="s">
        <v>121</v>
      </c>
      <c r="AK604" t="s">
        <v>101</v>
      </c>
      <c r="AL604">
        <v>789</v>
      </c>
      <c r="AM604" t="s">
        <v>102</v>
      </c>
      <c r="AN604">
        <v>0</v>
      </c>
      <c r="AO604">
        <v>119</v>
      </c>
      <c r="AP604">
        <v>908</v>
      </c>
      <c r="AQ604" t="s">
        <v>103</v>
      </c>
      <c r="AR604" t="s">
        <v>104</v>
      </c>
      <c r="AS604" t="s">
        <v>105</v>
      </c>
      <c r="AT604" t="s">
        <v>106</v>
      </c>
      <c r="AU604">
        <v>927</v>
      </c>
      <c r="AV604">
        <v>988</v>
      </c>
      <c r="AW604">
        <v>0</v>
      </c>
      <c r="AX604">
        <v>1915</v>
      </c>
      <c r="AY604">
        <v>1</v>
      </c>
      <c r="AZ604">
        <v>0</v>
      </c>
      <c r="BA604">
        <v>2</v>
      </c>
      <c r="BB604">
        <v>1</v>
      </c>
      <c r="BC604">
        <v>3</v>
      </c>
      <c r="BD604">
        <v>1</v>
      </c>
      <c r="BE604" t="s">
        <v>97</v>
      </c>
      <c r="BF604">
        <v>8</v>
      </c>
      <c r="BG604" t="s">
        <v>107</v>
      </c>
      <c r="BH604">
        <v>1</v>
      </c>
      <c r="BI604" t="s">
        <v>98</v>
      </c>
      <c r="BJ604" t="s">
        <v>108</v>
      </c>
      <c r="BK604">
        <v>1992</v>
      </c>
      <c r="BL604" t="s">
        <v>157</v>
      </c>
      <c r="BM604">
        <v>2</v>
      </c>
      <c r="BN604">
        <v>506</v>
      </c>
      <c r="BO604" t="s">
        <v>98</v>
      </c>
      <c r="BP604" t="s">
        <v>98</v>
      </c>
      <c r="BQ604" t="s">
        <v>105</v>
      </c>
      <c r="BR604">
        <v>120</v>
      </c>
      <c r="BS604">
        <v>150</v>
      </c>
      <c r="BT604">
        <v>0</v>
      </c>
      <c r="BU604">
        <v>0</v>
      </c>
      <c r="BV604">
        <v>0</v>
      </c>
      <c r="BW604">
        <v>0</v>
      </c>
      <c r="BX604" t="s">
        <v>83</v>
      </c>
      <c r="BY604" t="s">
        <v>83</v>
      </c>
      <c r="BZ604" t="s">
        <v>83</v>
      </c>
      <c r="CA604" s="2">
        <v>0</v>
      </c>
      <c r="CB604">
        <v>2</v>
      </c>
      <c r="CC604">
        <v>2006</v>
      </c>
      <c r="CD604" t="s">
        <v>110</v>
      </c>
      <c r="CE604" t="s">
        <v>128</v>
      </c>
      <c r="CF604" s="2">
        <v>220000</v>
      </c>
      <c r="CG604" s="4">
        <f t="shared" si="19"/>
        <v>114.88250652741515</v>
      </c>
    </row>
    <row r="605" spans="1:85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 t="str">
        <f t="shared" si="18"/>
        <v>N</v>
      </c>
      <c r="S605">
        <v>7</v>
      </c>
      <c r="T605">
        <v>5</v>
      </c>
      <c r="U605">
        <v>2004</v>
      </c>
      <c r="V605" t="str">
        <f>IF(Table1[[#This Row],[YearBuilt]]&lt;1990, "N", IF(Table1[[#This Row],[Remodeled after 1990?]] = "Y", "N", "Y"))</f>
        <v>N</v>
      </c>
      <c r="W605">
        <v>2005</v>
      </c>
      <c r="X605" t="str" cm="1">
        <f t="array" ref="X605">IFERROR(IF(U605=W605, "N", IF(AND(U605&lt;W605, Table1[[#This Row],[YearRemodAdd]]&gt;1990), "Y", "N/A")), No value)</f>
        <v>Y</v>
      </c>
      <c r="Y605" t="s">
        <v>93</v>
      </c>
      <c r="Z605" t="s">
        <v>94</v>
      </c>
      <c r="AA605" t="s">
        <v>116</v>
      </c>
      <c r="AB605" t="s">
        <v>116</v>
      </c>
      <c r="AC605" t="s">
        <v>117</v>
      </c>
      <c r="AD605">
        <v>0</v>
      </c>
      <c r="AE605" t="s">
        <v>97</v>
      </c>
      <c r="AF605" t="s">
        <v>98</v>
      </c>
      <c r="AG605" t="s">
        <v>99</v>
      </c>
      <c r="AH605" t="s">
        <v>97</v>
      </c>
      <c r="AI605" t="s">
        <v>98</v>
      </c>
      <c r="AJ605" t="s">
        <v>100</v>
      </c>
      <c r="AK605" t="s">
        <v>102</v>
      </c>
      <c r="AL605">
        <v>0</v>
      </c>
      <c r="AM605" t="s">
        <v>102</v>
      </c>
      <c r="AN605">
        <v>0</v>
      </c>
      <c r="AO605">
        <v>600</v>
      </c>
      <c r="AP605">
        <v>600</v>
      </c>
      <c r="AQ605" t="s">
        <v>103</v>
      </c>
      <c r="AR605" t="s">
        <v>104</v>
      </c>
      <c r="AS605" t="s">
        <v>105</v>
      </c>
      <c r="AT605" t="s">
        <v>106</v>
      </c>
      <c r="AU605">
        <v>600</v>
      </c>
      <c r="AV605">
        <v>600</v>
      </c>
      <c r="AW605">
        <v>0</v>
      </c>
      <c r="AX605">
        <v>1200</v>
      </c>
      <c r="AY605">
        <v>0</v>
      </c>
      <c r="AZ605">
        <v>0</v>
      </c>
      <c r="BA605">
        <v>2</v>
      </c>
      <c r="BB605">
        <v>1</v>
      </c>
      <c r="BC605">
        <v>2</v>
      </c>
      <c r="BD605">
        <v>1</v>
      </c>
      <c r="BE605" t="s">
        <v>97</v>
      </c>
      <c r="BF605">
        <v>4</v>
      </c>
      <c r="BG605" t="s">
        <v>107</v>
      </c>
      <c r="BH605">
        <v>0</v>
      </c>
      <c r="BI605" t="s">
        <v>83</v>
      </c>
      <c r="BJ605" t="s">
        <v>127</v>
      </c>
      <c r="BK605">
        <v>2004</v>
      </c>
      <c r="BL605" t="s">
        <v>109</v>
      </c>
      <c r="BM605">
        <v>2</v>
      </c>
      <c r="BN605">
        <v>480</v>
      </c>
      <c r="BO605" t="s">
        <v>98</v>
      </c>
      <c r="BP605" t="s">
        <v>98</v>
      </c>
      <c r="BQ605" t="s">
        <v>105</v>
      </c>
      <c r="BR605">
        <v>0</v>
      </c>
      <c r="BS605">
        <v>172</v>
      </c>
      <c r="BT605">
        <v>0</v>
      </c>
      <c r="BU605">
        <v>0</v>
      </c>
      <c r="BV605">
        <v>0</v>
      </c>
      <c r="BW605">
        <v>0</v>
      </c>
      <c r="BX605" t="s">
        <v>83</v>
      </c>
      <c r="BY605" t="s">
        <v>83</v>
      </c>
      <c r="BZ605" t="s">
        <v>83</v>
      </c>
      <c r="CA605" s="2">
        <v>0</v>
      </c>
      <c r="CB605">
        <v>6</v>
      </c>
      <c r="CC605">
        <v>2010</v>
      </c>
      <c r="CD605" t="s">
        <v>110</v>
      </c>
      <c r="CE605" t="s">
        <v>111</v>
      </c>
      <c r="CF605" s="2">
        <v>151000</v>
      </c>
      <c r="CG605" s="4">
        <f t="shared" si="19"/>
        <v>125.83333333333333</v>
      </c>
    </row>
    <row r="606" spans="1:85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 t="str">
        <f t="shared" si="18"/>
        <v>Y</v>
      </c>
      <c r="S606">
        <v>7</v>
      </c>
      <c r="T606">
        <v>5</v>
      </c>
      <c r="U606">
        <v>2002</v>
      </c>
      <c r="V606" t="str">
        <f>IF(Table1[[#This Row],[YearBuilt]]&lt;1990, "N", IF(Table1[[#This Row],[Remodeled after 1990?]] = "Y", "N", "Y"))</f>
        <v>Y</v>
      </c>
      <c r="W606">
        <v>2002</v>
      </c>
      <c r="X606" t="str" cm="1">
        <f t="array" ref="X606">IFERROR(IF(U606=W606, "N", IF(AND(U606&lt;W606, Table1[[#This Row],[YearRemodAdd]]&gt;1990), "Y", "N/A")), No value)</f>
        <v>N</v>
      </c>
      <c r="Y606" t="s">
        <v>93</v>
      </c>
      <c r="Z606" t="s">
        <v>94</v>
      </c>
      <c r="AA606" t="s">
        <v>95</v>
      </c>
      <c r="AB606" t="s">
        <v>95</v>
      </c>
      <c r="AC606" t="s">
        <v>96</v>
      </c>
      <c r="AD606">
        <v>99</v>
      </c>
      <c r="AE606" t="s">
        <v>97</v>
      </c>
      <c r="AF606" t="s">
        <v>98</v>
      </c>
      <c r="AG606" t="s">
        <v>99</v>
      </c>
      <c r="AH606" t="s">
        <v>97</v>
      </c>
      <c r="AI606" t="s">
        <v>98</v>
      </c>
      <c r="AJ606" t="s">
        <v>121</v>
      </c>
      <c r="AK606" t="s">
        <v>101</v>
      </c>
      <c r="AL606">
        <v>922</v>
      </c>
      <c r="AM606" t="s">
        <v>102</v>
      </c>
      <c r="AN606">
        <v>0</v>
      </c>
      <c r="AO606">
        <v>572</v>
      </c>
      <c r="AP606">
        <v>1494</v>
      </c>
      <c r="AQ606" t="s">
        <v>103</v>
      </c>
      <c r="AR606" t="s">
        <v>104</v>
      </c>
      <c r="AS606" t="s">
        <v>105</v>
      </c>
      <c r="AT606" t="s">
        <v>106</v>
      </c>
      <c r="AU606">
        <v>1494</v>
      </c>
      <c r="AV606">
        <v>0</v>
      </c>
      <c r="AW606">
        <v>0</v>
      </c>
      <c r="AX606">
        <v>1494</v>
      </c>
      <c r="AY606">
        <v>1</v>
      </c>
      <c r="AZ606">
        <v>0</v>
      </c>
      <c r="BA606">
        <v>2</v>
      </c>
      <c r="BB606">
        <v>0</v>
      </c>
      <c r="BC606">
        <v>3</v>
      </c>
      <c r="BD606">
        <v>1</v>
      </c>
      <c r="BE606" t="s">
        <v>97</v>
      </c>
      <c r="BF606">
        <v>6</v>
      </c>
      <c r="BG606" t="s">
        <v>107</v>
      </c>
      <c r="BH606">
        <v>1</v>
      </c>
      <c r="BI606" t="s">
        <v>98</v>
      </c>
      <c r="BJ606" t="s">
        <v>108</v>
      </c>
      <c r="BK606">
        <v>2002</v>
      </c>
      <c r="BL606" t="s">
        <v>109</v>
      </c>
      <c r="BM606">
        <v>2</v>
      </c>
      <c r="BN606">
        <v>530</v>
      </c>
      <c r="BO606" t="s">
        <v>98</v>
      </c>
      <c r="BP606" t="s">
        <v>98</v>
      </c>
      <c r="BQ606" t="s">
        <v>105</v>
      </c>
      <c r="BR606">
        <v>192</v>
      </c>
      <c r="BS606">
        <v>36</v>
      </c>
      <c r="BT606">
        <v>0</v>
      </c>
      <c r="BU606">
        <v>0</v>
      </c>
      <c r="BV606">
        <v>0</v>
      </c>
      <c r="BW606">
        <v>0</v>
      </c>
      <c r="BX606" t="s">
        <v>83</v>
      </c>
      <c r="BY606" t="s">
        <v>83</v>
      </c>
      <c r="BZ606" t="s">
        <v>83</v>
      </c>
      <c r="CA606" s="2">
        <v>0</v>
      </c>
      <c r="CB606">
        <v>9</v>
      </c>
      <c r="CC606">
        <v>2008</v>
      </c>
      <c r="CD606" t="s">
        <v>110</v>
      </c>
      <c r="CE606" t="s">
        <v>111</v>
      </c>
      <c r="CF606" s="2">
        <v>221000</v>
      </c>
      <c r="CG606" s="4">
        <f t="shared" si="19"/>
        <v>147.92503346720216</v>
      </c>
    </row>
    <row r="607" spans="1:85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 t="str">
        <f t="shared" si="18"/>
        <v>N</v>
      </c>
      <c r="S607">
        <v>7</v>
      </c>
      <c r="T607">
        <v>6</v>
      </c>
      <c r="U607">
        <v>1965</v>
      </c>
      <c r="V607" t="str">
        <f>IF(Table1[[#This Row],[YearBuilt]]&lt;1990, "N", IF(Table1[[#This Row],[Remodeled after 1990?]] = "Y", "N", "Y"))</f>
        <v>N</v>
      </c>
      <c r="W607">
        <v>1990</v>
      </c>
      <c r="X607" t="str" cm="1">
        <f t="array" ref="X607">IFERROR(IF(U607=W607, "N", IF(AND(U607&lt;W607, Table1[[#This Row],[YearRemodAdd]]&gt;1990), "Y", "N/A")), No value)</f>
        <v>N/A</v>
      </c>
      <c r="Y607" t="s">
        <v>93</v>
      </c>
      <c r="Z607" t="s">
        <v>94</v>
      </c>
      <c r="AA607" t="s">
        <v>140</v>
      </c>
      <c r="AB607" t="s">
        <v>140</v>
      </c>
      <c r="AC607" t="s">
        <v>96</v>
      </c>
      <c r="AD607">
        <v>176</v>
      </c>
      <c r="AE607" t="s">
        <v>98</v>
      </c>
      <c r="AF607" t="s">
        <v>98</v>
      </c>
      <c r="AG607" t="s">
        <v>118</v>
      </c>
      <c r="AH607" t="s">
        <v>98</v>
      </c>
      <c r="AI607" t="s">
        <v>98</v>
      </c>
      <c r="AJ607" t="s">
        <v>100</v>
      </c>
      <c r="AK607" t="s">
        <v>141</v>
      </c>
      <c r="AL607">
        <v>454</v>
      </c>
      <c r="AM607" t="s">
        <v>102</v>
      </c>
      <c r="AN607">
        <v>0</v>
      </c>
      <c r="AO607">
        <v>314</v>
      </c>
      <c r="AP607">
        <v>768</v>
      </c>
      <c r="AQ607" t="s">
        <v>103</v>
      </c>
      <c r="AR607" t="s">
        <v>98</v>
      </c>
      <c r="AS607" t="s">
        <v>105</v>
      </c>
      <c r="AT607" t="s">
        <v>106</v>
      </c>
      <c r="AU607">
        <v>1186</v>
      </c>
      <c r="AV607">
        <v>800</v>
      </c>
      <c r="AW607">
        <v>0</v>
      </c>
      <c r="AX607">
        <v>1986</v>
      </c>
      <c r="AY607">
        <v>0</v>
      </c>
      <c r="AZ607">
        <v>0</v>
      </c>
      <c r="BA607">
        <v>2</v>
      </c>
      <c r="BB607">
        <v>1</v>
      </c>
      <c r="BC607">
        <v>3</v>
      </c>
      <c r="BD607">
        <v>1</v>
      </c>
      <c r="BE607" t="s">
        <v>98</v>
      </c>
      <c r="BF607">
        <v>7</v>
      </c>
      <c r="BG607" t="s">
        <v>107</v>
      </c>
      <c r="BH607">
        <v>3</v>
      </c>
      <c r="BI607" t="s">
        <v>147</v>
      </c>
      <c r="BJ607" t="s">
        <v>108</v>
      </c>
      <c r="BK607">
        <v>1965</v>
      </c>
      <c r="BL607" t="s">
        <v>102</v>
      </c>
      <c r="BM607">
        <v>2</v>
      </c>
      <c r="BN607">
        <v>486</v>
      </c>
      <c r="BO607" t="s">
        <v>98</v>
      </c>
      <c r="BP607" t="s">
        <v>98</v>
      </c>
      <c r="BQ607" t="s">
        <v>105</v>
      </c>
      <c r="BR607">
        <v>0</v>
      </c>
      <c r="BS607">
        <v>42</v>
      </c>
      <c r="BT607">
        <v>0</v>
      </c>
      <c r="BU607">
        <v>0</v>
      </c>
      <c r="BV607">
        <v>189</v>
      </c>
      <c r="BW607">
        <v>0</v>
      </c>
      <c r="BX607" t="s">
        <v>83</v>
      </c>
      <c r="BY607" t="s">
        <v>83</v>
      </c>
      <c r="BZ607" t="s">
        <v>83</v>
      </c>
      <c r="CA607" s="2">
        <v>0</v>
      </c>
      <c r="CB607">
        <v>10</v>
      </c>
      <c r="CC607">
        <v>2009</v>
      </c>
      <c r="CD607" t="s">
        <v>110</v>
      </c>
      <c r="CE607" t="s">
        <v>111</v>
      </c>
      <c r="CF607" s="2">
        <v>205000</v>
      </c>
      <c r="CG607" s="4">
        <f t="shared" si="19"/>
        <v>103.22255790533737</v>
      </c>
    </row>
    <row r="608" spans="1:85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 t="str">
        <f t="shared" si="18"/>
        <v>Y</v>
      </c>
      <c r="S608">
        <v>5</v>
      </c>
      <c r="T608">
        <v>5</v>
      </c>
      <c r="U608">
        <v>1996</v>
      </c>
      <c r="V608" t="str">
        <f>IF(Table1[[#This Row],[YearBuilt]]&lt;1990, "N", IF(Table1[[#This Row],[Remodeled after 1990?]] = "Y", "N", "Y"))</f>
        <v>Y</v>
      </c>
      <c r="W608">
        <v>1996</v>
      </c>
      <c r="X608" t="str" cm="1">
        <f t="array" ref="X608">IFERROR(IF(U608=W608, "N", IF(AND(U608&lt;W608, Table1[[#This Row],[YearRemodAdd]]&gt;1990), "Y", "N/A")), No value)</f>
        <v>N</v>
      </c>
      <c r="Y608" t="s">
        <v>93</v>
      </c>
      <c r="Z608" t="s">
        <v>94</v>
      </c>
      <c r="AA608" t="s">
        <v>95</v>
      </c>
      <c r="AB608" t="s">
        <v>95</v>
      </c>
      <c r="AC608" t="s">
        <v>117</v>
      </c>
      <c r="AD608">
        <v>0</v>
      </c>
      <c r="AE608" t="s">
        <v>98</v>
      </c>
      <c r="AF608" t="s">
        <v>97</v>
      </c>
      <c r="AG608" t="s">
        <v>99</v>
      </c>
      <c r="AH608" t="s">
        <v>97</v>
      </c>
      <c r="AI608" t="s">
        <v>98</v>
      </c>
      <c r="AJ608" t="s">
        <v>100</v>
      </c>
      <c r="AK608" t="s">
        <v>101</v>
      </c>
      <c r="AL608">
        <v>732</v>
      </c>
      <c r="AM608" t="s">
        <v>102</v>
      </c>
      <c r="AN608">
        <v>0</v>
      </c>
      <c r="AO608">
        <v>308</v>
      </c>
      <c r="AP608">
        <v>1040</v>
      </c>
      <c r="AQ608" t="s">
        <v>103</v>
      </c>
      <c r="AR608" t="s">
        <v>97</v>
      </c>
      <c r="AS608" t="s">
        <v>105</v>
      </c>
      <c r="AT608" t="s">
        <v>106</v>
      </c>
      <c r="AU608">
        <v>1040</v>
      </c>
      <c r="AV608">
        <v>0</v>
      </c>
      <c r="AW608">
        <v>0</v>
      </c>
      <c r="AX608">
        <v>1040</v>
      </c>
      <c r="AY608">
        <v>1</v>
      </c>
      <c r="AZ608">
        <v>0</v>
      </c>
      <c r="BA608">
        <v>1</v>
      </c>
      <c r="BB608">
        <v>0</v>
      </c>
      <c r="BC608">
        <v>3</v>
      </c>
      <c r="BD608">
        <v>1</v>
      </c>
      <c r="BE608" t="s">
        <v>97</v>
      </c>
      <c r="BF608">
        <v>6</v>
      </c>
      <c r="BG608" t="s">
        <v>107</v>
      </c>
      <c r="BH608">
        <v>0</v>
      </c>
      <c r="BI608" t="s">
        <v>83</v>
      </c>
      <c r="BJ608" t="s">
        <v>127</v>
      </c>
      <c r="BK608">
        <v>2000</v>
      </c>
      <c r="BL608" t="s">
        <v>102</v>
      </c>
      <c r="BM608">
        <v>2</v>
      </c>
      <c r="BN608">
        <v>576</v>
      </c>
      <c r="BO608" t="s">
        <v>98</v>
      </c>
      <c r="BP608" t="s">
        <v>98</v>
      </c>
      <c r="BQ608" t="s">
        <v>105</v>
      </c>
      <c r="BR608">
        <v>168</v>
      </c>
      <c r="BS608">
        <v>0</v>
      </c>
      <c r="BT608">
        <v>0</v>
      </c>
      <c r="BU608">
        <v>0</v>
      </c>
      <c r="BV608">
        <v>0</v>
      </c>
      <c r="BW608">
        <v>0</v>
      </c>
      <c r="BX608" t="s">
        <v>83</v>
      </c>
      <c r="BY608" t="s">
        <v>165</v>
      </c>
      <c r="BZ608" t="s">
        <v>83</v>
      </c>
      <c r="CA608" s="2">
        <v>0</v>
      </c>
      <c r="CB608">
        <v>11</v>
      </c>
      <c r="CC608">
        <v>2009</v>
      </c>
      <c r="CD608" t="s">
        <v>110</v>
      </c>
      <c r="CE608" t="s">
        <v>111</v>
      </c>
      <c r="CF608" s="2">
        <v>152000</v>
      </c>
      <c r="CG608" s="4">
        <f t="shared" si="19"/>
        <v>146.15384615384616</v>
      </c>
    </row>
    <row r="609" spans="1:85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 t="str">
        <f t="shared" si="18"/>
        <v>N</v>
      </c>
      <c r="S609">
        <v>5</v>
      </c>
      <c r="T609">
        <v>8</v>
      </c>
      <c r="U609">
        <v>1948</v>
      </c>
      <c r="V609" t="str">
        <f>IF(Table1[[#This Row],[YearBuilt]]&lt;1990, "N", IF(Table1[[#This Row],[Remodeled after 1990?]] = "Y", "N", "Y"))</f>
        <v>N</v>
      </c>
      <c r="W609">
        <v>2002</v>
      </c>
      <c r="X609" t="str" cm="1">
        <f t="array" ref="X609">IFERROR(IF(U609=W609, "N", IF(AND(U609&lt;W609, Table1[[#This Row],[YearRemodAdd]]&gt;1990), "Y", "N/A")), No value)</f>
        <v>Y</v>
      </c>
      <c r="Y609" t="s">
        <v>93</v>
      </c>
      <c r="Z609" t="s">
        <v>94</v>
      </c>
      <c r="AA609" t="s">
        <v>116</v>
      </c>
      <c r="AB609" t="s">
        <v>116</v>
      </c>
      <c r="AC609" t="s">
        <v>117</v>
      </c>
      <c r="AD609">
        <v>0</v>
      </c>
      <c r="AE609" t="s">
        <v>98</v>
      </c>
      <c r="AF609" t="s">
        <v>97</v>
      </c>
      <c r="AG609" t="s">
        <v>118</v>
      </c>
      <c r="AH609" t="s">
        <v>98</v>
      </c>
      <c r="AI609" t="s">
        <v>97</v>
      </c>
      <c r="AJ609" t="s">
        <v>100</v>
      </c>
      <c r="AK609" t="s">
        <v>101</v>
      </c>
      <c r="AL609">
        <v>603</v>
      </c>
      <c r="AM609" t="s">
        <v>102</v>
      </c>
      <c r="AN609">
        <v>0</v>
      </c>
      <c r="AO609">
        <v>293</v>
      </c>
      <c r="AP609">
        <v>896</v>
      </c>
      <c r="AQ609" t="s">
        <v>103</v>
      </c>
      <c r="AR609" t="s">
        <v>104</v>
      </c>
      <c r="AS609" t="s">
        <v>105</v>
      </c>
      <c r="AT609" t="s">
        <v>106</v>
      </c>
      <c r="AU609">
        <v>1112</v>
      </c>
      <c r="AV609">
        <v>896</v>
      </c>
      <c r="AW609">
        <v>0</v>
      </c>
      <c r="AX609">
        <v>2008</v>
      </c>
      <c r="AY609">
        <v>1</v>
      </c>
      <c r="AZ609">
        <v>0</v>
      </c>
      <c r="BA609">
        <v>3</v>
      </c>
      <c r="BB609">
        <v>0</v>
      </c>
      <c r="BC609">
        <v>3</v>
      </c>
      <c r="BD609">
        <v>1</v>
      </c>
      <c r="BE609" t="s">
        <v>104</v>
      </c>
      <c r="BF609">
        <v>8</v>
      </c>
      <c r="BG609" t="s">
        <v>107</v>
      </c>
      <c r="BH609">
        <v>0</v>
      </c>
      <c r="BI609" t="s">
        <v>83</v>
      </c>
      <c r="BJ609" t="s">
        <v>108</v>
      </c>
      <c r="BK609">
        <v>1948</v>
      </c>
      <c r="BL609" t="s">
        <v>102</v>
      </c>
      <c r="BM609">
        <v>1</v>
      </c>
      <c r="BN609">
        <v>230</v>
      </c>
      <c r="BO609" t="s">
        <v>98</v>
      </c>
      <c r="BP609" t="s">
        <v>98</v>
      </c>
      <c r="BQ609" t="s">
        <v>105</v>
      </c>
      <c r="BR609">
        <v>103</v>
      </c>
      <c r="BS609">
        <v>0</v>
      </c>
      <c r="BT609">
        <v>0</v>
      </c>
      <c r="BU609">
        <v>0</v>
      </c>
      <c r="BV609">
        <v>0</v>
      </c>
      <c r="BW609">
        <v>0</v>
      </c>
      <c r="BX609" t="s">
        <v>83</v>
      </c>
      <c r="BY609" t="s">
        <v>83</v>
      </c>
      <c r="BZ609" t="s">
        <v>83</v>
      </c>
      <c r="CA609" s="2">
        <v>0</v>
      </c>
      <c r="CB609">
        <v>8</v>
      </c>
      <c r="CC609">
        <v>2006</v>
      </c>
      <c r="CD609" t="s">
        <v>110</v>
      </c>
      <c r="CE609" t="s">
        <v>111</v>
      </c>
      <c r="CF609" s="2">
        <v>225000</v>
      </c>
      <c r="CG609" s="4">
        <f t="shared" si="19"/>
        <v>112.05179282868527</v>
      </c>
    </row>
    <row r="610" spans="1:85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 t="str">
        <f t="shared" si="18"/>
        <v>N</v>
      </c>
      <c r="S610">
        <v>8</v>
      </c>
      <c r="T610">
        <v>6</v>
      </c>
      <c r="U610">
        <v>1934</v>
      </c>
      <c r="V610" t="str">
        <f>IF(Table1[[#This Row],[YearBuilt]]&lt;1990, "N", IF(Table1[[#This Row],[Remodeled after 1990?]] = "Y", "N", "Y"))</f>
        <v>N</v>
      </c>
      <c r="W610">
        <v>1998</v>
      </c>
      <c r="X610" t="str" cm="1">
        <f t="array" ref="X610">IFERROR(IF(U610=W610, "N", IF(AND(U610&lt;W610, Table1[[#This Row],[YearRemodAdd]]&gt;1990), "Y", "N/A")), No value)</f>
        <v>Y</v>
      </c>
      <c r="Y610" t="s">
        <v>93</v>
      </c>
      <c r="Z610" t="s">
        <v>94</v>
      </c>
      <c r="AA610" t="s">
        <v>96</v>
      </c>
      <c r="AB610" t="s">
        <v>124</v>
      </c>
      <c r="AC610" t="s">
        <v>117</v>
      </c>
      <c r="AD610">
        <v>0</v>
      </c>
      <c r="AE610" t="s">
        <v>98</v>
      </c>
      <c r="AF610" t="s">
        <v>98</v>
      </c>
      <c r="AG610" t="s">
        <v>99</v>
      </c>
      <c r="AH610" t="s">
        <v>97</v>
      </c>
      <c r="AI610" t="s">
        <v>98</v>
      </c>
      <c r="AJ610" t="s">
        <v>121</v>
      </c>
      <c r="AK610" t="s">
        <v>141</v>
      </c>
      <c r="AL610">
        <v>428</v>
      </c>
      <c r="AM610" t="s">
        <v>102</v>
      </c>
      <c r="AN610">
        <v>0</v>
      </c>
      <c r="AO610">
        <v>537</v>
      </c>
      <c r="AP610">
        <v>965</v>
      </c>
      <c r="AQ610" t="s">
        <v>103</v>
      </c>
      <c r="AR610" t="s">
        <v>98</v>
      </c>
      <c r="AS610" t="s">
        <v>105</v>
      </c>
      <c r="AT610" t="s">
        <v>106</v>
      </c>
      <c r="AU610">
        <v>1940</v>
      </c>
      <c r="AV610">
        <v>1254</v>
      </c>
      <c r="AW610">
        <v>0</v>
      </c>
      <c r="AX610">
        <v>3194</v>
      </c>
      <c r="AY610">
        <v>0</v>
      </c>
      <c r="AZ610">
        <v>0</v>
      </c>
      <c r="BA610">
        <v>2</v>
      </c>
      <c r="BB610">
        <v>1</v>
      </c>
      <c r="BC610">
        <v>4</v>
      </c>
      <c r="BD610">
        <v>1</v>
      </c>
      <c r="BE610" t="s">
        <v>98</v>
      </c>
      <c r="BF610">
        <v>10</v>
      </c>
      <c r="BG610" t="s">
        <v>107</v>
      </c>
      <c r="BH610">
        <v>2</v>
      </c>
      <c r="BI610" t="s">
        <v>97</v>
      </c>
      <c r="BJ610" t="s">
        <v>209</v>
      </c>
      <c r="BK610">
        <v>1934</v>
      </c>
      <c r="BL610" t="s">
        <v>102</v>
      </c>
      <c r="BM610">
        <v>2</v>
      </c>
      <c r="BN610">
        <v>380</v>
      </c>
      <c r="BO610" t="s">
        <v>98</v>
      </c>
      <c r="BP610" t="s">
        <v>98</v>
      </c>
      <c r="BQ610" t="s">
        <v>105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 t="s">
        <v>83</v>
      </c>
      <c r="BY610" t="s">
        <v>83</v>
      </c>
      <c r="BZ610" t="s">
        <v>83</v>
      </c>
      <c r="CA610" s="2">
        <v>0</v>
      </c>
      <c r="CB610">
        <v>9</v>
      </c>
      <c r="CC610">
        <v>2007</v>
      </c>
      <c r="CD610" t="s">
        <v>110</v>
      </c>
      <c r="CE610" t="s">
        <v>210</v>
      </c>
      <c r="CF610" s="2">
        <v>359100</v>
      </c>
      <c r="CG610" s="4">
        <f t="shared" si="19"/>
        <v>112.42955541640576</v>
      </c>
    </row>
    <row r="611" spans="1:85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 t="str">
        <f t="shared" si="18"/>
        <v>Y</v>
      </c>
      <c r="S611">
        <v>4</v>
      </c>
      <c r="T611">
        <v>5</v>
      </c>
      <c r="U611">
        <v>1961</v>
      </c>
      <c r="V611" t="str">
        <f>IF(Table1[[#This Row],[YearBuilt]]&lt;1990, "N", IF(Table1[[#This Row],[Remodeled after 1990?]] = "Y", "N", "Y"))</f>
        <v>N</v>
      </c>
      <c r="W611">
        <v>1961</v>
      </c>
      <c r="X611" t="str" cm="1">
        <f t="array" ref="X611">IFERROR(IF(U611=W611, "N", IF(AND(U611&lt;W611, Table1[[#This Row],[YearRemodAdd]]&gt;1990), "Y", "N/A")), No value)</f>
        <v>N</v>
      </c>
      <c r="Y611" t="s">
        <v>93</v>
      </c>
      <c r="Z611" t="s">
        <v>94</v>
      </c>
      <c r="AA611" t="s">
        <v>95</v>
      </c>
      <c r="AB611" t="s">
        <v>95</v>
      </c>
      <c r="AC611" t="s">
        <v>207</v>
      </c>
      <c r="AD611">
        <v>192</v>
      </c>
      <c r="AE611" t="s">
        <v>98</v>
      </c>
      <c r="AF611" t="s">
        <v>147</v>
      </c>
      <c r="AG611" t="s">
        <v>118</v>
      </c>
      <c r="AH611" t="s">
        <v>98</v>
      </c>
      <c r="AI611" t="s">
        <v>98</v>
      </c>
      <c r="AJ611" t="s">
        <v>121</v>
      </c>
      <c r="AK611" t="s">
        <v>153</v>
      </c>
      <c r="AL611">
        <v>903</v>
      </c>
      <c r="AM611" t="s">
        <v>102</v>
      </c>
      <c r="AN611">
        <v>0</v>
      </c>
      <c r="AO611">
        <v>126</v>
      </c>
      <c r="AP611">
        <v>1029</v>
      </c>
      <c r="AQ611" t="s">
        <v>103</v>
      </c>
      <c r="AR611" t="s">
        <v>97</v>
      </c>
      <c r="AS611" t="s">
        <v>105</v>
      </c>
      <c r="AT611" t="s">
        <v>106</v>
      </c>
      <c r="AU611">
        <v>1029</v>
      </c>
      <c r="AV611">
        <v>0</v>
      </c>
      <c r="AW611">
        <v>0</v>
      </c>
      <c r="AX611">
        <v>1029</v>
      </c>
      <c r="AY611">
        <v>1</v>
      </c>
      <c r="AZ611">
        <v>0</v>
      </c>
      <c r="BA611">
        <v>1</v>
      </c>
      <c r="BB611">
        <v>0</v>
      </c>
      <c r="BC611">
        <v>3</v>
      </c>
      <c r="BD611">
        <v>1</v>
      </c>
      <c r="BE611" t="s">
        <v>98</v>
      </c>
      <c r="BF611">
        <v>5</v>
      </c>
      <c r="BG611" t="s">
        <v>107</v>
      </c>
      <c r="BH611">
        <v>0</v>
      </c>
      <c r="BI611" t="s">
        <v>83</v>
      </c>
      <c r="BJ611" t="s">
        <v>108</v>
      </c>
      <c r="BK611">
        <v>1961</v>
      </c>
      <c r="BL611" t="s">
        <v>102</v>
      </c>
      <c r="BM611">
        <v>1</v>
      </c>
      <c r="BN611">
        <v>261</v>
      </c>
      <c r="BO611" t="s">
        <v>98</v>
      </c>
      <c r="BP611" t="s">
        <v>98</v>
      </c>
      <c r="BQ611" t="s">
        <v>105</v>
      </c>
      <c r="BR611">
        <v>64</v>
      </c>
      <c r="BS611">
        <v>0</v>
      </c>
      <c r="BT611">
        <v>39</v>
      </c>
      <c r="BU611">
        <v>0</v>
      </c>
      <c r="BV611">
        <v>0</v>
      </c>
      <c r="BW611">
        <v>0</v>
      </c>
      <c r="BX611" t="s">
        <v>83</v>
      </c>
      <c r="BY611" t="s">
        <v>83</v>
      </c>
      <c r="BZ611" t="s">
        <v>83</v>
      </c>
      <c r="CA611" s="2">
        <v>0</v>
      </c>
      <c r="CB611">
        <v>4</v>
      </c>
      <c r="CC611">
        <v>2007</v>
      </c>
      <c r="CD611" t="s">
        <v>110</v>
      </c>
      <c r="CE611" t="s">
        <v>111</v>
      </c>
      <c r="CF611" s="2">
        <v>118500</v>
      </c>
      <c r="CG611" s="4">
        <f t="shared" si="19"/>
        <v>115.16034985422741</v>
      </c>
    </row>
    <row r="612" spans="1:85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 t="str">
        <f t="shared" si="18"/>
        <v>N</v>
      </c>
      <c r="S612">
        <v>9</v>
      </c>
      <c r="T612">
        <v>5</v>
      </c>
      <c r="U612">
        <v>2000</v>
      </c>
      <c r="V612" t="str">
        <f>IF(Table1[[#This Row],[YearBuilt]]&lt;1990, "N", IF(Table1[[#This Row],[Remodeled after 1990?]] = "Y", "N", "Y"))</f>
        <v>Y</v>
      </c>
      <c r="W612">
        <v>2000</v>
      </c>
      <c r="X612" t="str" cm="1">
        <f t="array" ref="X612">IFERROR(IF(U612=W612, "N", IF(AND(U612&lt;W612, Table1[[#This Row],[YearRemodAdd]]&gt;1990), "Y", "N/A")), No value)</f>
        <v>N</v>
      </c>
      <c r="Y612" t="s">
        <v>152</v>
      </c>
      <c r="Z612" t="s">
        <v>94</v>
      </c>
      <c r="AA612" t="s">
        <v>95</v>
      </c>
      <c r="AB612" t="s">
        <v>95</v>
      </c>
      <c r="AC612" t="s">
        <v>96</v>
      </c>
      <c r="AD612">
        <v>204</v>
      </c>
      <c r="AE612" t="s">
        <v>97</v>
      </c>
      <c r="AF612" t="s">
        <v>98</v>
      </c>
      <c r="AG612" t="s">
        <v>99</v>
      </c>
      <c r="AH612" t="s">
        <v>104</v>
      </c>
      <c r="AI612" t="s">
        <v>98</v>
      </c>
      <c r="AJ612" t="s">
        <v>121</v>
      </c>
      <c r="AK612" t="s">
        <v>101</v>
      </c>
      <c r="AL612">
        <v>904</v>
      </c>
      <c r="AM612" t="s">
        <v>102</v>
      </c>
      <c r="AN612">
        <v>0</v>
      </c>
      <c r="AO612">
        <v>536</v>
      </c>
      <c r="AP612">
        <v>1440</v>
      </c>
      <c r="AQ612" t="s">
        <v>103</v>
      </c>
      <c r="AR612" t="s">
        <v>104</v>
      </c>
      <c r="AS612" t="s">
        <v>105</v>
      </c>
      <c r="AT612" t="s">
        <v>106</v>
      </c>
      <c r="AU612">
        <v>1476</v>
      </c>
      <c r="AV612">
        <v>677</v>
      </c>
      <c r="AW612">
        <v>0</v>
      </c>
      <c r="AX612">
        <v>2153</v>
      </c>
      <c r="AY612">
        <v>1</v>
      </c>
      <c r="AZ612">
        <v>0</v>
      </c>
      <c r="BA612">
        <v>2</v>
      </c>
      <c r="BB612">
        <v>1</v>
      </c>
      <c r="BC612">
        <v>3</v>
      </c>
      <c r="BD612">
        <v>1</v>
      </c>
      <c r="BE612" t="s">
        <v>104</v>
      </c>
      <c r="BF612">
        <v>8</v>
      </c>
      <c r="BG612" t="s">
        <v>107</v>
      </c>
      <c r="BH612">
        <v>2</v>
      </c>
      <c r="BI612" t="s">
        <v>104</v>
      </c>
      <c r="BJ612" t="s">
        <v>108</v>
      </c>
      <c r="BK612">
        <v>2000</v>
      </c>
      <c r="BL612" t="s">
        <v>157</v>
      </c>
      <c r="BM612">
        <v>3</v>
      </c>
      <c r="BN612">
        <v>736</v>
      </c>
      <c r="BO612" t="s">
        <v>98</v>
      </c>
      <c r="BP612" t="s">
        <v>98</v>
      </c>
      <c r="BQ612" t="s">
        <v>105</v>
      </c>
      <c r="BR612">
        <v>253</v>
      </c>
      <c r="BS612">
        <v>142</v>
      </c>
      <c r="BT612">
        <v>0</v>
      </c>
      <c r="BU612">
        <v>0</v>
      </c>
      <c r="BV612">
        <v>0</v>
      </c>
      <c r="BW612">
        <v>0</v>
      </c>
      <c r="BX612" t="s">
        <v>83</v>
      </c>
      <c r="BY612" t="s">
        <v>83</v>
      </c>
      <c r="BZ612" t="s">
        <v>83</v>
      </c>
      <c r="CA612" s="2">
        <v>0</v>
      </c>
      <c r="CB612">
        <v>5</v>
      </c>
      <c r="CC612">
        <v>2009</v>
      </c>
      <c r="CD612" t="s">
        <v>110</v>
      </c>
      <c r="CE612" t="s">
        <v>111</v>
      </c>
      <c r="CF612" s="2">
        <v>313000</v>
      </c>
      <c r="CG612" s="4">
        <f t="shared" si="19"/>
        <v>145.37854156990247</v>
      </c>
    </row>
    <row r="613" spans="1:85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 t="str">
        <f t="shared" si="18"/>
        <v>N/A</v>
      </c>
      <c r="S613">
        <v>6</v>
      </c>
      <c r="T613">
        <v>6</v>
      </c>
      <c r="U613">
        <v>1978</v>
      </c>
      <c r="V613" t="str">
        <f>IF(Table1[[#This Row],[YearBuilt]]&lt;1990, "N", IF(Table1[[#This Row],[Remodeled after 1990?]] = "Y", "N", "Y"))</f>
        <v>N</v>
      </c>
      <c r="W613">
        <v>1978</v>
      </c>
      <c r="X613" t="str" cm="1">
        <f t="array" ref="X613">IFERROR(IF(U613=W613, "N", IF(AND(U613&lt;W613, Table1[[#This Row],[YearRemodAdd]]&gt;1990), "Y", "N/A")), No value)</f>
        <v>N</v>
      </c>
      <c r="Y613" t="s">
        <v>93</v>
      </c>
      <c r="Z613" t="s">
        <v>94</v>
      </c>
      <c r="AA613" t="s">
        <v>140</v>
      </c>
      <c r="AB613" t="s">
        <v>140</v>
      </c>
      <c r="AC613" t="s">
        <v>96</v>
      </c>
      <c r="AD613">
        <v>233</v>
      </c>
      <c r="AE613" t="s">
        <v>98</v>
      </c>
      <c r="AF613" t="s">
        <v>98</v>
      </c>
      <c r="AG613" t="s">
        <v>118</v>
      </c>
      <c r="AH613" t="s">
        <v>97</v>
      </c>
      <c r="AI613" t="s">
        <v>98</v>
      </c>
      <c r="AJ613" t="s">
        <v>130</v>
      </c>
      <c r="AK613" t="s">
        <v>119</v>
      </c>
      <c r="AL613">
        <v>605</v>
      </c>
      <c r="AM613" t="s">
        <v>102</v>
      </c>
      <c r="AN613">
        <v>0</v>
      </c>
      <c r="AO613">
        <v>427</v>
      </c>
      <c r="AP613">
        <v>1032</v>
      </c>
      <c r="AQ613" t="s">
        <v>103</v>
      </c>
      <c r="AR613" t="s">
        <v>98</v>
      </c>
      <c r="AS613" t="s">
        <v>105</v>
      </c>
      <c r="AT613" t="s">
        <v>106</v>
      </c>
      <c r="AU613">
        <v>1032</v>
      </c>
      <c r="AV613">
        <v>0</v>
      </c>
      <c r="AW613">
        <v>0</v>
      </c>
      <c r="AX613">
        <v>1032</v>
      </c>
      <c r="AY613">
        <v>0</v>
      </c>
      <c r="AZ613">
        <v>1</v>
      </c>
      <c r="BA613">
        <v>2</v>
      </c>
      <c r="BB613">
        <v>0</v>
      </c>
      <c r="BC613">
        <v>3</v>
      </c>
      <c r="BD613">
        <v>1</v>
      </c>
      <c r="BE613" t="s">
        <v>98</v>
      </c>
      <c r="BF613">
        <v>6</v>
      </c>
      <c r="BG613" t="s">
        <v>107</v>
      </c>
      <c r="BH613">
        <v>1</v>
      </c>
      <c r="BI613" t="s">
        <v>98</v>
      </c>
      <c r="BJ613" t="s">
        <v>108</v>
      </c>
      <c r="BK613">
        <v>1978</v>
      </c>
      <c r="BL613" t="s">
        <v>102</v>
      </c>
      <c r="BM613">
        <v>2</v>
      </c>
      <c r="BN613">
        <v>564</v>
      </c>
      <c r="BO613" t="s">
        <v>98</v>
      </c>
      <c r="BP613" t="s">
        <v>98</v>
      </c>
      <c r="BQ613" t="s">
        <v>105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 t="s">
        <v>83</v>
      </c>
      <c r="BY613" t="s">
        <v>134</v>
      </c>
      <c r="BZ613" t="s">
        <v>135</v>
      </c>
      <c r="CA613" s="2">
        <v>500</v>
      </c>
      <c r="CB613">
        <v>7</v>
      </c>
      <c r="CC613">
        <v>2007</v>
      </c>
      <c r="CD613" t="s">
        <v>110</v>
      </c>
      <c r="CE613" t="s">
        <v>111</v>
      </c>
      <c r="CF613" s="2">
        <v>148000</v>
      </c>
      <c r="CG613" s="4">
        <f t="shared" si="19"/>
        <v>143.41085271317829</v>
      </c>
    </row>
    <row r="614" spans="1:85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 t="str">
        <f t="shared" si="18"/>
        <v>N</v>
      </c>
      <c r="S614">
        <v>8</v>
      </c>
      <c r="T614">
        <v>5</v>
      </c>
      <c r="U614">
        <v>2001</v>
      </c>
      <c r="V614" t="str">
        <f>IF(Table1[[#This Row],[YearBuilt]]&lt;1990, "N", IF(Table1[[#This Row],[Remodeled after 1990?]] = "Y", "N", "Y"))</f>
        <v>Y</v>
      </c>
      <c r="W614">
        <v>2001</v>
      </c>
      <c r="X614" t="str" cm="1">
        <f t="array" ref="X614">IFERROR(IF(U614=W614, "N", IF(AND(U614&lt;W614, Table1[[#This Row],[YearRemodAdd]]&gt;1990), "Y", "N/A")), No value)</f>
        <v>N</v>
      </c>
      <c r="Y614" t="s">
        <v>93</v>
      </c>
      <c r="Z614" t="s">
        <v>94</v>
      </c>
      <c r="AA614" t="s">
        <v>95</v>
      </c>
      <c r="AB614" t="s">
        <v>95</v>
      </c>
      <c r="AC614" t="s">
        <v>96</v>
      </c>
      <c r="AD614">
        <v>108</v>
      </c>
      <c r="AE614" t="s">
        <v>97</v>
      </c>
      <c r="AF614" t="s">
        <v>98</v>
      </c>
      <c r="AG614" t="s">
        <v>99</v>
      </c>
      <c r="AH614" t="s">
        <v>97</v>
      </c>
      <c r="AI614" t="s">
        <v>98</v>
      </c>
      <c r="AJ614" t="s">
        <v>130</v>
      </c>
      <c r="AK614" t="s">
        <v>101</v>
      </c>
      <c r="AL614">
        <v>990</v>
      </c>
      <c r="AM614" t="s">
        <v>102</v>
      </c>
      <c r="AN614">
        <v>0</v>
      </c>
      <c r="AO614">
        <v>309</v>
      </c>
      <c r="AP614">
        <v>1299</v>
      </c>
      <c r="AQ614" t="s">
        <v>103</v>
      </c>
      <c r="AR614" t="s">
        <v>104</v>
      </c>
      <c r="AS614" t="s">
        <v>105</v>
      </c>
      <c r="AT614" t="s">
        <v>106</v>
      </c>
      <c r="AU614">
        <v>1299</v>
      </c>
      <c r="AV614">
        <v>573</v>
      </c>
      <c r="AW614">
        <v>0</v>
      </c>
      <c r="AX614">
        <v>1872</v>
      </c>
      <c r="AY614">
        <v>1</v>
      </c>
      <c r="AZ614">
        <v>0</v>
      </c>
      <c r="BA614">
        <v>2</v>
      </c>
      <c r="BB614">
        <v>1</v>
      </c>
      <c r="BC614">
        <v>3</v>
      </c>
      <c r="BD614">
        <v>1</v>
      </c>
      <c r="BE614" t="s">
        <v>104</v>
      </c>
      <c r="BF614">
        <v>7</v>
      </c>
      <c r="BG614" t="s">
        <v>107</v>
      </c>
      <c r="BH614">
        <v>1</v>
      </c>
      <c r="BI614" t="s">
        <v>98</v>
      </c>
      <c r="BJ614" t="s">
        <v>156</v>
      </c>
      <c r="BK614">
        <v>2001</v>
      </c>
      <c r="BL614" t="s">
        <v>109</v>
      </c>
      <c r="BM614">
        <v>2</v>
      </c>
      <c r="BN614">
        <v>531</v>
      </c>
      <c r="BO614" t="s">
        <v>98</v>
      </c>
      <c r="BP614" t="s">
        <v>98</v>
      </c>
      <c r="BQ614" t="s">
        <v>105</v>
      </c>
      <c r="BR614">
        <v>160</v>
      </c>
      <c r="BS614">
        <v>122</v>
      </c>
      <c r="BT614">
        <v>0</v>
      </c>
      <c r="BU614">
        <v>0</v>
      </c>
      <c r="BV614">
        <v>0</v>
      </c>
      <c r="BW614">
        <v>0</v>
      </c>
      <c r="BX614" t="s">
        <v>83</v>
      </c>
      <c r="BY614" t="s">
        <v>83</v>
      </c>
      <c r="BZ614" t="s">
        <v>83</v>
      </c>
      <c r="CA614" s="2">
        <v>0</v>
      </c>
      <c r="CB614">
        <v>11</v>
      </c>
      <c r="CC614">
        <v>2009</v>
      </c>
      <c r="CD614" t="s">
        <v>110</v>
      </c>
      <c r="CE614" t="s">
        <v>111</v>
      </c>
      <c r="CF614" s="2">
        <v>261500</v>
      </c>
      <c r="CG614" s="4">
        <f t="shared" si="19"/>
        <v>139.69017094017093</v>
      </c>
    </row>
    <row r="615" spans="1:85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 t="str">
        <f t="shared" si="18"/>
        <v>Y</v>
      </c>
      <c r="S615">
        <v>5</v>
      </c>
      <c r="T615">
        <v>5</v>
      </c>
      <c r="U615">
        <v>2007</v>
      </c>
      <c r="V615" t="str">
        <f>IF(Table1[[#This Row],[YearBuilt]]&lt;1990, "N", IF(Table1[[#This Row],[Remodeled after 1990?]] = "Y", "N", "Y"))</f>
        <v>Y</v>
      </c>
      <c r="W615">
        <v>2007</v>
      </c>
      <c r="X615" t="str" cm="1">
        <f t="array" ref="X615">IFERROR(IF(U615=W615, "N", IF(AND(U615&lt;W615, Table1[[#This Row],[YearRemodAdd]]&gt;1990), "Y", "N/A")), No value)</f>
        <v>N</v>
      </c>
      <c r="Y615" t="s">
        <v>93</v>
      </c>
      <c r="Z615" t="s">
        <v>94</v>
      </c>
      <c r="AA615" t="s">
        <v>95</v>
      </c>
      <c r="AB615" t="s">
        <v>95</v>
      </c>
      <c r="AC615" t="s">
        <v>117</v>
      </c>
      <c r="AD615">
        <v>0</v>
      </c>
      <c r="AE615" t="s">
        <v>98</v>
      </c>
      <c r="AF615" t="s">
        <v>98</v>
      </c>
      <c r="AG615" t="s">
        <v>99</v>
      </c>
      <c r="AH615" t="s">
        <v>97</v>
      </c>
      <c r="AI615" t="s">
        <v>98</v>
      </c>
      <c r="AJ615" t="s">
        <v>100</v>
      </c>
      <c r="AK615" t="s">
        <v>119</v>
      </c>
      <c r="AL615">
        <v>206</v>
      </c>
      <c r="AM615" t="s">
        <v>102</v>
      </c>
      <c r="AN615">
        <v>0</v>
      </c>
      <c r="AO615">
        <v>914</v>
      </c>
      <c r="AP615">
        <v>1120</v>
      </c>
      <c r="AQ615" t="s">
        <v>103</v>
      </c>
      <c r="AR615" t="s">
        <v>104</v>
      </c>
      <c r="AS615" t="s">
        <v>105</v>
      </c>
      <c r="AT615" t="s">
        <v>106</v>
      </c>
      <c r="AU615">
        <v>1120</v>
      </c>
      <c r="AV615">
        <v>0</v>
      </c>
      <c r="AW615">
        <v>0</v>
      </c>
      <c r="AX615">
        <v>1120</v>
      </c>
      <c r="AY615">
        <v>0</v>
      </c>
      <c r="AZ615">
        <v>0</v>
      </c>
      <c r="BA615">
        <v>1</v>
      </c>
      <c r="BB615">
        <v>0</v>
      </c>
      <c r="BC615">
        <v>3</v>
      </c>
      <c r="BD615">
        <v>1</v>
      </c>
      <c r="BE615" t="s">
        <v>98</v>
      </c>
      <c r="BF615">
        <v>6</v>
      </c>
      <c r="BG615" t="s">
        <v>107</v>
      </c>
      <c r="BH615">
        <v>0</v>
      </c>
      <c r="BI615" t="s">
        <v>83</v>
      </c>
      <c r="BJ615" t="s">
        <v>83</v>
      </c>
      <c r="BK615" t="s">
        <v>83</v>
      </c>
      <c r="BL615" t="s">
        <v>83</v>
      </c>
      <c r="BM615">
        <v>0</v>
      </c>
      <c r="BN615">
        <v>0</v>
      </c>
      <c r="BO615" t="s">
        <v>83</v>
      </c>
      <c r="BP615" t="s">
        <v>83</v>
      </c>
      <c r="BQ615" t="s">
        <v>105</v>
      </c>
      <c r="BR615">
        <v>0</v>
      </c>
      <c r="BS615">
        <v>30</v>
      </c>
      <c r="BT615">
        <v>0</v>
      </c>
      <c r="BU615">
        <v>0</v>
      </c>
      <c r="BV615">
        <v>0</v>
      </c>
      <c r="BW615">
        <v>0</v>
      </c>
      <c r="BX615" t="s">
        <v>83</v>
      </c>
      <c r="BY615" t="s">
        <v>83</v>
      </c>
      <c r="BZ615" t="s">
        <v>83</v>
      </c>
      <c r="CA615" s="2">
        <v>0</v>
      </c>
      <c r="CB615">
        <v>12</v>
      </c>
      <c r="CC615">
        <v>2007</v>
      </c>
      <c r="CD615" t="s">
        <v>158</v>
      </c>
      <c r="CE615" t="s">
        <v>159</v>
      </c>
      <c r="CF615" s="2">
        <v>147000</v>
      </c>
      <c r="CG615" s="4">
        <f t="shared" si="19"/>
        <v>131.25</v>
      </c>
    </row>
    <row r="616" spans="1:85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 t="str">
        <f t="shared" si="18"/>
        <v>N/A</v>
      </c>
      <c r="S616">
        <v>4</v>
      </c>
      <c r="T616">
        <v>6</v>
      </c>
      <c r="U616">
        <v>1972</v>
      </c>
      <c r="V616" t="str">
        <f>IF(Table1[[#This Row],[YearBuilt]]&lt;1990, "N", IF(Table1[[#This Row],[Remodeled after 1990?]] = "Y", "N", "Y"))</f>
        <v>N</v>
      </c>
      <c r="W616">
        <v>1972</v>
      </c>
      <c r="X616" t="str" cm="1">
        <f t="array" ref="X616">IFERROR(IF(U616=W616, "N", IF(AND(U616&lt;W616, Table1[[#This Row],[YearRemodAdd]]&gt;1990), "Y", "N/A")), No value)</f>
        <v>N</v>
      </c>
      <c r="Y616" t="s">
        <v>93</v>
      </c>
      <c r="Z616" t="s">
        <v>94</v>
      </c>
      <c r="AA616" t="s">
        <v>180</v>
      </c>
      <c r="AB616" t="s">
        <v>181</v>
      </c>
      <c r="AC616" t="s">
        <v>117</v>
      </c>
      <c r="AD616">
        <v>0</v>
      </c>
      <c r="AE616" t="s">
        <v>98</v>
      </c>
      <c r="AF616" t="s">
        <v>98</v>
      </c>
      <c r="AG616" t="s">
        <v>118</v>
      </c>
      <c r="AH616" t="s">
        <v>97</v>
      </c>
      <c r="AI616" t="s">
        <v>98</v>
      </c>
      <c r="AJ616" t="s">
        <v>130</v>
      </c>
      <c r="AK616" t="s">
        <v>172</v>
      </c>
      <c r="AL616">
        <v>150</v>
      </c>
      <c r="AM616" t="s">
        <v>101</v>
      </c>
      <c r="AN616">
        <v>480</v>
      </c>
      <c r="AO616">
        <v>0</v>
      </c>
      <c r="AP616">
        <v>630</v>
      </c>
      <c r="AQ616" t="s">
        <v>103</v>
      </c>
      <c r="AR616" t="s">
        <v>104</v>
      </c>
      <c r="AS616" t="s">
        <v>105</v>
      </c>
      <c r="AT616" t="s">
        <v>106</v>
      </c>
      <c r="AU616">
        <v>630</v>
      </c>
      <c r="AV616">
        <v>0</v>
      </c>
      <c r="AW616">
        <v>0</v>
      </c>
      <c r="AX616">
        <v>630</v>
      </c>
      <c r="AY616">
        <v>1</v>
      </c>
      <c r="AZ616">
        <v>0</v>
      </c>
      <c r="BA616">
        <v>1</v>
      </c>
      <c r="BB616">
        <v>0</v>
      </c>
      <c r="BC616">
        <v>1</v>
      </c>
      <c r="BD616">
        <v>1</v>
      </c>
      <c r="BE616" t="s">
        <v>98</v>
      </c>
      <c r="BF616">
        <v>3</v>
      </c>
      <c r="BG616" t="s">
        <v>107</v>
      </c>
      <c r="BH616">
        <v>0</v>
      </c>
      <c r="BI616" t="s">
        <v>83</v>
      </c>
      <c r="BJ616" t="s">
        <v>83</v>
      </c>
      <c r="BK616" t="s">
        <v>83</v>
      </c>
      <c r="BL616" t="s">
        <v>83</v>
      </c>
      <c r="BM616">
        <v>0</v>
      </c>
      <c r="BN616">
        <v>0</v>
      </c>
      <c r="BO616" t="s">
        <v>83</v>
      </c>
      <c r="BP616" t="s">
        <v>83</v>
      </c>
      <c r="BQ616" t="s">
        <v>105</v>
      </c>
      <c r="BR616">
        <v>96</v>
      </c>
      <c r="BS616">
        <v>24</v>
      </c>
      <c r="BT616">
        <v>0</v>
      </c>
      <c r="BU616">
        <v>0</v>
      </c>
      <c r="BV616">
        <v>0</v>
      </c>
      <c r="BW616">
        <v>0</v>
      </c>
      <c r="BX616" t="s">
        <v>83</v>
      </c>
      <c r="BY616" t="s">
        <v>83</v>
      </c>
      <c r="BZ616" t="s">
        <v>83</v>
      </c>
      <c r="CA616" s="2">
        <v>0</v>
      </c>
      <c r="CB616">
        <v>5</v>
      </c>
      <c r="CC616">
        <v>2010</v>
      </c>
      <c r="CD616" t="s">
        <v>110</v>
      </c>
      <c r="CE616" t="s">
        <v>111</v>
      </c>
      <c r="CF616" s="2">
        <v>75500</v>
      </c>
      <c r="CG616" s="4">
        <f t="shared" si="19"/>
        <v>119.84126984126983</v>
      </c>
    </row>
    <row r="617" spans="1:85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 t="str">
        <f t="shared" si="18"/>
        <v>N/A</v>
      </c>
      <c r="S617">
        <v>6</v>
      </c>
      <c r="T617">
        <v>7</v>
      </c>
      <c r="U617">
        <v>1963</v>
      </c>
      <c r="V617" t="str">
        <f>IF(Table1[[#This Row],[YearBuilt]]&lt;1990, "N", IF(Table1[[#This Row],[Remodeled after 1990?]] = "Y", "N", "Y"))</f>
        <v>N</v>
      </c>
      <c r="W617">
        <v>1963</v>
      </c>
      <c r="X617" t="str" cm="1">
        <f t="array" ref="X617">IFERROR(IF(U617=W617, "N", IF(AND(U617&lt;W617, Table1[[#This Row],[YearRemodAdd]]&gt;1990), "Y", "N/A")), No value)</f>
        <v>N</v>
      </c>
      <c r="Y617" t="s">
        <v>93</v>
      </c>
      <c r="Z617" t="s">
        <v>94</v>
      </c>
      <c r="AA617" t="s">
        <v>116</v>
      </c>
      <c r="AB617" t="s">
        <v>116</v>
      </c>
      <c r="AC617" t="s">
        <v>96</v>
      </c>
      <c r="AD617">
        <v>156</v>
      </c>
      <c r="AE617" t="s">
        <v>98</v>
      </c>
      <c r="AF617" t="s">
        <v>97</v>
      </c>
      <c r="AG617" t="s">
        <v>99</v>
      </c>
      <c r="AH617" t="s">
        <v>98</v>
      </c>
      <c r="AI617" t="s">
        <v>98</v>
      </c>
      <c r="AJ617" t="s">
        <v>97</v>
      </c>
      <c r="AK617" t="s">
        <v>101</v>
      </c>
      <c r="AL617">
        <v>763</v>
      </c>
      <c r="AM617" t="s">
        <v>102</v>
      </c>
      <c r="AN617">
        <v>0</v>
      </c>
      <c r="AO617">
        <v>173</v>
      </c>
      <c r="AP617">
        <v>936</v>
      </c>
      <c r="AQ617" t="s">
        <v>103</v>
      </c>
      <c r="AR617" t="s">
        <v>104</v>
      </c>
      <c r="AS617" t="s">
        <v>105</v>
      </c>
      <c r="AT617" t="s">
        <v>106</v>
      </c>
      <c r="AU617">
        <v>1054</v>
      </c>
      <c r="AV617">
        <v>0</v>
      </c>
      <c r="AW617">
        <v>0</v>
      </c>
      <c r="AX617">
        <v>1054</v>
      </c>
      <c r="AY617">
        <v>1</v>
      </c>
      <c r="AZ617">
        <v>0</v>
      </c>
      <c r="BA617">
        <v>1</v>
      </c>
      <c r="BB617">
        <v>0</v>
      </c>
      <c r="BC617">
        <v>3</v>
      </c>
      <c r="BD617">
        <v>1</v>
      </c>
      <c r="BE617" t="s">
        <v>97</v>
      </c>
      <c r="BF617">
        <v>6</v>
      </c>
      <c r="BG617" t="s">
        <v>107</v>
      </c>
      <c r="BH617">
        <v>0</v>
      </c>
      <c r="BI617" t="s">
        <v>83</v>
      </c>
      <c r="BJ617" t="s">
        <v>108</v>
      </c>
      <c r="BK617">
        <v>1963</v>
      </c>
      <c r="BL617" t="s">
        <v>109</v>
      </c>
      <c r="BM617">
        <v>2</v>
      </c>
      <c r="BN617">
        <v>480</v>
      </c>
      <c r="BO617" t="s">
        <v>98</v>
      </c>
      <c r="BP617" t="s">
        <v>98</v>
      </c>
      <c r="BQ617" t="s">
        <v>105</v>
      </c>
      <c r="BR617">
        <v>120</v>
      </c>
      <c r="BS617">
        <v>0</v>
      </c>
      <c r="BT617">
        <v>0</v>
      </c>
      <c r="BU617">
        <v>0</v>
      </c>
      <c r="BV617">
        <v>0</v>
      </c>
      <c r="BW617">
        <v>0</v>
      </c>
      <c r="BX617" t="s">
        <v>83</v>
      </c>
      <c r="BY617" t="s">
        <v>134</v>
      </c>
      <c r="BZ617" t="s">
        <v>83</v>
      </c>
      <c r="CA617" s="2">
        <v>0</v>
      </c>
      <c r="CB617">
        <v>5</v>
      </c>
      <c r="CC617">
        <v>2010</v>
      </c>
      <c r="CD617" t="s">
        <v>110</v>
      </c>
      <c r="CE617" t="s">
        <v>128</v>
      </c>
      <c r="CF617" s="2">
        <v>137500</v>
      </c>
      <c r="CG617" s="4">
        <f t="shared" si="19"/>
        <v>130.45540796963948</v>
      </c>
    </row>
    <row r="618" spans="1:85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 t="str">
        <f t="shared" si="18"/>
        <v>N</v>
      </c>
      <c r="S618">
        <v>6</v>
      </c>
      <c r="T618">
        <v>5</v>
      </c>
      <c r="U618">
        <v>2002</v>
      </c>
      <c r="V618" t="str">
        <f>IF(Table1[[#This Row],[YearBuilt]]&lt;1990, "N", IF(Table1[[#This Row],[Remodeled after 1990?]] = "Y", "N", "Y"))</f>
        <v>N</v>
      </c>
      <c r="W618">
        <v>2003</v>
      </c>
      <c r="X618" t="str" cm="1">
        <f t="array" ref="X618">IFERROR(IF(U618=W618, "N", IF(AND(U618&lt;W618, Table1[[#This Row],[YearRemodAdd]]&gt;1990), "Y", "N/A")), No value)</f>
        <v>Y</v>
      </c>
      <c r="Y618" t="s">
        <v>93</v>
      </c>
      <c r="Z618" t="s">
        <v>94</v>
      </c>
      <c r="AA618" t="s">
        <v>95</v>
      </c>
      <c r="AB618" t="s">
        <v>95</v>
      </c>
      <c r="AC618" t="s">
        <v>117</v>
      </c>
      <c r="AD618">
        <v>0</v>
      </c>
      <c r="AE618" t="s">
        <v>97</v>
      </c>
      <c r="AF618" t="s">
        <v>98</v>
      </c>
      <c r="AG618" t="s">
        <v>99</v>
      </c>
      <c r="AH618" t="s">
        <v>97</v>
      </c>
      <c r="AI618" t="s">
        <v>98</v>
      </c>
      <c r="AJ618" t="s">
        <v>100</v>
      </c>
      <c r="AK618" t="s">
        <v>101</v>
      </c>
      <c r="AL618">
        <v>457</v>
      </c>
      <c r="AM618" t="s">
        <v>102</v>
      </c>
      <c r="AN618">
        <v>0</v>
      </c>
      <c r="AO618">
        <v>326</v>
      </c>
      <c r="AP618">
        <v>783</v>
      </c>
      <c r="AQ618" t="s">
        <v>103</v>
      </c>
      <c r="AR618" t="s">
        <v>104</v>
      </c>
      <c r="AS618" t="s">
        <v>105</v>
      </c>
      <c r="AT618" t="s">
        <v>106</v>
      </c>
      <c r="AU618">
        <v>807</v>
      </c>
      <c r="AV618">
        <v>702</v>
      </c>
      <c r="AW618">
        <v>0</v>
      </c>
      <c r="AX618">
        <v>1509</v>
      </c>
      <c r="AY618">
        <v>1</v>
      </c>
      <c r="AZ618">
        <v>0</v>
      </c>
      <c r="BA618">
        <v>2</v>
      </c>
      <c r="BB618">
        <v>1</v>
      </c>
      <c r="BC618">
        <v>3</v>
      </c>
      <c r="BD618">
        <v>1</v>
      </c>
      <c r="BE618" t="s">
        <v>97</v>
      </c>
      <c r="BF618">
        <v>7</v>
      </c>
      <c r="BG618" t="s">
        <v>107</v>
      </c>
      <c r="BH618">
        <v>1</v>
      </c>
      <c r="BI618" t="s">
        <v>97</v>
      </c>
      <c r="BJ618" t="s">
        <v>108</v>
      </c>
      <c r="BK618">
        <v>2002</v>
      </c>
      <c r="BL618" t="s">
        <v>157</v>
      </c>
      <c r="BM618">
        <v>2</v>
      </c>
      <c r="BN618">
        <v>393</v>
      </c>
      <c r="BO618" t="s">
        <v>98</v>
      </c>
      <c r="BP618" t="s">
        <v>98</v>
      </c>
      <c r="BQ618" t="s">
        <v>105</v>
      </c>
      <c r="BR618">
        <v>100</v>
      </c>
      <c r="BS618">
        <v>75</v>
      </c>
      <c r="BT618">
        <v>0</v>
      </c>
      <c r="BU618">
        <v>0</v>
      </c>
      <c r="BV618">
        <v>0</v>
      </c>
      <c r="BW618">
        <v>0</v>
      </c>
      <c r="BX618" t="s">
        <v>83</v>
      </c>
      <c r="BY618" t="s">
        <v>83</v>
      </c>
      <c r="BZ618" t="s">
        <v>83</v>
      </c>
      <c r="CA618" s="2">
        <v>0</v>
      </c>
      <c r="CB618">
        <v>6</v>
      </c>
      <c r="CC618">
        <v>2006</v>
      </c>
      <c r="CD618" t="s">
        <v>110</v>
      </c>
      <c r="CE618" t="s">
        <v>111</v>
      </c>
      <c r="CF618" s="2">
        <v>183200</v>
      </c>
      <c r="CG618" s="4">
        <f t="shared" si="19"/>
        <v>121.40490390987409</v>
      </c>
    </row>
    <row r="619" spans="1:85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 t="str">
        <f t="shared" si="18"/>
        <v>N/A</v>
      </c>
      <c r="S619">
        <v>6</v>
      </c>
      <c r="T619">
        <v>6</v>
      </c>
      <c r="U619">
        <v>1954</v>
      </c>
      <c r="V619" t="str">
        <f>IF(Table1[[#This Row],[YearBuilt]]&lt;1990, "N", IF(Table1[[#This Row],[Remodeled after 1990?]] = "Y", "N", "Y"))</f>
        <v>N</v>
      </c>
      <c r="W619">
        <v>1954</v>
      </c>
      <c r="X619" t="str" cm="1">
        <f t="array" ref="X619">IFERROR(IF(U619=W619, "N", IF(AND(U619&lt;W619, Table1[[#This Row],[YearRemodAdd]]&gt;1990), "Y", "N/A")), No value)</f>
        <v>N</v>
      </c>
      <c r="Y619" t="s">
        <v>93</v>
      </c>
      <c r="Z619" t="s">
        <v>94</v>
      </c>
      <c r="AA619" t="s">
        <v>116</v>
      </c>
      <c r="AB619" t="s">
        <v>116</v>
      </c>
      <c r="AC619" t="s">
        <v>117</v>
      </c>
      <c r="AD619">
        <v>0</v>
      </c>
      <c r="AE619" t="s">
        <v>98</v>
      </c>
      <c r="AF619" t="s">
        <v>98</v>
      </c>
      <c r="AG619" t="s">
        <v>118</v>
      </c>
      <c r="AH619" t="s">
        <v>98</v>
      </c>
      <c r="AI619" t="s">
        <v>98</v>
      </c>
      <c r="AJ619" t="s">
        <v>100</v>
      </c>
      <c r="AK619" t="s">
        <v>102</v>
      </c>
      <c r="AL619">
        <v>0</v>
      </c>
      <c r="AM619" t="s">
        <v>102</v>
      </c>
      <c r="AN619">
        <v>0</v>
      </c>
      <c r="AO619">
        <v>832</v>
      </c>
      <c r="AP619">
        <v>832</v>
      </c>
      <c r="AQ619" t="s">
        <v>103</v>
      </c>
      <c r="AR619" t="s">
        <v>97</v>
      </c>
      <c r="AS619" t="s">
        <v>105</v>
      </c>
      <c r="AT619" t="s">
        <v>106</v>
      </c>
      <c r="AU619">
        <v>832</v>
      </c>
      <c r="AV619">
        <v>0</v>
      </c>
      <c r="AW619">
        <v>0</v>
      </c>
      <c r="AX619">
        <v>832</v>
      </c>
      <c r="AY619">
        <v>0</v>
      </c>
      <c r="AZ619">
        <v>0</v>
      </c>
      <c r="BA619">
        <v>1</v>
      </c>
      <c r="BB619">
        <v>0</v>
      </c>
      <c r="BC619">
        <v>2</v>
      </c>
      <c r="BD619">
        <v>1</v>
      </c>
      <c r="BE619" t="s">
        <v>97</v>
      </c>
      <c r="BF619">
        <v>4</v>
      </c>
      <c r="BG619" t="s">
        <v>107</v>
      </c>
      <c r="BH619">
        <v>0</v>
      </c>
      <c r="BI619" t="s">
        <v>83</v>
      </c>
      <c r="BJ619" t="s">
        <v>127</v>
      </c>
      <c r="BK619">
        <v>1962</v>
      </c>
      <c r="BL619" t="s">
        <v>102</v>
      </c>
      <c r="BM619">
        <v>2</v>
      </c>
      <c r="BN619">
        <v>528</v>
      </c>
      <c r="BO619" t="s">
        <v>98</v>
      </c>
      <c r="BP619" t="s">
        <v>98</v>
      </c>
      <c r="BQ619" t="s">
        <v>105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 t="s">
        <v>83</v>
      </c>
      <c r="BY619" t="s">
        <v>83</v>
      </c>
      <c r="BZ619" t="s">
        <v>83</v>
      </c>
      <c r="CA619" s="2">
        <v>0</v>
      </c>
      <c r="CB619">
        <v>6</v>
      </c>
      <c r="CC619">
        <v>2008</v>
      </c>
      <c r="CD619" t="s">
        <v>110</v>
      </c>
      <c r="CE619" t="s">
        <v>111</v>
      </c>
      <c r="CF619" s="2">
        <v>105500</v>
      </c>
      <c r="CG619" s="4">
        <f t="shared" si="19"/>
        <v>126.80288461538461</v>
      </c>
    </row>
    <row r="620" spans="1:85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 t="str">
        <f t="shared" si="18"/>
        <v>Y</v>
      </c>
      <c r="S620">
        <v>9</v>
      </c>
      <c r="T620">
        <v>5</v>
      </c>
      <c r="U620">
        <v>2007</v>
      </c>
      <c r="V620" t="str">
        <f>IF(Table1[[#This Row],[YearBuilt]]&lt;1990, "N", IF(Table1[[#This Row],[Remodeled after 1990?]] = "Y", "N", "Y"))</f>
        <v>Y</v>
      </c>
      <c r="W620">
        <v>2007</v>
      </c>
      <c r="X620" t="str" cm="1">
        <f t="array" ref="X620">IFERROR(IF(U620=W620, "N", IF(AND(U620&lt;W620, Table1[[#This Row],[YearRemodAdd]]&gt;1990), "Y", "N/A")), No value)</f>
        <v>N</v>
      </c>
      <c r="Y620" t="s">
        <v>152</v>
      </c>
      <c r="Z620" t="s">
        <v>94</v>
      </c>
      <c r="AA620" t="s">
        <v>180</v>
      </c>
      <c r="AB620" t="s">
        <v>181</v>
      </c>
      <c r="AC620" t="s">
        <v>96</v>
      </c>
      <c r="AD620">
        <v>452</v>
      </c>
      <c r="AE620" t="s">
        <v>104</v>
      </c>
      <c r="AF620" t="s">
        <v>98</v>
      </c>
      <c r="AG620" t="s">
        <v>99</v>
      </c>
      <c r="AH620" t="s">
        <v>104</v>
      </c>
      <c r="AI620" t="s">
        <v>98</v>
      </c>
      <c r="AJ620" t="s">
        <v>130</v>
      </c>
      <c r="AK620" t="s">
        <v>101</v>
      </c>
      <c r="AL620">
        <v>48</v>
      </c>
      <c r="AM620" t="s">
        <v>102</v>
      </c>
      <c r="AN620">
        <v>0</v>
      </c>
      <c r="AO620">
        <v>1774</v>
      </c>
      <c r="AP620">
        <v>1822</v>
      </c>
      <c r="AQ620" t="s">
        <v>103</v>
      </c>
      <c r="AR620" t="s">
        <v>104</v>
      </c>
      <c r="AS620" t="s">
        <v>105</v>
      </c>
      <c r="AT620" t="s">
        <v>106</v>
      </c>
      <c r="AU620">
        <v>1828</v>
      </c>
      <c r="AV620">
        <v>0</v>
      </c>
      <c r="AW620">
        <v>0</v>
      </c>
      <c r="AX620">
        <v>1828</v>
      </c>
      <c r="AY620">
        <v>0</v>
      </c>
      <c r="AZ620">
        <v>0</v>
      </c>
      <c r="BA620">
        <v>2</v>
      </c>
      <c r="BB620">
        <v>0</v>
      </c>
      <c r="BC620">
        <v>3</v>
      </c>
      <c r="BD620">
        <v>1</v>
      </c>
      <c r="BE620" t="s">
        <v>97</v>
      </c>
      <c r="BF620">
        <v>9</v>
      </c>
      <c r="BG620" t="s">
        <v>107</v>
      </c>
      <c r="BH620">
        <v>1</v>
      </c>
      <c r="BI620" t="s">
        <v>97</v>
      </c>
      <c r="BJ620" t="s">
        <v>108</v>
      </c>
      <c r="BK620">
        <v>2007</v>
      </c>
      <c r="BL620" t="s">
        <v>102</v>
      </c>
      <c r="BM620">
        <v>3</v>
      </c>
      <c r="BN620">
        <v>774</v>
      </c>
      <c r="BO620" t="s">
        <v>98</v>
      </c>
      <c r="BP620" t="s">
        <v>98</v>
      </c>
      <c r="BQ620" t="s">
        <v>105</v>
      </c>
      <c r="BR620">
        <v>0</v>
      </c>
      <c r="BS620">
        <v>108</v>
      </c>
      <c r="BT620">
        <v>0</v>
      </c>
      <c r="BU620">
        <v>0</v>
      </c>
      <c r="BV620">
        <v>260</v>
      </c>
      <c r="BW620">
        <v>0</v>
      </c>
      <c r="BX620" t="s">
        <v>83</v>
      </c>
      <c r="BY620" t="s">
        <v>83</v>
      </c>
      <c r="BZ620" t="s">
        <v>83</v>
      </c>
      <c r="CA620" s="2">
        <v>0</v>
      </c>
      <c r="CB620">
        <v>7</v>
      </c>
      <c r="CC620">
        <v>2007</v>
      </c>
      <c r="CD620" t="s">
        <v>158</v>
      </c>
      <c r="CE620" t="s">
        <v>159</v>
      </c>
      <c r="CF620" s="2">
        <v>314813</v>
      </c>
      <c r="CG620" s="4">
        <f t="shared" si="19"/>
        <v>172.2171772428884</v>
      </c>
    </row>
    <row r="621" spans="1:85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 t="str">
        <f t="shared" si="18"/>
        <v>N</v>
      </c>
      <c r="S621">
        <v>8</v>
      </c>
      <c r="T621">
        <v>5</v>
      </c>
      <c r="U621">
        <v>2003</v>
      </c>
      <c r="V621" t="str">
        <f>IF(Table1[[#This Row],[YearBuilt]]&lt;1990, "N", IF(Table1[[#This Row],[Remodeled after 1990?]] = "Y", "N", "Y"))</f>
        <v>Y</v>
      </c>
      <c r="W621">
        <v>2003</v>
      </c>
      <c r="X621" t="str" cm="1">
        <f t="array" ref="X621">IFERROR(IF(U621=W621, "N", IF(AND(U621&lt;W621, Table1[[#This Row],[YearRemodAdd]]&gt;1990), "Y", "N/A")), No value)</f>
        <v>N</v>
      </c>
      <c r="Y621" t="s">
        <v>152</v>
      </c>
      <c r="Z621" t="s">
        <v>94</v>
      </c>
      <c r="AA621" t="s">
        <v>95</v>
      </c>
      <c r="AB621" t="s">
        <v>95</v>
      </c>
      <c r="AC621" t="s">
        <v>137</v>
      </c>
      <c r="AD621">
        <v>226</v>
      </c>
      <c r="AE621" t="s">
        <v>97</v>
      </c>
      <c r="AF621" t="s">
        <v>98</v>
      </c>
      <c r="AG621" t="s">
        <v>99</v>
      </c>
      <c r="AH621" t="s">
        <v>97</v>
      </c>
      <c r="AI621" t="s">
        <v>98</v>
      </c>
      <c r="AJ621" t="s">
        <v>97</v>
      </c>
      <c r="AK621" t="s">
        <v>101</v>
      </c>
      <c r="AL621">
        <v>871</v>
      </c>
      <c r="AM621" t="s">
        <v>102</v>
      </c>
      <c r="AN621">
        <v>0</v>
      </c>
      <c r="AO621">
        <v>611</v>
      </c>
      <c r="AP621">
        <v>1482</v>
      </c>
      <c r="AQ621" t="s">
        <v>103</v>
      </c>
      <c r="AR621" t="s">
        <v>104</v>
      </c>
      <c r="AS621" t="s">
        <v>105</v>
      </c>
      <c r="AT621" t="s">
        <v>106</v>
      </c>
      <c r="AU621">
        <v>1482</v>
      </c>
      <c r="AV621">
        <v>780</v>
      </c>
      <c r="AW621">
        <v>0</v>
      </c>
      <c r="AX621">
        <v>2262</v>
      </c>
      <c r="AY621">
        <v>1</v>
      </c>
      <c r="AZ621">
        <v>0</v>
      </c>
      <c r="BA621">
        <v>2</v>
      </c>
      <c r="BB621">
        <v>1</v>
      </c>
      <c r="BC621">
        <v>4</v>
      </c>
      <c r="BD621">
        <v>1</v>
      </c>
      <c r="BE621" t="s">
        <v>97</v>
      </c>
      <c r="BF621">
        <v>10</v>
      </c>
      <c r="BG621" t="s">
        <v>107</v>
      </c>
      <c r="BH621">
        <v>2</v>
      </c>
      <c r="BI621" t="s">
        <v>97</v>
      </c>
      <c r="BJ621" t="s">
        <v>108</v>
      </c>
      <c r="BK621">
        <v>2003</v>
      </c>
      <c r="BL621" t="s">
        <v>157</v>
      </c>
      <c r="BM621">
        <v>3</v>
      </c>
      <c r="BN621">
        <v>749</v>
      </c>
      <c r="BO621" t="s">
        <v>98</v>
      </c>
      <c r="BP621" t="s">
        <v>98</v>
      </c>
      <c r="BQ621" t="s">
        <v>105</v>
      </c>
      <c r="BR621">
        <v>168</v>
      </c>
      <c r="BS621">
        <v>0</v>
      </c>
      <c r="BT621">
        <v>0</v>
      </c>
      <c r="BU621">
        <v>0</v>
      </c>
      <c r="BV621">
        <v>0</v>
      </c>
      <c r="BW621">
        <v>0</v>
      </c>
      <c r="BX621" t="s">
        <v>83</v>
      </c>
      <c r="BY621" t="s">
        <v>83</v>
      </c>
      <c r="BZ621" t="s">
        <v>83</v>
      </c>
      <c r="CA621" s="2">
        <v>0</v>
      </c>
      <c r="CB621">
        <v>8</v>
      </c>
      <c r="CC621">
        <v>2008</v>
      </c>
      <c r="CD621" t="s">
        <v>110</v>
      </c>
      <c r="CE621" t="s">
        <v>111</v>
      </c>
      <c r="CF621" s="2">
        <v>305000</v>
      </c>
      <c r="CG621" s="4">
        <f t="shared" si="19"/>
        <v>134.83642793987622</v>
      </c>
    </row>
    <row r="622" spans="1:85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 t="str">
        <f t="shared" si="18"/>
        <v>Y</v>
      </c>
      <c r="S622">
        <v>3</v>
      </c>
      <c r="T622">
        <v>3</v>
      </c>
      <c r="U622">
        <v>1914</v>
      </c>
      <c r="V622" t="str">
        <f>IF(Table1[[#This Row],[YearBuilt]]&lt;1990, "N", IF(Table1[[#This Row],[Remodeled after 1990?]] = "Y", "N", "Y"))</f>
        <v>N</v>
      </c>
      <c r="W622">
        <v>1950</v>
      </c>
      <c r="X622" t="str" cm="1">
        <f t="array" ref="X622">IFERROR(IF(U622=W622, "N", IF(AND(U622&lt;W622, Table1[[#This Row],[YearRemodAdd]]&gt;1990), "Y", "N/A")), No value)</f>
        <v>N/A</v>
      </c>
      <c r="Y622" t="s">
        <v>93</v>
      </c>
      <c r="Z622" t="s">
        <v>94</v>
      </c>
      <c r="AA622" t="s">
        <v>203</v>
      </c>
      <c r="AB622" t="s">
        <v>203</v>
      </c>
      <c r="AC622" t="s">
        <v>117</v>
      </c>
      <c r="AD622">
        <v>0</v>
      </c>
      <c r="AE622" t="s">
        <v>98</v>
      </c>
      <c r="AF622" t="s">
        <v>98</v>
      </c>
      <c r="AG622" t="s">
        <v>126</v>
      </c>
      <c r="AH622" t="s">
        <v>98</v>
      </c>
      <c r="AI622" t="s">
        <v>98</v>
      </c>
      <c r="AJ622" t="s">
        <v>100</v>
      </c>
      <c r="AK622" t="s">
        <v>141</v>
      </c>
      <c r="AL622">
        <v>41</v>
      </c>
      <c r="AM622" t="s">
        <v>102</v>
      </c>
      <c r="AN622">
        <v>0</v>
      </c>
      <c r="AO622">
        <v>823</v>
      </c>
      <c r="AP622">
        <v>864</v>
      </c>
      <c r="AQ622" t="s">
        <v>103</v>
      </c>
      <c r="AR622" t="s">
        <v>98</v>
      </c>
      <c r="AS622" t="s">
        <v>177</v>
      </c>
      <c r="AT622" t="s">
        <v>145</v>
      </c>
      <c r="AU622">
        <v>864</v>
      </c>
      <c r="AV622">
        <v>0</v>
      </c>
      <c r="AW622">
        <v>0</v>
      </c>
      <c r="AX622">
        <v>864</v>
      </c>
      <c r="AY622">
        <v>1</v>
      </c>
      <c r="AZ622">
        <v>0</v>
      </c>
      <c r="BA622">
        <v>1</v>
      </c>
      <c r="BB622">
        <v>0</v>
      </c>
      <c r="BC622">
        <v>2</v>
      </c>
      <c r="BD622">
        <v>1</v>
      </c>
      <c r="BE622" t="s">
        <v>98</v>
      </c>
      <c r="BF622">
        <v>5</v>
      </c>
      <c r="BG622" t="s">
        <v>107</v>
      </c>
      <c r="BH622">
        <v>0</v>
      </c>
      <c r="BI622" t="s">
        <v>83</v>
      </c>
      <c r="BJ622" t="s">
        <v>83</v>
      </c>
      <c r="BK622" t="s">
        <v>83</v>
      </c>
      <c r="BL622" t="s">
        <v>83</v>
      </c>
      <c r="BM622">
        <v>0</v>
      </c>
      <c r="BN622">
        <v>0</v>
      </c>
      <c r="BO622" t="s">
        <v>83</v>
      </c>
      <c r="BP622" t="s">
        <v>83</v>
      </c>
      <c r="BQ622" t="s">
        <v>177</v>
      </c>
      <c r="BR622">
        <v>0</v>
      </c>
      <c r="BS622">
        <v>0</v>
      </c>
      <c r="BT622">
        <v>100</v>
      </c>
      <c r="BU622">
        <v>0</v>
      </c>
      <c r="BV622">
        <v>0</v>
      </c>
      <c r="BW622">
        <v>0</v>
      </c>
      <c r="BX622" t="s">
        <v>83</v>
      </c>
      <c r="BY622" t="s">
        <v>83</v>
      </c>
      <c r="BZ622" t="s">
        <v>83</v>
      </c>
      <c r="CA622" s="2">
        <v>0</v>
      </c>
      <c r="CB622">
        <v>9</v>
      </c>
      <c r="CC622">
        <v>2008</v>
      </c>
      <c r="CD622" t="s">
        <v>110</v>
      </c>
      <c r="CE622" t="s">
        <v>111</v>
      </c>
      <c r="CF622" s="2">
        <v>67000</v>
      </c>
      <c r="CG622" s="4">
        <f t="shared" si="19"/>
        <v>77.546296296296291</v>
      </c>
    </row>
    <row r="623" spans="1:85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 t="str">
        <f t="shared" si="18"/>
        <v>N</v>
      </c>
      <c r="S623">
        <v>6</v>
      </c>
      <c r="T623">
        <v>7</v>
      </c>
      <c r="U623">
        <v>1974</v>
      </c>
      <c r="V623" t="str">
        <f>IF(Table1[[#This Row],[YearBuilt]]&lt;1990, "N", IF(Table1[[#This Row],[Remodeled after 1990?]] = "Y", "N", "Y"))</f>
        <v>N</v>
      </c>
      <c r="W623">
        <v>1997</v>
      </c>
      <c r="X623" t="str" cm="1">
        <f t="array" ref="X623">IFERROR(IF(U623=W623, "N", IF(AND(U623&lt;W623, Table1[[#This Row],[YearRemodAdd]]&gt;1990), "Y", "N/A")), No value)</f>
        <v>Y</v>
      </c>
      <c r="Y623" t="s">
        <v>93</v>
      </c>
      <c r="Z623" t="s">
        <v>94</v>
      </c>
      <c r="AA623" t="s">
        <v>140</v>
      </c>
      <c r="AB623" t="s">
        <v>140</v>
      </c>
      <c r="AC623" t="s">
        <v>117</v>
      </c>
      <c r="AD623">
        <v>0</v>
      </c>
      <c r="AE623" t="s">
        <v>98</v>
      </c>
      <c r="AF623" t="s">
        <v>98</v>
      </c>
      <c r="AG623" t="s">
        <v>118</v>
      </c>
      <c r="AH623" t="s">
        <v>98</v>
      </c>
      <c r="AI623" t="s">
        <v>98</v>
      </c>
      <c r="AJ623" t="s">
        <v>100</v>
      </c>
      <c r="AK623" t="s">
        <v>119</v>
      </c>
      <c r="AL623">
        <v>956</v>
      </c>
      <c r="AM623" t="s">
        <v>153</v>
      </c>
      <c r="AN623">
        <v>182</v>
      </c>
      <c r="AO623">
        <v>384</v>
      </c>
      <c r="AP623">
        <v>1522</v>
      </c>
      <c r="AQ623" t="s">
        <v>103</v>
      </c>
      <c r="AR623" t="s">
        <v>98</v>
      </c>
      <c r="AS623" t="s">
        <v>105</v>
      </c>
      <c r="AT623" t="s">
        <v>106</v>
      </c>
      <c r="AU623">
        <v>1548</v>
      </c>
      <c r="AV623">
        <v>1066</v>
      </c>
      <c r="AW623">
        <v>0</v>
      </c>
      <c r="AX623">
        <v>2614</v>
      </c>
      <c r="AY623">
        <v>0</v>
      </c>
      <c r="AZ623">
        <v>0</v>
      </c>
      <c r="BA623">
        <v>2</v>
      </c>
      <c r="BB623">
        <v>1</v>
      </c>
      <c r="BC623">
        <v>4</v>
      </c>
      <c r="BD623">
        <v>1</v>
      </c>
      <c r="BE623" t="s">
        <v>98</v>
      </c>
      <c r="BF623">
        <v>9</v>
      </c>
      <c r="BG623" t="s">
        <v>107</v>
      </c>
      <c r="BH623">
        <v>1</v>
      </c>
      <c r="BI623" t="s">
        <v>98</v>
      </c>
      <c r="BJ623" t="s">
        <v>108</v>
      </c>
      <c r="BK623">
        <v>1974</v>
      </c>
      <c r="BL623" t="s">
        <v>109</v>
      </c>
      <c r="BM623">
        <v>2</v>
      </c>
      <c r="BN623">
        <v>624</v>
      </c>
      <c r="BO623" t="s">
        <v>98</v>
      </c>
      <c r="BP623" t="s">
        <v>98</v>
      </c>
      <c r="BQ623" t="s">
        <v>105</v>
      </c>
      <c r="BR623">
        <v>38</v>
      </c>
      <c r="BS623">
        <v>243</v>
      </c>
      <c r="BT623">
        <v>0</v>
      </c>
      <c r="BU623">
        <v>0</v>
      </c>
      <c r="BV623">
        <v>0</v>
      </c>
      <c r="BW623">
        <v>0</v>
      </c>
      <c r="BX623" t="s">
        <v>83</v>
      </c>
      <c r="BY623" t="s">
        <v>83</v>
      </c>
      <c r="BZ623" t="s">
        <v>83</v>
      </c>
      <c r="CA623" s="2">
        <v>0</v>
      </c>
      <c r="CB623">
        <v>6</v>
      </c>
      <c r="CC623">
        <v>2008</v>
      </c>
      <c r="CD623" t="s">
        <v>110</v>
      </c>
      <c r="CE623" t="s">
        <v>111</v>
      </c>
      <c r="CF623" s="2">
        <v>240000</v>
      </c>
      <c r="CG623" s="4">
        <f t="shared" si="19"/>
        <v>91.813312930374906</v>
      </c>
    </row>
    <row r="624" spans="1:85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 t="str">
        <f t="shared" si="18"/>
        <v>Y</v>
      </c>
      <c r="S624">
        <v>5</v>
      </c>
      <c r="T624">
        <v>6</v>
      </c>
      <c r="U624">
        <v>1977</v>
      </c>
      <c r="V624" t="str">
        <f>IF(Table1[[#This Row],[YearBuilt]]&lt;1990, "N", IF(Table1[[#This Row],[Remodeled after 1990?]] = "Y", "N", "Y"))</f>
        <v>N</v>
      </c>
      <c r="W624">
        <v>1977</v>
      </c>
      <c r="X624" t="str" cm="1">
        <f t="array" ref="X624">IFERROR(IF(U624=W624, "N", IF(AND(U624&lt;W624, Table1[[#This Row],[YearRemodAdd]]&gt;1990), "Y", "N/A")), No value)</f>
        <v>N</v>
      </c>
      <c r="Y624" t="s">
        <v>93</v>
      </c>
      <c r="Z624" t="s">
        <v>94</v>
      </c>
      <c r="AA624" t="s">
        <v>161</v>
      </c>
      <c r="AB624" t="s">
        <v>161</v>
      </c>
      <c r="AC624" t="s">
        <v>96</v>
      </c>
      <c r="AD624">
        <v>153</v>
      </c>
      <c r="AE624" t="s">
        <v>98</v>
      </c>
      <c r="AF624" t="s">
        <v>98</v>
      </c>
      <c r="AG624" t="s">
        <v>118</v>
      </c>
      <c r="AH624" t="s">
        <v>98</v>
      </c>
      <c r="AI624" t="s">
        <v>98</v>
      </c>
      <c r="AJ624" t="s">
        <v>100</v>
      </c>
      <c r="AK624" t="s">
        <v>141</v>
      </c>
      <c r="AL624">
        <v>560</v>
      </c>
      <c r="AM624" t="s">
        <v>102</v>
      </c>
      <c r="AN624">
        <v>0</v>
      </c>
      <c r="AO624">
        <v>420</v>
      </c>
      <c r="AP624">
        <v>980</v>
      </c>
      <c r="AQ624" t="s">
        <v>103</v>
      </c>
      <c r="AR624" t="s">
        <v>98</v>
      </c>
      <c r="AS624" t="s">
        <v>105</v>
      </c>
      <c r="AT624" t="s">
        <v>106</v>
      </c>
      <c r="AU624">
        <v>980</v>
      </c>
      <c r="AV624">
        <v>0</v>
      </c>
      <c r="AW624">
        <v>0</v>
      </c>
      <c r="AX624">
        <v>980</v>
      </c>
      <c r="AY624">
        <v>0</v>
      </c>
      <c r="AZ624">
        <v>0</v>
      </c>
      <c r="BA624">
        <v>1</v>
      </c>
      <c r="BB624">
        <v>0</v>
      </c>
      <c r="BC624">
        <v>3</v>
      </c>
      <c r="BD624">
        <v>1</v>
      </c>
      <c r="BE624" t="s">
        <v>98</v>
      </c>
      <c r="BF624">
        <v>6</v>
      </c>
      <c r="BG624" t="s">
        <v>107</v>
      </c>
      <c r="BH624">
        <v>0</v>
      </c>
      <c r="BI624" t="s">
        <v>83</v>
      </c>
      <c r="BJ624" t="s">
        <v>127</v>
      </c>
      <c r="BK624">
        <v>1986</v>
      </c>
      <c r="BL624" t="s">
        <v>102</v>
      </c>
      <c r="BM624">
        <v>2</v>
      </c>
      <c r="BN624">
        <v>484</v>
      </c>
      <c r="BO624" t="s">
        <v>98</v>
      </c>
      <c r="BP624" t="s">
        <v>98</v>
      </c>
      <c r="BQ624" t="s">
        <v>105</v>
      </c>
      <c r="BR624">
        <v>192</v>
      </c>
      <c r="BS624">
        <v>0</v>
      </c>
      <c r="BT624">
        <v>0</v>
      </c>
      <c r="BU624">
        <v>0</v>
      </c>
      <c r="BV624">
        <v>0</v>
      </c>
      <c r="BW624">
        <v>0</v>
      </c>
      <c r="BX624" t="s">
        <v>83</v>
      </c>
      <c r="BY624" t="s">
        <v>83</v>
      </c>
      <c r="BZ624" t="s">
        <v>83</v>
      </c>
      <c r="CA624" s="2">
        <v>0</v>
      </c>
      <c r="CB624">
        <v>7</v>
      </c>
      <c r="CC624">
        <v>2009</v>
      </c>
      <c r="CD624" t="s">
        <v>110</v>
      </c>
      <c r="CE624" t="s">
        <v>111</v>
      </c>
      <c r="CF624" s="2">
        <v>135000</v>
      </c>
      <c r="CG624" s="4">
        <f t="shared" si="19"/>
        <v>137.75510204081633</v>
      </c>
    </row>
    <row r="625" spans="1:85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 t="str">
        <f t="shared" si="18"/>
        <v>N</v>
      </c>
      <c r="S625">
        <v>6</v>
      </c>
      <c r="T625">
        <v>5</v>
      </c>
      <c r="U625">
        <v>2000</v>
      </c>
      <c r="V625" t="str">
        <f>IF(Table1[[#This Row],[YearBuilt]]&lt;1990, "N", IF(Table1[[#This Row],[Remodeled after 1990?]] = "Y", "N", "Y"))</f>
        <v>Y</v>
      </c>
      <c r="W625">
        <v>2000</v>
      </c>
      <c r="X625" t="str" cm="1">
        <f t="array" ref="X625">IFERROR(IF(U625=W625, "N", IF(AND(U625&lt;W625, Table1[[#This Row],[YearRemodAdd]]&gt;1990), "Y", "N/A")), No value)</f>
        <v>N</v>
      </c>
      <c r="Y625" t="s">
        <v>93</v>
      </c>
      <c r="Z625" t="s">
        <v>94</v>
      </c>
      <c r="AA625" t="s">
        <v>116</v>
      </c>
      <c r="AB625" t="s">
        <v>116</v>
      </c>
      <c r="AC625" t="s">
        <v>96</v>
      </c>
      <c r="AD625">
        <v>513</v>
      </c>
      <c r="AE625" t="s">
        <v>97</v>
      </c>
      <c r="AF625" t="s">
        <v>98</v>
      </c>
      <c r="AG625" t="s">
        <v>99</v>
      </c>
      <c r="AH625" t="s">
        <v>97</v>
      </c>
      <c r="AI625" t="s">
        <v>98</v>
      </c>
      <c r="AJ625" t="s">
        <v>100</v>
      </c>
      <c r="AK625" t="s">
        <v>101</v>
      </c>
      <c r="AL625">
        <v>420</v>
      </c>
      <c r="AM625" t="s">
        <v>102</v>
      </c>
      <c r="AN625">
        <v>0</v>
      </c>
      <c r="AO625">
        <v>336</v>
      </c>
      <c r="AP625">
        <v>756</v>
      </c>
      <c r="AQ625" t="s">
        <v>103</v>
      </c>
      <c r="AR625" t="s">
        <v>104</v>
      </c>
      <c r="AS625" t="s">
        <v>105</v>
      </c>
      <c r="AT625" t="s">
        <v>106</v>
      </c>
      <c r="AU625">
        <v>756</v>
      </c>
      <c r="AV625">
        <v>756</v>
      </c>
      <c r="AW625">
        <v>0</v>
      </c>
      <c r="AX625">
        <v>1512</v>
      </c>
      <c r="AY625">
        <v>0</v>
      </c>
      <c r="AZ625">
        <v>0</v>
      </c>
      <c r="BA625">
        <v>2</v>
      </c>
      <c r="BB625">
        <v>1</v>
      </c>
      <c r="BC625">
        <v>2</v>
      </c>
      <c r="BD625">
        <v>1</v>
      </c>
      <c r="BE625" t="s">
        <v>97</v>
      </c>
      <c r="BF625">
        <v>4</v>
      </c>
      <c r="BG625" t="s">
        <v>107</v>
      </c>
      <c r="BH625">
        <v>1</v>
      </c>
      <c r="BI625" t="s">
        <v>98</v>
      </c>
      <c r="BJ625" t="s">
        <v>127</v>
      </c>
      <c r="BK625">
        <v>2000</v>
      </c>
      <c r="BL625" t="s">
        <v>102</v>
      </c>
      <c r="BM625">
        <v>2</v>
      </c>
      <c r="BN625">
        <v>440</v>
      </c>
      <c r="BO625" t="s">
        <v>98</v>
      </c>
      <c r="BP625" t="s">
        <v>98</v>
      </c>
      <c r="BQ625" t="s">
        <v>105</v>
      </c>
      <c r="BR625">
        <v>0</v>
      </c>
      <c r="BS625">
        <v>32</v>
      </c>
      <c r="BT625">
        <v>0</v>
      </c>
      <c r="BU625">
        <v>0</v>
      </c>
      <c r="BV625">
        <v>0</v>
      </c>
      <c r="BW625">
        <v>0</v>
      </c>
      <c r="BX625" t="s">
        <v>83</v>
      </c>
      <c r="BY625" t="s">
        <v>83</v>
      </c>
      <c r="BZ625" t="s">
        <v>83</v>
      </c>
      <c r="CA625" s="2">
        <v>0</v>
      </c>
      <c r="CB625">
        <v>6</v>
      </c>
      <c r="CC625">
        <v>2007</v>
      </c>
      <c r="CD625" t="s">
        <v>110</v>
      </c>
      <c r="CE625" t="s">
        <v>111</v>
      </c>
      <c r="CF625" s="2">
        <v>168500</v>
      </c>
      <c r="CG625" s="4">
        <f t="shared" si="19"/>
        <v>111.44179894179894</v>
      </c>
    </row>
    <row r="626" spans="1:85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 t="str">
        <f t="shared" si="18"/>
        <v>N</v>
      </c>
      <c r="S626">
        <v>6</v>
      </c>
      <c r="T626">
        <v>5</v>
      </c>
      <c r="U626">
        <v>1972</v>
      </c>
      <c r="V626" t="str">
        <f>IF(Table1[[#This Row],[YearBuilt]]&lt;1990, "N", IF(Table1[[#This Row],[Remodeled after 1990?]] = "Y", "N", "Y"))</f>
        <v>N</v>
      </c>
      <c r="W626">
        <v>1972</v>
      </c>
      <c r="X626" t="str" cm="1">
        <f t="array" ref="X626">IFERROR(IF(U626=W626, "N", IF(AND(U626&lt;W626, Table1[[#This Row],[YearRemodAdd]]&gt;1990), "Y", "N/A")), No value)</f>
        <v>N</v>
      </c>
      <c r="Y626" t="s">
        <v>93</v>
      </c>
      <c r="Z626" t="s">
        <v>94</v>
      </c>
      <c r="AA626" t="s">
        <v>95</v>
      </c>
      <c r="AB626" t="s">
        <v>95</v>
      </c>
      <c r="AC626" t="s">
        <v>117</v>
      </c>
      <c r="AD626">
        <v>288</v>
      </c>
      <c r="AE626" t="s">
        <v>98</v>
      </c>
      <c r="AF626" t="s">
        <v>98</v>
      </c>
      <c r="AG626" t="s">
        <v>118</v>
      </c>
      <c r="AH626" t="s">
        <v>98</v>
      </c>
      <c r="AI626" t="s">
        <v>98</v>
      </c>
      <c r="AJ626" t="s">
        <v>100</v>
      </c>
      <c r="AK626" t="s">
        <v>153</v>
      </c>
      <c r="AL626">
        <v>247</v>
      </c>
      <c r="AM626" t="s">
        <v>102</v>
      </c>
      <c r="AN626">
        <v>0</v>
      </c>
      <c r="AO626">
        <v>485</v>
      </c>
      <c r="AP626">
        <v>732</v>
      </c>
      <c r="AQ626" t="s">
        <v>103</v>
      </c>
      <c r="AR626" t="s">
        <v>97</v>
      </c>
      <c r="AS626" t="s">
        <v>105</v>
      </c>
      <c r="AT626" t="s">
        <v>106</v>
      </c>
      <c r="AU626">
        <v>1012</v>
      </c>
      <c r="AV626">
        <v>778</v>
      </c>
      <c r="AW626">
        <v>0</v>
      </c>
      <c r="AX626">
        <v>1790</v>
      </c>
      <c r="AY626">
        <v>1</v>
      </c>
      <c r="AZ626">
        <v>0</v>
      </c>
      <c r="BA626">
        <v>1</v>
      </c>
      <c r="BB626">
        <v>2</v>
      </c>
      <c r="BC626">
        <v>4</v>
      </c>
      <c r="BD626">
        <v>1</v>
      </c>
      <c r="BE626" t="s">
        <v>98</v>
      </c>
      <c r="BF626">
        <v>8</v>
      </c>
      <c r="BG626" t="s">
        <v>224</v>
      </c>
      <c r="BH626">
        <v>1</v>
      </c>
      <c r="BI626" t="s">
        <v>98</v>
      </c>
      <c r="BJ626" t="s">
        <v>108</v>
      </c>
      <c r="BK626">
        <v>1972</v>
      </c>
      <c r="BL626" t="s">
        <v>109</v>
      </c>
      <c r="BM626">
        <v>2</v>
      </c>
      <c r="BN626">
        <v>484</v>
      </c>
      <c r="BO626" t="s">
        <v>98</v>
      </c>
      <c r="BP626" t="s">
        <v>98</v>
      </c>
      <c r="BQ626" t="s">
        <v>105</v>
      </c>
      <c r="BR626">
        <v>148</v>
      </c>
      <c r="BS626">
        <v>0</v>
      </c>
      <c r="BT626">
        <v>0</v>
      </c>
      <c r="BU626">
        <v>0</v>
      </c>
      <c r="BV626">
        <v>147</v>
      </c>
      <c r="BW626">
        <v>0</v>
      </c>
      <c r="BX626" t="s">
        <v>83</v>
      </c>
      <c r="BY626" t="s">
        <v>83</v>
      </c>
      <c r="BZ626" t="s">
        <v>83</v>
      </c>
      <c r="CA626" s="2">
        <v>0</v>
      </c>
      <c r="CB626">
        <v>11</v>
      </c>
      <c r="CC626">
        <v>2006</v>
      </c>
      <c r="CD626" t="s">
        <v>110</v>
      </c>
      <c r="CE626" t="s">
        <v>111</v>
      </c>
      <c r="CF626" s="2">
        <v>165150</v>
      </c>
      <c r="CG626" s="4">
        <f t="shared" si="19"/>
        <v>92.262569832402235</v>
      </c>
    </row>
    <row r="627" spans="1:85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 t="str">
        <f t="shared" si="18"/>
        <v>Y</v>
      </c>
      <c r="S627">
        <v>6</v>
      </c>
      <c r="T627">
        <v>6</v>
      </c>
      <c r="U627">
        <v>1962</v>
      </c>
      <c r="V627" t="str">
        <f>IF(Table1[[#This Row],[YearBuilt]]&lt;1990, "N", IF(Table1[[#This Row],[Remodeled after 1990?]] = "Y", "N", "Y"))</f>
        <v>N</v>
      </c>
      <c r="W627">
        <v>1962</v>
      </c>
      <c r="X627" t="str" cm="1">
        <f t="array" ref="X627">IFERROR(IF(U627=W627, "N", IF(AND(U627&lt;W627, Table1[[#This Row],[YearRemodAdd]]&gt;1990), "Y", "N/A")), No value)</f>
        <v>N</v>
      </c>
      <c r="Y627" t="s">
        <v>152</v>
      </c>
      <c r="Z627" t="s">
        <v>94</v>
      </c>
      <c r="AA627" t="s">
        <v>124</v>
      </c>
      <c r="AB627" t="s">
        <v>124</v>
      </c>
      <c r="AC627" t="s">
        <v>96</v>
      </c>
      <c r="AD627">
        <v>261</v>
      </c>
      <c r="AE627" t="s">
        <v>98</v>
      </c>
      <c r="AF627" t="s">
        <v>98</v>
      </c>
      <c r="AG627" t="s">
        <v>118</v>
      </c>
      <c r="AH627" t="s">
        <v>98</v>
      </c>
      <c r="AI627" t="s">
        <v>98</v>
      </c>
      <c r="AJ627" t="s">
        <v>100</v>
      </c>
      <c r="AK627" t="s">
        <v>102</v>
      </c>
      <c r="AL627">
        <v>0</v>
      </c>
      <c r="AM627" t="s">
        <v>102</v>
      </c>
      <c r="AN627">
        <v>0</v>
      </c>
      <c r="AO627">
        <v>1116</v>
      </c>
      <c r="AP627">
        <v>1116</v>
      </c>
      <c r="AQ627" t="s">
        <v>103</v>
      </c>
      <c r="AR627" t="s">
        <v>98</v>
      </c>
      <c r="AS627" t="s">
        <v>105</v>
      </c>
      <c r="AT627" t="s">
        <v>106</v>
      </c>
      <c r="AU627">
        <v>1116</v>
      </c>
      <c r="AV627">
        <v>0</v>
      </c>
      <c r="AW627">
        <v>0</v>
      </c>
      <c r="AX627">
        <v>1116</v>
      </c>
      <c r="AY627">
        <v>0</v>
      </c>
      <c r="AZ627">
        <v>0</v>
      </c>
      <c r="BA627">
        <v>1</v>
      </c>
      <c r="BB627">
        <v>1</v>
      </c>
      <c r="BC627">
        <v>3</v>
      </c>
      <c r="BD627">
        <v>1</v>
      </c>
      <c r="BE627" t="s">
        <v>98</v>
      </c>
      <c r="BF627">
        <v>5</v>
      </c>
      <c r="BG627" t="s">
        <v>107</v>
      </c>
      <c r="BH627">
        <v>0</v>
      </c>
      <c r="BI627" t="s">
        <v>83</v>
      </c>
      <c r="BJ627" t="s">
        <v>108</v>
      </c>
      <c r="BK627">
        <v>1962</v>
      </c>
      <c r="BL627" t="s">
        <v>102</v>
      </c>
      <c r="BM627">
        <v>2</v>
      </c>
      <c r="BN627">
        <v>440</v>
      </c>
      <c r="BO627" t="s">
        <v>98</v>
      </c>
      <c r="BP627" t="s">
        <v>98</v>
      </c>
      <c r="BQ627" t="s">
        <v>105</v>
      </c>
      <c r="BR627">
        <v>0</v>
      </c>
      <c r="BS627">
        <v>0</v>
      </c>
      <c r="BT627">
        <v>0</v>
      </c>
      <c r="BU627">
        <v>0</v>
      </c>
      <c r="BV627">
        <v>385</v>
      </c>
      <c r="BW627">
        <v>0</v>
      </c>
      <c r="BX627" t="s">
        <v>83</v>
      </c>
      <c r="BY627" t="s">
        <v>83</v>
      </c>
      <c r="BZ627" t="s">
        <v>83</v>
      </c>
      <c r="CA627" s="2">
        <v>0</v>
      </c>
      <c r="CB627">
        <v>2</v>
      </c>
      <c r="CC627">
        <v>2010</v>
      </c>
      <c r="CD627" t="s">
        <v>110</v>
      </c>
      <c r="CE627" t="s">
        <v>111</v>
      </c>
      <c r="CF627" s="2">
        <v>160000</v>
      </c>
      <c r="CG627" s="4">
        <f t="shared" si="19"/>
        <v>143.36917562724014</v>
      </c>
    </row>
    <row r="628" spans="1:85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 t="str">
        <f t="shared" si="18"/>
        <v>Y</v>
      </c>
      <c r="S628">
        <v>5</v>
      </c>
      <c r="T628">
        <v>5</v>
      </c>
      <c r="U628">
        <v>1960</v>
      </c>
      <c r="V628" t="str">
        <f>IF(Table1[[#This Row],[YearBuilt]]&lt;1990, "N", IF(Table1[[#This Row],[Remodeled after 1990?]] = "Y", "N", "Y"))</f>
        <v>N</v>
      </c>
      <c r="W628">
        <v>1978</v>
      </c>
      <c r="X628" t="str" cm="1">
        <f t="array" ref="X628">IFERROR(IF(U628=W628, "N", IF(AND(U628&lt;W628, Table1[[#This Row],[YearRemodAdd]]&gt;1990), "Y", "N/A")), No value)</f>
        <v>N/A</v>
      </c>
      <c r="Y628" t="s">
        <v>152</v>
      </c>
      <c r="Z628" t="s">
        <v>94</v>
      </c>
      <c r="AA628" t="s">
        <v>124</v>
      </c>
      <c r="AB628" t="s">
        <v>124</v>
      </c>
      <c r="AC628" t="s">
        <v>117</v>
      </c>
      <c r="AD628">
        <v>0</v>
      </c>
      <c r="AE628" t="s">
        <v>98</v>
      </c>
      <c r="AF628" t="s">
        <v>98</v>
      </c>
      <c r="AG628" t="s">
        <v>118</v>
      </c>
      <c r="AH628" t="s">
        <v>98</v>
      </c>
      <c r="AI628" t="s">
        <v>98</v>
      </c>
      <c r="AJ628" t="s">
        <v>100</v>
      </c>
      <c r="AK628" t="s">
        <v>102</v>
      </c>
      <c r="AL628">
        <v>0</v>
      </c>
      <c r="AM628" t="s">
        <v>102</v>
      </c>
      <c r="AN628">
        <v>0</v>
      </c>
      <c r="AO628">
        <v>978</v>
      </c>
      <c r="AP628">
        <v>978</v>
      </c>
      <c r="AQ628" t="s">
        <v>103</v>
      </c>
      <c r="AR628" t="s">
        <v>98</v>
      </c>
      <c r="AS628" t="s">
        <v>105</v>
      </c>
      <c r="AT628" t="s">
        <v>106</v>
      </c>
      <c r="AU628">
        <v>1422</v>
      </c>
      <c r="AV628">
        <v>0</v>
      </c>
      <c r="AW628">
        <v>0</v>
      </c>
      <c r="AX628">
        <v>1422</v>
      </c>
      <c r="AY628">
        <v>0</v>
      </c>
      <c r="AZ628">
        <v>0</v>
      </c>
      <c r="BA628">
        <v>1</v>
      </c>
      <c r="BB628">
        <v>0</v>
      </c>
      <c r="BC628">
        <v>3</v>
      </c>
      <c r="BD628">
        <v>1</v>
      </c>
      <c r="BE628" t="s">
        <v>98</v>
      </c>
      <c r="BF628">
        <v>6</v>
      </c>
      <c r="BG628" t="s">
        <v>146</v>
      </c>
      <c r="BH628">
        <v>1</v>
      </c>
      <c r="BI628" t="s">
        <v>98</v>
      </c>
      <c r="BJ628" t="s">
        <v>108</v>
      </c>
      <c r="BK628">
        <v>1960</v>
      </c>
      <c r="BL628" t="s">
        <v>109</v>
      </c>
      <c r="BM628">
        <v>1</v>
      </c>
      <c r="BN628">
        <v>286</v>
      </c>
      <c r="BO628" t="s">
        <v>98</v>
      </c>
      <c r="BP628" t="s">
        <v>98</v>
      </c>
      <c r="BQ628" t="s">
        <v>105</v>
      </c>
      <c r="BR628">
        <v>0</v>
      </c>
      <c r="BS628">
        <v>0</v>
      </c>
      <c r="BT628">
        <v>36</v>
      </c>
      <c r="BU628">
        <v>0</v>
      </c>
      <c r="BV628">
        <v>0</v>
      </c>
      <c r="BW628">
        <v>0</v>
      </c>
      <c r="BX628" t="s">
        <v>83</v>
      </c>
      <c r="BY628" t="s">
        <v>163</v>
      </c>
      <c r="BZ628" t="s">
        <v>135</v>
      </c>
      <c r="CA628" s="2">
        <v>600</v>
      </c>
      <c r="CB628">
        <v>8</v>
      </c>
      <c r="CC628">
        <v>2007</v>
      </c>
      <c r="CD628" t="s">
        <v>110</v>
      </c>
      <c r="CE628" t="s">
        <v>111</v>
      </c>
      <c r="CF628" s="2">
        <v>139900</v>
      </c>
      <c r="CG628" s="4">
        <f t="shared" si="19"/>
        <v>98.382559774964832</v>
      </c>
    </row>
    <row r="629" spans="1:85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 t="str">
        <f t="shared" si="18"/>
        <v>N/A</v>
      </c>
      <c r="S629">
        <v>6</v>
      </c>
      <c r="T629">
        <v>6</v>
      </c>
      <c r="U629">
        <v>1955</v>
      </c>
      <c r="V629" t="str">
        <f>IF(Table1[[#This Row],[YearBuilt]]&lt;1990, "N", IF(Table1[[#This Row],[Remodeled after 1990?]] = "Y", "N", "Y"))</f>
        <v>N</v>
      </c>
      <c r="W629">
        <v>1972</v>
      </c>
      <c r="X629" t="str" cm="1">
        <f t="array" ref="X629">IFERROR(IF(U629=W629, "N", IF(AND(U629&lt;W629, Table1[[#This Row],[YearRemodAdd]]&gt;1990), "Y", "N/A")), No value)</f>
        <v>N/A</v>
      </c>
      <c r="Y629" t="s">
        <v>93</v>
      </c>
      <c r="Z629" t="s">
        <v>94</v>
      </c>
      <c r="AA629" t="s">
        <v>186</v>
      </c>
      <c r="AB629" t="s">
        <v>186</v>
      </c>
      <c r="AC629" t="s">
        <v>96</v>
      </c>
      <c r="AD629">
        <v>164</v>
      </c>
      <c r="AE629" t="s">
        <v>98</v>
      </c>
      <c r="AF629" t="s">
        <v>98</v>
      </c>
      <c r="AG629" t="s">
        <v>118</v>
      </c>
      <c r="AH629" t="s">
        <v>98</v>
      </c>
      <c r="AI629" t="s">
        <v>98</v>
      </c>
      <c r="AJ629" t="s">
        <v>130</v>
      </c>
      <c r="AK629" t="s">
        <v>141</v>
      </c>
      <c r="AL629">
        <v>674</v>
      </c>
      <c r="AM629" t="s">
        <v>172</v>
      </c>
      <c r="AN629">
        <v>132</v>
      </c>
      <c r="AO629">
        <v>350</v>
      </c>
      <c r="AP629">
        <v>1156</v>
      </c>
      <c r="AQ629" t="s">
        <v>103</v>
      </c>
      <c r="AR629" t="s">
        <v>104</v>
      </c>
      <c r="AS629" t="s">
        <v>105</v>
      </c>
      <c r="AT629" t="s">
        <v>106</v>
      </c>
      <c r="AU629">
        <v>1520</v>
      </c>
      <c r="AV629">
        <v>0</v>
      </c>
      <c r="AW629">
        <v>0</v>
      </c>
      <c r="AX629">
        <v>1520</v>
      </c>
      <c r="AY629">
        <v>1</v>
      </c>
      <c r="AZ629">
        <v>0</v>
      </c>
      <c r="BA629">
        <v>1</v>
      </c>
      <c r="BB629">
        <v>0</v>
      </c>
      <c r="BC629">
        <v>3</v>
      </c>
      <c r="BD629">
        <v>1</v>
      </c>
      <c r="BE629" t="s">
        <v>98</v>
      </c>
      <c r="BF629">
        <v>7</v>
      </c>
      <c r="BG629" t="s">
        <v>107</v>
      </c>
      <c r="BH629">
        <v>2</v>
      </c>
      <c r="BI629" t="s">
        <v>97</v>
      </c>
      <c r="BJ629" t="s">
        <v>209</v>
      </c>
      <c r="BK629">
        <v>1955</v>
      </c>
      <c r="BL629" t="s">
        <v>109</v>
      </c>
      <c r="BM629">
        <v>1</v>
      </c>
      <c r="BN629">
        <v>364</v>
      </c>
      <c r="BO629" t="s">
        <v>98</v>
      </c>
      <c r="BP629" t="s">
        <v>98</v>
      </c>
      <c r="BQ629" t="s">
        <v>105</v>
      </c>
      <c r="BR629">
        <v>0</v>
      </c>
      <c r="BS629">
        <v>0</v>
      </c>
      <c r="BT629">
        <v>189</v>
      </c>
      <c r="BU629">
        <v>0</v>
      </c>
      <c r="BV629">
        <v>0</v>
      </c>
      <c r="BW629">
        <v>0</v>
      </c>
      <c r="BX629" t="s">
        <v>83</v>
      </c>
      <c r="BY629" t="s">
        <v>83</v>
      </c>
      <c r="BZ629" t="s">
        <v>83</v>
      </c>
      <c r="CA629" s="2">
        <v>0</v>
      </c>
      <c r="CB629">
        <v>3</v>
      </c>
      <c r="CC629">
        <v>2010</v>
      </c>
      <c r="CD629" t="s">
        <v>110</v>
      </c>
      <c r="CE629" t="s">
        <v>111</v>
      </c>
      <c r="CF629" s="2">
        <v>153000</v>
      </c>
      <c r="CG629" s="4">
        <f t="shared" si="19"/>
        <v>100.65789473684211</v>
      </c>
    </row>
    <row r="630" spans="1:85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 t="str">
        <f t="shared" si="18"/>
        <v>N</v>
      </c>
      <c r="S630">
        <v>5</v>
      </c>
      <c r="T630">
        <v>5</v>
      </c>
      <c r="U630">
        <v>1969</v>
      </c>
      <c r="V630" t="str">
        <f>IF(Table1[[#This Row],[YearBuilt]]&lt;1990, "N", IF(Table1[[#This Row],[Remodeled after 1990?]] = "Y", "N", "Y"))</f>
        <v>N</v>
      </c>
      <c r="W630">
        <v>1969</v>
      </c>
      <c r="X630" t="str" cm="1">
        <f t="array" ref="X630">IFERROR(IF(U630=W630, "N", IF(AND(U630&lt;W630, Table1[[#This Row],[YearRemodAdd]]&gt;1990), "Y", "N/A")), No value)</f>
        <v>N</v>
      </c>
      <c r="Y630" t="s">
        <v>93</v>
      </c>
      <c r="Z630" t="s">
        <v>94</v>
      </c>
      <c r="AA630" t="s">
        <v>161</v>
      </c>
      <c r="AB630" t="s">
        <v>161</v>
      </c>
      <c r="AC630" t="s">
        <v>96</v>
      </c>
      <c r="AD630">
        <v>192</v>
      </c>
      <c r="AE630" t="s">
        <v>98</v>
      </c>
      <c r="AF630" t="s">
        <v>98</v>
      </c>
      <c r="AG630" t="s">
        <v>99</v>
      </c>
      <c r="AH630" t="s">
        <v>97</v>
      </c>
      <c r="AI630" t="s">
        <v>98</v>
      </c>
      <c r="AJ630" t="s">
        <v>130</v>
      </c>
      <c r="AK630" t="s">
        <v>153</v>
      </c>
      <c r="AL630">
        <v>650</v>
      </c>
      <c r="AM630" t="s">
        <v>102</v>
      </c>
      <c r="AN630">
        <v>0</v>
      </c>
      <c r="AO630">
        <v>390</v>
      </c>
      <c r="AP630">
        <v>1040</v>
      </c>
      <c r="AQ630" t="s">
        <v>103</v>
      </c>
      <c r="AR630" t="s">
        <v>98</v>
      </c>
      <c r="AS630" t="s">
        <v>105</v>
      </c>
      <c r="AT630" t="s">
        <v>106</v>
      </c>
      <c r="AU630">
        <v>1040</v>
      </c>
      <c r="AV630">
        <v>1040</v>
      </c>
      <c r="AW630">
        <v>0</v>
      </c>
      <c r="AX630">
        <v>2080</v>
      </c>
      <c r="AY630">
        <v>0</v>
      </c>
      <c r="AZ630">
        <v>1</v>
      </c>
      <c r="BA630">
        <v>1</v>
      </c>
      <c r="BB630">
        <v>2</v>
      </c>
      <c r="BC630">
        <v>5</v>
      </c>
      <c r="BD630">
        <v>1</v>
      </c>
      <c r="BE630" t="s">
        <v>147</v>
      </c>
      <c r="BF630">
        <v>9</v>
      </c>
      <c r="BG630" t="s">
        <v>107</v>
      </c>
      <c r="BH630">
        <v>2</v>
      </c>
      <c r="BI630" t="s">
        <v>98</v>
      </c>
      <c r="BJ630" t="s">
        <v>108</v>
      </c>
      <c r="BK630">
        <v>1969</v>
      </c>
      <c r="BL630" t="s">
        <v>102</v>
      </c>
      <c r="BM630">
        <v>2</v>
      </c>
      <c r="BN630">
        <v>504</v>
      </c>
      <c r="BO630" t="s">
        <v>98</v>
      </c>
      <c r="BP630" t="s">
        <v>98</v>
      </c>
      <c r="BQ630" t="s">
        <v>105</v>
      </c>
      <c r="BR630">
        <v>335</v>
      </c>
      <c r="BS630">
        <v>0</v>
      </c>
      <c r="BT630">
        <v>0</v>
      </c>
      <c r="BU630">
        <v>0</v>
      </c>
      <c r="BV630">
        <v>0</v>
      </c>
      <c r="BW630">
        <v>0</v>
      </c>
      <c r="BX630" t="s">
        <v>83</v>
      </c>
      <c r="BY630" t="s">
        <v>83</v>
      </c>
      <c r="BZ630" t="s">
        <v>83</v>
      </c>
      <c r="CA630" s="2">
        <v>0</v>
      </c>
      <c r="CB630">
        <v>9</v>
      </c>
      <c r="CC630">
        <v>2007</v>
      </c>
      <c r="CD630" t="s">
        <v>110</v>
      </c>
      <c r="CE630" t="s">
        <v>219</v>
      </c>
      <c r="CF630" s="2">
        <v>135000</v>
      </c>
      <c r="CG630" s="4">
        <f t="shared" si="19"/>
        <v>64.90384615384616</v>
      </c>
    </row>
    <row r="631" spans="1:85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 t="str">
        <f t="shared" si="18"/>
        <v>N/A</v>
      </c>
      <c r="S631">
        <v>6</v>
      </c>
      <c r="T631">
        <v>5</v>
      </c>
      <c r="U631">
        <v>1964</v>
      </c>
      <c r="V631" t="str">
        <f>IF(Table1[[#This Row],[YearBuilt]]&lt;1990, "N", IF(Table1[[#This Row],[Remodeled after 1990?]] = "Y", "N", "Y"))</f>
        <v>N</v>
      </c>
      <c r="W631">
        <v>1964</v>
      </c>
      <c r="X631" t="str" cm="1">
        <f t="array" ref="X631">IFERROR(IF(U631=W631, "N", IF(AND(U631&lt;W631, Table1[[#This Row],[YearRemodAdd]]&gt;1990), "Y", "N/A")), No value)</f>
        <v>N</v>
      </c>
      <c r="Y631" t="s">
        <v>93</v>
      </c>
      <c r="Z631" t="s">
        <v>196</v>
      </c>
      <c r="AA631" t="s">
        <v>161</v>
      </c>
      <c r="AB631" t="s">
        <v>124</v>
      </c>
      <c r="AC631" t="s">
        <v>96</v>
      </c>
      <c r="AD631">
        <v>259</v>
      </c>
      <c r="AE631" t="s">
        <v>98</v>
      </c>
      <c r="AF631" t="s">
        <v>98</v>
      </c>
      <c r="AG631" t="s">
        <v>118</v>
      </c>
      <c r="AH631" t="s">
        <v>98</v>
      </c>
      <c r="AI631" t="s">
        <v>98</v>
      </c>
      <c r="AJ631" t="s">
        <v>97</v>
      </c>
      <c r="AK631" t="s">
        <v>101</v>
      </c>
      <c r="AL631">
        <v>624</v>
      </c>
      <c r="AM631" t="s">
        <v>153</v>
      </c>
      <c r="AN631">
        <v>336</v>
      </c>
      <c r="AO631">
        <v>288</v>
      </c>
      <c r="AP631">
        <v>1248</v>
      </c>
      <c r="AQ631" t="s">
        <v>103</v>
      </c>
      <c r="AR631" t="s">
        <v>98</v>
      </c>
      <c r="AS631" t="s">
        <v>105</v>
      </c>
      <c r="AT631" t="s">
        <v>106</v>
      </c>
      <c r="AU631">
        <v>1350</v>
      </c>
      <c r="AV631">
        <v>0</v>
      </c>
      <c r="AW631">
        <v>0</v>
      </c>
      <c r="AX631">
        <v>1350</v>
      </c>
      <c r="AY631">
        <v>1</v>
      </c>
      <c r="AZ631">
        <v>0</v>
      </c>
      <c r="BA631">
        <v>1</v>
      </c>
      <c r="BB631">
        <v>1</v>
      </c>
      <c r="BC631">
        <v>3</v>
      </c>
      <c r="BD631">
        <v>1</v>
      </c>
      <c r="BE631" t="s">
        <v>98</v>
      </c>
      <c r="BF631">
        <v>6</v>
      </c>
      <c r="BG631" t="s">
        <v>107</v>
      </c>
      <c r="BH631">
        <v>0</v>
      </c>
      <c r="BI631" t="s">
        <v>83</v>
      </c>
      <c r="BJ631" t="s">
        <v>108</v>
      </c>
      <c r="BK631">
        <v>1964</v>
      </c>
      <c r="BL631" t="s">
        <v>109</v>
      </c>
      <c r="BM631">
        <v>2</v>
      </c>
      <c r="BN631">
        <v>520</v>
      </c>
      <c r="BO631" t="s">
        <v>98</v>
      </c>
      <c r="BP631" t="s">
        <v>98</v>
      </c>
      <c r="BQ631" t="s">
        <v>105</v>
      </c>
      <c r="BR631">
        <v>176</v>
      </c>
      <c r="BS631">
        <v>0</v>
      </c>
      <c r="BT631">
        <v>0</v>
      </c>
      <c r="BU631">
        <v>0</v>
      </c>
      <c r="BV631">
        <v>0</v>
      </c>
      <c r="BW631">
        <v>0</v>
      </c>
      <c r="BX631" t="s">
        <v>83</v>
      </c>
      <c r="BY631" t="s">
        <v>165</v>
      </c>
      <c r="BZ631" t="s">
        <v>83</v>
      </c>
      <c r="CA631" s="2">
        <v>0</v>
      </c>
      <c r="CB631">
        <v>6</v>
      </c>
      <c r="CC631">
        <v>2008</v>
      </c>
      <c r="CD631" t="s">
        <v>110</v>
      </c>
      <c r="CE631" t="s">
        <v>111</v>
      </c>
      <c r="CF631" s="2">
        <v>168500</v>
      </c>
      <c r="CG631" s="4">
        <f t="shared" si="19"/>
        <v>124.81481481481481</v>
      </c>
    </row>
    <row r="632" spans="1:85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 t="str">
        <f t="shared" si="18"/>
        <v>N</v>
      </c>
      <c r="S632">
        <v>5</v>
      </c>
      <c r="T632">
        <v>6</v>
      </c>
      <c r="U632">
        <v>1880</v>
      </c>
      <c r="V632" t="str">
        <f>IF(Table1[[#This Row],[YearBuilt]]&lt;1990, "N", IF(Table1[[#This Row],[Remodeled after 1990?]] = "Y", "N", "Y"))</f>
        <v>N</v>
      </c>
      <c r="W632">
        <v>1991</v>
      </c>
      <c r="X632" t="str" cm="1">
        <f t="array" ref="X632">IFERROR(IF(U632=W632, "N", IF(AND(U632&lt;W632, Table1[[#This Row],[YearRemodAdd]]&gt;1990), "Y", "N/A")), No value)</f>
        <v>Y</v>
      </c>
      <c r="Y632" t="s">
        <v>93</v>
      </c>
      <c r="Z632" t="s">
        <v>94</v>
      </c>
      <c r="AA632" t="s">
        <v>95</v>
      </c>
      <c r="AB632" t="s">
        <v>95</v>
      </c>
      <c r="AC632" t="s">
        <v>117</v>
      </c>
      <c r="AD632">
        <v>0</v>
      </c>
      <c r="AE632" t="s">
        <v>98</v>
      </c>
      <c r="AF632" t="s">
        <v>98</v>
      </c>
      <c r="AG632" t="s">
        <v>126</v>
      </c>
      <c r="AH632" t="s">
        <v>147</v>
      </c>
      <c r="AI632" t="s">
        <v>147</v>
      </c>
      <c r="AJ632" t="s">
        <v>100</v>
      </c>
      <c r="AK632" t="s">
        <v>102</v>
      </c>
      <c r="AL632">
        <v>0</v>
      </c>
      <c r="AM632" t="s">
        <v>102</v>
      </c>
      <c r="AN632">
        <v>0</v>
      </c>
      <c r="AO632">
        <v>636</v>
      </c>
      <c r="AP632">
        <v>636</v>
      </c>
      <c r="AQ632" t="s">
        <v>103</v>
      </c>
      <c r="AR632" t="s">
        <v>98</v>
      </c>
      <c r="AS632" t="s">
        <v>105</v>
      </c>
      <c r="AT632" t="s">
        <v>164</v>
      </c>
      <c r="AU632">
        <v>1089</v>
      </c>
      <c r="AV632">
        <v>661</v>
      </c>
      <c r="AW632">
        <v>0</v>
      </c>
      <c r="AX632">
        <v>1750</v>
      </c>
      <c r="AY632">
        <v>0</v>
      </c>
      <c r="AZ632">
        <v>0</v>
      </c>
      <c r="BA632">
        <v>1</v>
      </c>
      <c r="BB632">
        <v>0</v>
      </c>
      <c r="BC632">
        <v>3</v>
      </c>
      <c r="BD632">
        <v>1</v>
      </c>
      <c r="BE632" t="s">
        <v>104</v>
      </c>
      <c r="BF632">
        <v>8</v>
      </c>
      <c r="BG632" t="s">
        <v>107</v>
      </c>
      <c r="BH632">
        <v>0</v>
      </c>
      <c r="BI632" t="s">
        <v>83</v>
      </c>
      <c r="BJ632" t="s">
        <v>127</v>
      </c>
      <c r="BK632">
        <v>1937</v>
      </c>
      <c r="BL632" t="s">
        <v>102</v>
      </c>
      <c r="BM632">
        <v>1</v>
      </c>
      <c r="BN632">
        <v>240</v>
      </c>
      <c r="BO632" t="s">
        <v>147</v>
      </c>
      <c r="BP632" t="s">
        <v>212</v>
      </c>
      <c r="BQ632" t="s">
        <v>177</v>
      </c>
      <c r="BR632">
        <v>0</v>
      </c>
      <c r="BS632">
        <v>0</v>
      </c>
      <c r="BT632">
        <v>293</v>
      </c>
      <c r="BU632">
        <v>0</v>
      </c>
      <c r="BV632">
        <v>0</v>
      </c>
      <c r="BW632">
        <v>0</v>
      </c>
      <c r="BX632" t="s">
        <v>83</v>
      </c>
      <c r="BY632" t="s">
        <v>134</v>
      </c>
      <c r="BZ632" t="s">
        <v>83</v>
      </c>
      <c r="CA632" s="2">
        <v>0</v>
      </c>
      <c r="CB632">
        <v>6</v>
      </c>
      <c r="CC632">
        <v>2006</v>
      </c>
      <c r="CD632" t="s">
        <v>110</v>
      </c>
      <c r="CE632" t="s">
        <v>128</v>
      </c>
      <c r="CF632" s="2">
        <v>124000</v>
      </c>
      <c r="CG632" s="4">
        <f t="shared" si="19"/>
        <v>70.857142857142861</v>
      </c>
    </row>
    <row r="633" spans="1:85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 t="str">
        <f t="shared" si="18"/>
        <v>Y</v>
      </c>
      <c r="S633">
        <v>8</v>
      </c>
      <c r="T633">
        <v>5</v>
      </c>
      <c r="U633">
        <v>2006</v>
      </c>
      <c r="V633" t="str">
        <f>IF(Table1[[#This Row],[YearBuilt]]&lt;1990, "N", IF(Table1[[#This Row],[Remodeled after 1990?]] = "Y", "N", "Y"))</f>
        <v>Y</v>
      </c>
      <c r="W633">
        <v>2006</v>
      </c>
      <c r="X633" t="str" cm="1">
        <f t="array" ref="X633">IFERROR(IF(U633=W633, "N", IF(AND(U633&lt;W633, Table1[[#This Row],[YearRemodAdd]]&gt;1990), "Y", "N/A")), No value)</f>
        <v>N</v>
      </c>
      <c r="Y633" t="s">
        <v>93</v>
      </c>
      <c r="Z633" t="s">
        <v>94</v>
      </c>
      <c r="AA633" t="s">
        <v>95</v>
      </c>
      <c r="AB633" t="s">
        <v>95</v>
      </c>
      <c r="AC633" t="s">
        <v>137</v>
      </c>
      <c r="AD633">
        <v>108</v>
      </c>
      <c r="AE633" t="s">
        <v>97</v>
      </c>
      <c r="AF633" t="s">
        <v>98</v>
      </c>
      <c r="AG633" t="s">
        <v>99</v>
      </c>
      <c r="AH633" t="s">
        <v>97</v>
      </c>
      <c r="AI633" t="s">
        <v>97</v>
      </c>
      <c r="AJ633" t="s">
        <v>121</v>
      </c>
      <c r="AK633" t="s">
        <v>101</v>
      </c>
      <c r="AL633">
        <v>24</v>
      </c>
      <c r="AM633" t="s">
        <v>102</v>
      </c>
      <c r="AN633">
        <v>0</v>
      </c>
      <c r="AO633">
        <v>1530</v>
      </c>
      <c r="AP633">
        <v>1554</v>
      </c>
      <c r="AQ633" t="s">
        <v>103</v>
      </c>
      <c r="AR633" t="s">
        <v>104</v>
      </c>
      <c r="AS633" t="s">
        <v>105</v>
      </c>
      <c r="AT633" t="s">
        <v>106</v>
      </c>
      <c r="AU633">
        <v>1554</v>
      </c>
      <c r="AV633">
        <v>0</v>
      </c>
      <c r="AW633">
        <v>0</v>
      </c>
      <c r="AX633">
        <v>1554</v>
      </c>
      <c r="AY633">
        <v>0</v>
      </c>
      <c r="AZ633">
        <v>0</v>
      </c>
      <c r="BA633">
        <v>2</v>
      </c>
      <c r="BB633">
        <v>0</v>
      </c>
      <c r="BC633">
        <v>2</v>
      </c>
      <c r="BD633">
        <v>1</v>
      </c>
      <c r="BE633" t="s">
        <v>97</v>
      </c>
      <c r="BF633">
        <v>6</v>
      </c>
      <c r="BG633" t="s">
        <v>107</v>
      </c>
      <c r="BH633">
        <v>1</v>
      </c>
      <c r="BI633" t="s">
        <v>97</v>
      </c>
      <c r="BJ633" t="s">
        <v>108</v>
      </c>
      <c r="BK633">
        <v>2006</v>
      </c>
      <c r="BL633" t="s">
        <v>109</v>
      </c>
      <c r="BM633">
        <v>2</v>
      </c>
      <c r="BN633">
        <v>627</v>
      </c>
      <c r="BO633" t="s">
        <v>98</v>
      </c>
      <c r="BP633" t="s">
        <v>98</v>
      </c>
      <c r="BQ633" t="s">
        <v>105</v>
      </c>
      <c r="BR633">
        <v>156</v>
      </c>
      <c r="BS633">
        <v>73</v>
      </c>
      <c r="BT633">
        <v>0</v>
      </c>
      <c r="BU633">
        <v>0</v>
      </c>
      <c r="BV633">
        <v>0</v>
      </c>
      <c r="BW633">
        <v>0</v>
      </c>
      <c r="BX633" t="s">
        <v>83</v>
      </c>
      <c r="BY633" t="s">
        <v>83</v>
      </c>
      <c r="BZ633" t="s">
        <v>83</v>
      </c>
      <c r="CA633" s="2">
        <v>0</v>
      </c>
      <c r="CB633">
        <v>8</v>
      </c>
      <c r="CC633">
        <v>2007</v>
      </c>
      <c r="CD633" t="s">
        <v>110</v>
      </c>
      <c r="CE633" t="s">
        <v>111</v>
      </c>
      <c r="CF633" s="2">
        <v>209500</v>
      </c>
      <c r="CG633" s="4">
        <f t="shared" si="19"/>
        <v>134.8133848133848</v>
      </c>
    </row>
    <row r="634" spans="1:85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 t="str">
        <f t="shared" si="18"/>
        <v>Y</v>
      </c>
      <c r="S634">
        <v>7</v>
      </c>
      <c r="T634">
        <v>5</v>
      </c>
      <c r="U634">
        <v>1977</v>
      </c>
      <c r="V634" t="str">
        <f>IF(Table1[[#This Row],[YearBuilt]]&lt;1990, "N", IF(Table1[[#This Row],[Remodeled after 1990?]] = "Y", "N", "Y"))</f>
        <v>N</v>
      </c>
      <c r="W634">
        <v>1977</v>
      </c>
      <c r="X634" t="str" cm="1">
        <f t="array" ref="X634">IFERROR(IF(U634=W634, "N", IF(AND(U634&lt;W634, Table1[[#This Row],[YearRemodAdd]]&gt;1990), "Y", "N/A")), No value)</f>
        <v>N</v>
      </c>
      <c r="Y634" t="s">
        <v>152</v>
      </c>
      <c r="Z634" t="s">
        <v>94</v>
      </c>
      <c r="AA634" t="s">
        <v>161</v>
      </c>
      <c r="AB634" t="s">
        <v>161</v>
      </c>
      <c r="AC634" t="s">
        <v>96</v>
      </c>
      <c r="AD634">
        <v>209</v>
      </c>
      <c r="AE634" t="s">
        <v>98</v>
      </c>
      <c r="AF634" t="s">
        <v>97</v>
      </c>
      <c r="AG634" t="s">
        <v>118</v>
      </c>
      <c r="AH634" t="s">
        <v>98</v>
      </c>
      <c r="AI634" t="s">
        <v>98</v>
      </c>
      <c r="AJ634" t="s">
        <v>100</v>
      </c>
      <c r="AK634" t="s">
        <v>119</v>
      </c>
      <c r="AL634">
        <v>822</v>
      </c>
      <c r="AM634" t="s">
        <v>102</v>
      </c>
      <c r="AN634">
        <v>0</v>
      </c>
      <c r="AO634">
        <v>564</v>
      </c>
      <c r="AP634">
        <v>1386</v>
      </c>
      <c r="AQ634" t="s">
        <v>103</v>
      </c>
      <c r="AR634" t="s">
        <v>98</v>
      </c>
      <c r="AS634" t="s">
        <v>105</v>
      </c>
      <c r="AT634" t="s">
        <v>106</v>
      </c>
      <c r="AU634">
        <v>1411</v>
      </c>
      <c r="AV634">
        <v>0</v>
      </c>
      <c r="AW634">
        <v>0</v>
      </c>
      <c r="AX634">
        <v>1411</v>
      </c>
      <c r="AY634">
        <v>0</v>
      </c>
      <c r="AZ634">
        <v>0</v>
      </c>
      <c r="BA634">
        <v>2</v>
      </c>
      <c r="BB634">
        <v>0</v>
      </c>
      <c r="BC634">
        <v>3</v>
      </c>
      <c r="BD634">
        <v>1</v>
      </c>
      <c r="BE634" t="s">
        <v>98</v>
      </c>
      <c r="BF634">
        <v>6</v>
      </c>
      <c r="BG634" t="s">
        <v>107</v>
      </c>
      <c r="BH634">
        <v>1</v>
      </c>
      <c r="BI634" t="s">
        <v>98</v>
      </c>
      <c r="BJ634" t="s">
        <v>108</v>
      </c>
      <c r="BK634">
        <v>1977</v>
      </c>
      <c r="BL634" t="s">
        <v>157</v>
      </c>
      <c r="BM634">
        <v>2</v>
      </c>
      <c r="BN634">
        <v>544</v>
      </c>
      <c r="BO634" t="s">
        <v>98</v>
      </c>
      <c r="BP634" t="s">
        <v>98</v>
      </c>
      <c r="BQ634" t="s">
        <v>105</v>
      </c>
      <c r="BR634">
        <v>192</v>
      </c>
      <c r="BS634">
        <v>0</v>
      </c>
      <c r="BT634">
        <v>0</v>
      </c>
      <c r="BU634">
        <v>0</v>
      </c>
      <c r="BV634">
        <v>0</v>
      </c>
      <c r="BW634">
        <v>0</v>
      </c>
      <c r="BX634" t="s">
        <v>83</v>
      </c>
      <c r="BY634" t="s">
        <v>83</v>
      </c>
      <c r="BZ634" t="s">
        <v>83</v>
      </c>
      <c r="CA634" s="2">
        <v>0</v>
      </c>
      <c r="CB634">
        <v>4</v>
      </c>
      <c r="CC634">
        <v>2009</v>
      </c>
      <c r="CD634" t="s">
        <v>110</v>
      </c>
      <c r="CE634" t="s">
        <v>219</v>
      </c>
      <c r="CF634" s="2">
        <v>82500</v>
      </c>
      <c r="CG634" s="4">
        <f t="shared" si="19"/>
        <v>58.469170800850463</v>
      </c>
    </row>
    <row r="635" spans="1:85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 t="str">
        <f t="shared" si="18"/>
        <v>Y</v>
      </c>
      <c r="S635">
        <v>5</v>
      </c>
      <c r="T635">
        <v>7</v>
      </c>
      <c r="U635">
        <v>1954</v>
      </c>
      <c r="V635" t="str">
        <f>IF(Table1[[#This Row],[YearBuilt]]&lt;1990, "N", IF(Table1[[#This Row],[Remodeled after 1990?]] = "Y", "N", "Y"))</f>
        <v>N</v>
      </c>
      <c r="W635">
        <v>2005</v>
      </c>
      <c r="X635" t="str" cm="1">
        <f t="array" ref="X635">IFERROR(IF(U635=W635, "N", IF(AND(U635&lt;W635, Table1[[#This Row],[YearRemodAdd]]&gt;1990), "Y", "N/A")), No value)</f>
        <v>Y</v>
      </c>
      <c r="Y635" t="s">
        <v>93</v>
      </c>
      <c r="Z635" t="s">
        <v>94</v>
      </c>
      <c r="AA635" t="s">
        <v>124</v>
      </c>
      <c r="AB635" t="s">
        <v>124</v>
      </c>
      <c r="AC635" t="s">
        <v>117</v>
      </c>
      <c r="AD635">
        <v>0</v>
      </c>
      <c r="AE635" t="s">
        <v>98</v>
      </c>
      <c r="AF635" t="s">
        <v>98</v>
      </c>
      <c r="AG635" t="s">
        <v>118</v>
      </c>
      <c r="AH635" t="s">
        <v>98</v>
      </c>
      <c r="AI635" t="s">
        <v>98</v>
      </c>
      <c r="AJ635" t="s">
        <v>100</v>
      </c>
      <c r="AK635" t="s">
        <v>141</v>
      </c>
      <c r="AL635">
        <v>480</v>
      </c>
      <c r="AM635" t="s">
        <v>172</v>
      </c>
      <c r="AN635">
        <v>468</v>
      </c>
      <c r="AO635">
        <v>108</v>
      </c>
      <c r="AP635">
        <v>1056</v>
      </c>
      <c r="AQ635" t="s">
        <v>103</v>
      </c>
      <c r="AR635" t="s">
        <v>98</v>
      </c>
      <c r="AS635" t="s">
        <v>105</v>
      </c>
      <c r="AT635" t="s">
        <v>106</v>
      </c>
      <c r="AU635">
        <v>1056</v>
      </c>
      <c r="AV635">
        <v>0</v>
      </c>
      <c r="AW635">
        <v>0</v>
      </c>
      <c r="AX635">
        <v>1056</v>
      </c>
      <c r="AY635">
        <v>0</v>
      </c>
      <c r="AZ635">
        <v>1</v>
      </c>
      <c r="BA635">
        <v>1</v>
      </c>
      <c r="BB635">
        <v>0</v>
      </c>
      <c r="BC635">
        <v>3</v>
      </c>
      <c r="BD635">
        <v>1</v>
      </c>
      <c r="BE635" t="s">
        <v>98</v>
      </c>
      <c r="BF635">
        <v>6</v>
      </c>
      <c r="BG635" t="s">
        <v>107</v>
      </c>
      <c r="BH635">
        <v>0</v>
      </c>
      <c r="BI635" t="s">
        <v>83</v>
      </c>
      <c r="BJ635" t="s">
        <v>108</v>
      </c>
      <c r="BK635">
        <v>1954</v>
      </c>
      <c r="BL635" t="s">
        <v>102</v>
      </c>
      <c r="BM635">
        <v>1</v>
      </c>
      <c r="BN635">
        <v>260</v>
      </c>
      <c r="BO635" t="s">
        <v>98</v>
      </c>
      <c r="BP635" t="s">
        <v>98</v>
      </c>
      <c r="BQ635" t="s">
        <v>105</v>
      </c>
      <c r="BR635">
        <v>390</v>
      </c>
      <c r="BS635">
        <v>0</v>
      </c>
      <c r="BT635">
        <v>0</v>
      </c>
      <c r="BU635">
        <v>0</v>
      </c>
      <c r="BV635">
        <v>0</v>
      </c>
      <c r="BW635">
        <v>0</v>
      </c>
      <c r="BX635" t="s">
        <v>83</v>
      </c>
      <c r="BY635" t="s">
        <v>83</v>
      </c>
      <c r="BZ635" t="s">
        <v>83</v>
      </c>
      <c r="CA635" s="2">
        <v>0</v>
      </c>
      <c r="CB635">
        <v>7</v>
      </c>
      <c r="CC635">
        <v>2007</v>
      </c>
      <c r="CD635" t="s">
        <v>110</v>
      </c>
      <c r="CE635" t="s">
        <v>111</v>
      </c>
      <c r="CF635" s="2">
        <v>139400</v>
      </c>
      <c r="CG635" s="4">
        <f t="shared" si="19"/>
        <v>132.00757575757575</v>
      </c>
    </row>
    <row r="636" spans="1:85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 t="str">
        <f t="shared" si="18"/>
        <v>N/A</v>
      </c>
      <c r="S636">
        <v>6</v>
      </c>
      <c r="T636">
        <v>5</v>
      </c>
      <c r="U636">
        <v>1980</v>
      </c>
      <c r="V636" t="str">
        <f>IF(Table1[[#This Row],[YearBuilt]]&lt;1990, "N", IF(Table1[[#This Row],[Remodeled after 1990?]] = "Y", "N", "Y"))</f>
        <v>N</v>
      </c>
      <c r="W636">
        <v>1980</v>
      </c>
      <c r="X636" t="str" cm="1">
        <f t="array" ref="X636">IFERROR(IF(U636=W636, "N", IF(AND(U636&lt;W636, Table1[[#This Row],[YearRemodAdd]]&gt;1990), "Y", "N/A")), No value)</f>
        <v>N</v>
      </c>
      <c r="Y636" t="s">
        <v>93</v>
      </c>
      <c r="Z636" t="s">
        <v>94</v>
      </c>
      <c r="AA636" t="s">
        <v>161</v>
      </c>
      <c r="AB636" t="s">
        <v>161</v>
      </c>
      <c r="AC636" t="s">
        <v>117</v>
      </c>
      <c r="AD636">
        <v>0</v>
      </c>
      <c r="AE636" t="s">
        <v>98</v>
      </c>
      <c r="AF636" t="s">
        <v>98</v>
      </c>
      <c r="AG636" t="s">
        <v>118</v>
      </c>
      <c r="AH636" t="s">
        <v>98</v>
      </c>
      <c r="AI636" t="s">
        <v>98</v>
      </c>
      <c r="AJ636" t="s">
        <v>100</v>
      </c>
      <c r="AK636" t="s">
        <v>101</v>
      </c>
      <c r="AL636">
        <v>1056</v>
      </c>
      <c r="AM636" t="s">
        <v>102</v>
      </c>
      <c r="AN636">
        <v>0</v>
      </c>
      <c r="AO636">
        <v>0</v>
      </c>
      <c r="AP636">
        <v>1056</v>
      </c>
      <c r="AQ636" t="s">
        <v>103</v>
      </c>
      <c r="AR636" t="s">
        <v>97</v>
      </c>
      <c r="AS636" t="s">
        <v>105</v>
      </c>
      <c r="AT636" t="s">
        <v>106</v>
      </c>
      <c r="AU636">
        <v>1056</v>
      </c>
      <c r="AV636">
        <v>0</v>
      </c>
      <c r="AW636">
        <v>0</v>
      </c>
      <c r="AX636">
        <v>1056</v>
      </c>
      <c r="AY636">
        <v>2</v>
      </c>
      <c r="AZ636">
        <v>0</v>
      </c>
      <c r="BA636">
        <v>0</v>
      </c>
      <c r="BB636">
        <v>0</v>
      </c>
      <c r="BC636">
        <v>0</v>
      </c>
      <c r="BD636">
        <v>2</v>
      </c>
      <c r="BE636" t="s">
        <v>98</v>
      </c>
      <c r="BF636">
        <v>4</v>
      </c>
      <c r="BG636" t="s">
        <v>107</v>
      </c>
      <c r="BH636">
        <v>0</v>
      </c>
      <c r="BI636" t="s">
        <v>83</v>
      </c>
      <c r="BJ636" t="s">
        <v>127</v>
      </c>
      <c r="BK636">
        <v>1980</v>
      </c>
      <c r="BL636" t="s">
        <v>102</v>
      </c>
      <c r="BM636">
        <v>2</v>
      </c>
      <c r="BN636">
        <v>576</v>
      </c>
      <c r="BO636" t="s">
        <v>98</v>
      </c>
      <c r="BP636" t="s">
        <v>98</v>
      </c>
      <c r="BQ636" t="s">
        <v>105</v>
      </c>
      <c r="BR636">
        <v>264</v>
      </c>
      <c r="BS636">
        <v>56</v>
      </c>
      <c r="BT636">
        <v>0</v>
      </c>
      <c r="BU636">
        <v>0</v>
      </c>
      <c r="BV636">
        <v>0</v>
      </c>
      <c r="BW636">
        <v>0</v>
      </c>
      <c r="BX636" t="s">
        <v>83</v>
      </c>
      <c r="BY636" t="s">
        <v>165</v>
      </c>
      <c r="BZ636" t="s">
        <v>135</v>
      </c>
      <c r="CA636" s="2">
        <v>600</v>
      </c>
      <c r="CB636">
        <v>6</v>
      </c>
      <c r="CC636">
        <v>2010</v>
      </c>
      <c r="CD636" t="s">
        <v>110</v>
      </c>
      <c r="CE636" t="s">
        <v>111</v>
      </c>
      <c r="CF636" s="2">
        <v>144000</v>
      </c>
      <c r="CG636" s="4">
        <f t="shared" si="19"/>
        <v>136.36363636363637</v>
      </c>
    </row>
    <row r="637" spans="1:85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 t="str">
        <f t="shared" si="18"/>
        <v>N/A</v>
      </c>
      <c r="S637">
        <v>6</v>
      </c>
      <c r="T637">
        <v>7</v>
      </c>
      <c r="U637">
        <v>1914</v>
      </c>
      <c r="V637" t="str">
        <f>IF(Table1[[#This Row],[YearBuilt]]&lt;1990, "N", IF(Table1[[#This Row],[Remodeled after 1990?]] = "Y", "N", "Y"))</f>
        <v>N</v>
      </c>
      <c r="W637">
        <v>1995</v>
      </c>
      <c r="X637" t="str" cm="1">
        <f t="array" ref="X637">IFERROR(IF(U637=W637, "N", IF(AND(U637&lt;W637, Table1[[#This Row],[YearRemodAdd]]&gt;1990), "Y", "N/A")), No value)</f>
        <v>Y</v>
      </c>
      <c r="Y637" t="s">
        <v>152</v>
      </c>
      <c r="Z637" t="s">
        <v>94</v>
      </c>
      <c r="AA637" t="s">
        <v>95</v>
      </c>
      <c r="AB637" t="s">
        <v>95</v>
      </c>
      <c r="AC637" t="s">
        <v>117</v>
      </c>
      <c r="AD637">
        <v>0</v>
      </c>
      <c r="AE637" t="s">
        <v>147</v>
      </c>
      <c r="AF637" t="s">
        <v>98</v>
      </c>
      <c r="AG637" t="s">
        <v>118</v>
      </c>
      <c r="AH637" t="s">
        <v>98</v>
      </c>
      <c r="AI637" t="s">
        <v>147</v>
      </c>
      <c r="AJ637" t="s">
        <v>100</v>
      </c>
      <c r="AK637" t="s">
        <v>172</v>
      </c>
      <c r="AL637">
        <v>256</v>
      </c>
      <c r="AM637" t="s">
        <v>102</v>
      </c>
      <c r="AN637">
        <v>0</v>
      </c>
      <c r="AO637">
        <v>1184</v>
      </c>
      <c r="AP637">
        <v>1440</v>
      </c>
      <c r="AQ637" t="s">
        <v>103</v>
      </c>
      <c r="AR637" t="s">
        <v>104</v>
      </c>
      <c r="AS637" t="s">
        <v>105</v>
      </c>
      <c r="AT637" t="s">
        <v>164</v>
      </c>
      <c r="AU637">
        <v>1440</v>
      </c>
      <c r="AV637">
        <v>1440</v>
      </c>
      <c r="AW637">
        <v>515</v>
      </c>
      <c r="AX637">
        <v>3395</v>
      </c>
      <c r="AY637">
        <v>0</v>
      </c>
      <c r="AZ637">
        <v>0</v>
      </c>
      <c r="BA637">
        <v>2</v>
      </c>
      <c r="BB637">
        <v>0</v>
      </c>
      <c r="BC637">
        <v>8</v>
      </c>
      <c r="BD637">
        <v>2</v>
      </c>
      <c r="BE637" t="s">
        <v>147</v>
      </c>
      <c r="BF637">
        <v>14</v>
      </c>
      <c r="BG637" t="s">
        <v>107</v>
      </c>
      <c r="BH637">
        <v>0</v>
      </c>
      <c r="BI637" t="s">
        <v>83</v>
      </c>
      <c r="BJ637" t="s">
        <v>83</v>
      </c>
      <c r="BK637" t="s">
        <v>83</v>
      </c>
      <c r="BL637" t="s">
        <v>83</v>
      </c>
      <c r="BM637">
        <v>0</v>
      </c>
      <c r="BN637">
        <v>0</v>
      </c>
      <c r="BO637" t="s">
        <v>83</v>
      </c>
      <c r="BP637" t="s">
        <v>83</v>
      </c>
      <c r="BQ637" t="s">
        <v>177</v>
      </c>
      <c r="BR637">
        <v>0</v>
      </c>
      <c r="BS637">
        <v>110</v>
      </c>
      <c r="BT637">
        <v>0</v>
      </c>
      <c r="BU637">
        <v>0</v>
      </c>
      <c r="BV637">
        <v>0</v>
      </c>
      <c r="BW637">
        <v>0</v>
      </c>
      <c r="BX637" t="s">
        <v>83</v>
      </c>
      <c r="BY637" t="s">
        <v>83</v>
      </c>
      <c r="BZ637" t="s">
        <v>83</v>
      </c>
      <c r="CA637" s="2">
        <v>0</v>
      </c>
      <c r="CB637">
        <v>3</v>
      </c>
      <c r="CC637">
        <v>2007</v>
      </c>
      <c r="CD637" t="s">
        <v>110</v>
      </c>
      <c r="CE637" t="s">
        <v>128</v>
      </c>
      <c r="CF637" s="2">
        <v>200000</v>
      </c>
      <c r="CG637" s="4">
        <f t="shared" si="19"/>
        <v>58.910162002945505</v>
      </c>
    </row>
    <row r="638" spans="1:85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 t="str">
        <f t="shared" si="18"/>
        <v>Y</v>
      </c>
      <c r="S638">
        <v>2</v>
      </c>
      <c r="T638">
        <v>3</v>
      </c>
      <c r="U638">
        <v>1936</v>
      </c>
      <c r="V638" t="str">
        <f>IF(Table1[[#This Row],[YearBuilt]]&lt;1990, "N", IF(Table1[[#This Row],[Remodeled after 1990?]] = "Y", "N", "Y"))</f>
        <v>N</v>
      </c>
      <c r="W638">
        <v>1950</v>
      </c>
      <c r="X638" t="str" cm="1">
        <f t="array" ref="X638">IFERROR(IF(U638=W638, "N", IF(AND(U638&lt;W638, Table1[[#This Row],[YearRemodAdd]]&gt;1990), "Y", "N/A")), No value)</f>
        <v>N/A</v>
      </c>
      <c r="Y638" t="s">
        <v>93</v>
      </c>
      <c r="Z638" t="s">
        <v>94</v>
      </c>
      <c r="AA638" t="s">
        <v>186</v>
      </c>
      <c r="AB638" t="s">
        <v>186</v>
      </c>
      <c r="AC638" t="s">
        <v>117</v>
      </c>
      <c r="AD638">
        <v>0</v>
      </c>
      <c r="AE638" t="s">
        <v>147</v>
      </c>
      <c r="AF638" t="s">
        <v>147</v>
      </c>
      <c r="AG638" t="s">
        <v>126</v>
      </c>
      <c r="AH638" t="s">
        <v>98</v>
      </c>
      <c r="AI638" t="s">
        <v>147</v>
      </c>
      <c r="AJ638" t="s">
        <v>100</v>
      </c>
      <c r="AK638" t="s">
        <v>102</v>
      </c>
      <c r="AL638">
        <v>0</v>
      </c>
      <c r="AM638" t="s">
        <v>102</v>
      </c>
      <c r="AN638">
        <v>0</v>
      </c>
      <c r="AO638">
        <v>264</v>
      </c>
      <c r="AP638">
        <v>264</v>
      </c>
      <c r="AQ638" t="s">
        <v>222</v>
      </c>
      <c r="AR638" t="s">
        <v>147</v>
      </c>
      <c r="AS638" t="s">
        <v>177</v>
      </c>
      <c r="AT638" t="s">
        <v>164</v>
      </c>
      <c r="AU638">
        <v>800</v>
      </c>
      <c r="AV638">
        <v>0</v>
      </c>
      <c r="AW638">
        <v>0</v>
      </c>
      <c r="AX638">
        <v>800</v>
      </c>
      <c r="AY638">
        <v>0</v>
      </c>
      <c r="AZ638">
        <v>0</v>
      </c>
      <c r="BA638">
        <v>1</v>
      </c>
      <c r="BB638">
        <v>0</v>
      </c>
      <c r="BC638">
        <v>1</v>
      </c>
      <c r="BD638">
        <v>1</v>
      </c>
      <c r="BE638" t="s">
        <v>147</v>
      </c>
      <c r="BF638">
        <v>4</v>
      </c>
      <c r="BG638" t="s">
        <v>221</v>
      </c>
      <c r="BH638">
        <v>1</v>
      </c>
      <c r="BI638" t="s">
        <v>212</v>
      </c>
      <c r="BJ638" t="s">
        <v>83</v>
      </c>
      <c r="BK638" t="s">
        <v>83</v>
      </c>
      <c r="BL638" t="s">
        <v>83</v>
      </c>
      <c r="BM638">
        <v>0</v>
      </c>
      <c r="BN638">
        <v>0</v>
      </c>
      <c r="BO638" t="s">
        <v>83</v>
      </c>
      <c r="BP638" t="s">
        <v>83</v>
      </c>
      <c r="BQ638" t="s">
        <v>177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 t="s">
        <v>83</v>
      </c>
      <c r="BY638" t="s">
        <v>83</v>
      </c>
      <c r="BZ638" t="s">
        <v>83</v>
      </c>
      <c r="CA638" s="2">
        <v>0</v>
      </c>
      <c r="CB638">
        <v>1</v>
      </c>
      <c r="CC638">
        <v>2009</v>
      </c>
      <c r="CD638" t="s">
        <v>235</v>
      </c>
      <c r="CE638" t="s">
        <v>111</v>
      </c>
      <c r="CF638" s="2">
        <v>60000</v>
      </c>
      <c r="CG638" s="4">
        <f t="shared" si="19"/>
        <v>75</v>
      </c>
    </row>
    <row r="639" spans="1:85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 t="str">
        <f t="shared" si="18"/>
        <v>N/A</v>
      </c>
      <c r="S639">
        <v>5</v>
      </c>
      <c r="T639">
        <v>4</v>
      </c>
      <c r="U639">
        <v>1954</v>
      </c>
      <c r="V639" t="str">
        <f>IF(Table1[[#This Row],[YearBuilt]]&lt;1990, "N", IF(Table1[[#This Row],[Remodeled after 1990?]] = "Y", "N", "Y"))</f>
        <v>N</v>
      </c>
      <c r="W639">
        <v>1954</v>
      </c>
      <c r="X639" t="str" cm="1">
        <f t="array" ref="X639">IFERROR(IF(U639=W639, "N", IF(AND(U639&lt;W639, Table1[[#This Row],[YearRemodAdd]]&gt;1990), "Y", "N/A")), No value)</f>
        <v>N</v>
      </c>
      <c r="Y639" t="s">
        <v>93</v>
      </c>
      <c r="Z639" t="s">
        <v>94</v>
      </c>
      <c r="AA639" t="s">
        <v>124</v>
      </c>
      <c r="AB639" t="s">
        <v>124</v>
      </c>
      <c r="AC639" t="s">
        <v>117</v>
      </c>
      <c r="AD639">
        <v>0</v>
      </c>
      <c r="AE639" t="s">
        <v>98</v>
      </c>
      <c r="AF639" t="s">
        <v>98</v>
      </c>
      <c r="AG639" t="s">
        <v>118</v>
      </c>
      <c r="AH639" t="s">
        <v>98</v>
      </c>
      <c r="AI639" t="s">
        <v>98</v>
      </c>
      <c r="AJ639" t="s">
        <v>100</v>
      </c>
      <c r="AK639" t="s">
        <v>102</v>
      </c>
      <c r="AL639">
        <v>0</v>
      </c>
      <c r="AM639" t="s">
        <v>102</v>
      </c>
      <c r="AN639">
        <v>0</v>
      </c>
      <c r="AO639">
        <v>811</v>
      </c>
      <c r="AP639">
        <v>811</v>
      </c>
      <c r="AQ639" t="s">
        <v>103</v>
      </c>
      <c r="AR639" t="s">
        <v>98</v>
      </c>
      <c r="AS639" t="s">
        <v>105</v>
      </c>
      <c r="AT639" t="s">
        <v>164</v>
      </c>
      <c r="AU639">
        <v>811</v>
      </c>
      <c r="AV639">
        <v>576</v>
      </c>
      <c r="AW639">
        <v>0</v>
      </c>
      <c r="AX639">
        <v>1387</v>
      </c>
      <c r="AY639">
        <v>0</v>
      </c>
      <c r="AZ639">
        <v>0</v>
      </c>
      <c r="BA639">
        <v>2</v>
      </c>
      <c r="BB639">
        <v>0</v>
      </c>
      <c r="BC639">
        <v>3</v>
      </c>
      <c r="BD639">
        <v>2</v>
      </c>
      <c r="BE639" t="s">
        <v>97</v>
      </c>
      <c r="BF639">
        <v>7</v>
      </c>
      <c r="BG639" t="s">
        <v>107</v>
      </c>
      <c r="BH639">
        <v>0</v>
      </c>
      <c r="BI639" t="s">
        <v>83</v>
      </c>
      <c r="BJ639" t="s">
        <v>156</v>
      </c>
      <c r="BK639">
        <v>1954</v>
      </c>
      <c r="BL639" t="s">
        <v>102</v>
      </c>
      <c r="BM639">
        <v>1</v>
      </c>
      <c r="BN639">
        <v>256</v>
      </c>
      <c r="BO639" t="s">
        <v>98</v>
      </c>
      <c r="BP639" t="s">
        <v>98</v>
      </c>
      <c r="BQ639" t="s">
        <v>105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 t="s">
        <v>83</v>
      </c>
      <c r="BY639" t="s">
        <v>83</v>
      </c>
      <c r="BZ639" t="s">
        <v>83</v>
      </c>
      <c r="CA639" s="2">
        <v>0</v>
      </c>
      <c r="CB639">
        <v>11</v>
      </c>
      <c r="CC639">
        <v>2009</v>
      </c>
      <c r="CD639" t="s">
        <v>110</v>
      </c>
      <c r="CE639" t="s">
        <v>111</v>
      </c>
      <c r="CF639" s="2">
        <v>93000</v>
      </c>
      <c r="CG639" s="4">
        <f t="shared" si="19"/>
        <v>67.051189617880311</v>
      </c>
    </row>
    <row r="640" spans="1:85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 t="str">
        <f t="shared" si="18"/>
        <v>Y</v>
      </c>
      <c r="S640">
        <v>5</v>
      </c>
      <c r="T640">
        <v>7</v>
      </c>
      <c r="U640">
        <v>1910</v>
      </c>
      <c r="V640" t="str">
        <f>IF(Table1[[#This Row],[YearBuilt]]&lt;1990, "N", IF(Table1[[#This Row],[Remodeled after 1990?]] = "Y", "N", "Y"))</f>
        <v>N</v>
      </c>
      <c r="W640">
        <v>1950</v>
      </c>
      <c r="X640" t="str" cm="1">
        <f t="array" ref="X640">IFERROR(IF(U640=W640, "N", IF(AND(U640&lt;W640, Table1[[#This Row],[YearRemodAdd]]&gt;1990), "Y", "N/A")), No value)</f>
        <v>N/A</v>
      </c>
      <c r="Y640" t="s">
        <v>93</v>
      </c>
      <c r="Z640" t="s">
        <v>94</v>
      </c>
      <c r="AA640" t="s">
        <v>116</v>
      </c>
      <c r="AB640" t="s">
        <v>124</v>
      </c>
      <c r="AC640" t="s">
        <v>117</v>
      </c>
      <c r="AD640">
        <v>0</v>
      </c>
      <c r="AE640" t="s">
        <v>98</v>
      </c>
      <c r="AF640" t="s">
        <v>98</v>
      </c>
      <c r="AG640" t="s">
        <v>118</v>
      </c>
      <c r="AH640" t="s">
        <v>147</v>
      </c>
      <c r="AI640" t="s">
        <v>98</v>
      </c>
      <c r="AJ640" t="s">
        <v>100</v>
      </c>
      <c r="AK640" t="s">
        <v>102</v>
      </c>
      <c r="AL640">
        <v>0</v>
      </c>
      <c r="AM640" t="s">
        <v>102</v>
      </c>
      <c r="AN640">
        <v>0</v>
      </c>
      <c r="AO640">
        <v>796</v>
      </c>
      <c r="AP640">
        <v>796</v>
      </c>
      <c r="AQ640" t="s">
        <v>103</v>
      </c>
      <c r="AR640" t="s">
        <v>97</v>
      </c>
      <c r="AS640" t="s">
        <v>105</v>
      </c>
      <c r="AT640" t="s">
        <v>164</v>
      </c>
      <c r="AU640">
        <v>796</v>
      </c>
      <c r="AV640">
        <v>0</v>
      </c>
      <c r="AW640">
        <v>0</v>
      </c>
      <c r="AX640">
        <v>796</v>
      </c>
      <c r="AY640">
        <v>0</v>
      </c>
      <c r="AZ640">
        <v>0</v>
      </c>
      <c r="BA640">
        <v>1</v>
      </c>
      <c r="BB640">
        <v>0</v>
      </c>
      <c r="BC640">
        <v>2</v>
      </c>
      <c r="BD640">
        <v>1</v>
      </c>
      <c r="BE640" t="s">
        <v>98</v>
      </c>
      <c r="BF640">
        <v>4</v>
      </c>
      <c r="BG640" t="s">
        <v>107</v>
      </c>
      <c r="BH640">
        <v>0</v>
      </c>
      <c r="BI640" t="s">
        <v>83</v>
      </c>
      <c r="BJ640" t="s">
        <v>83</v>
      </c>
      <c r="BK640" t="s">
        <v>83</v>
      </c>
      <c r="BL640" t="s">
        <v>83</v>
      </c>
      <c r="BM640">
        <v>0</v>
      </c>
      <c r="BN640">
        <v>0</v>
      </c>
      <c r="BO640" t="s">
        <v>83</v>
      </c>
      <c r="BP640" t="s">
        <v>83</v>
      </c>
      <c r="BQ640" t="s">
        <v>190</v>
      </c>
      <c r="BR640">
        <v>328</v>
      </c>
      <c r="BS640">
        <v>0</v>
      </c>
      <c r="BT640">
        <v>164</v>
      </c>
      <c r="BU640">
        <v>0</v>
      </c>
      <c r="BV640">
        <v>0</v>
      </c>
      <c r="BW640">
        <v>0</v>
      </c>
      <c r="BX640" t="s">
        <v>83</v>
      </c>
      <c r="BY640" t="s">
        <v>134</v>
      </c>
      <c r="BZ640" t="s">
        <v>83</v>
      </c>
      <c r="CA640" s="2">
        <v>0</v>
      </c>
      <c r="CB640">
        <v>5</v>
      </c>
      <c r="CC640">
        <v>2008</v>
      </c>
      <c r="CD640" t="s">
        <v>110</v>
      </c>
      <c r="CE640" t="s">
        <v>111</v>
      </c>
      <c r="CF640" s="2">
        <v>85000</v>
      </c>
      <c r="CG640" s="4">
        <f t="shared" si="19"/>
        <v>106.78391959798995</v>
      </c>
    </row>
    <row r="641" spans="1:85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 t="str">
        <f t="shared" si="18"/>
        <v>Y</v>
      </c>
      <c r="S641">
        <v>8</v>
      </c>
      <c r="T641">
        <v>5</v>
      </c>
      <c r="U641">
        <v>2006</v>
      </c>
      <c r="V641" t="str">
        <f>IF(Table1[[#This Row],[YearBuilt]]&lt;1990, "N", IF(Table1[[#This Row],[Remodeled after 1990?]] = "Y", "N", "Y"))</f>
        <v>Y</v>
      </c>
      <c r="W641">
        <v>2006</v>
      </c>
      <c r="X641" t="str" cm="1">
        <f t="array" ref="X641">IFERROR(IF(U641=W641, "N", IF(AND(U641&lt;W641, Table1[[#This Row],[YearRemodAdd]]&gt;1990), "Y", "N/A")), No value)</f>
        <v>N</v>
      </c>
      <c r="Y641" t="s">
        <v>152</v>
      </c>
      <c r="Z641" t="s">
        <v>94</v>
      </c>
      <c r="AA641" t="s">
        <v>95</v>
      </c>
      <c r="AB641" t="s">
        <v>95</v>
      </c>
      <c r="AC641" t="s">
        <v>117</v>
      </c>
      <c r="AD641">
        <v>0</v>
      </c>
      <c r="AE641" t="s">
        <v>97</v>
      </c>
      <c r="AF641" t="s">
        <v>98</v>
      </c>
      <c r="AG641" t="s">
        <v>99</v>
      </c>
      <c r="AH641" t="s">
        <v>97</v>
      </c>
      <c r="AI641" t="s">
        <v>97</v>
      </c>
      <c r="AJ641" t="s">
        <v>130</v>
      </c>
      <c r="AK641" t="s">
        <v>101</v>
      </c>
      <c r="AL641">
        <v>1154</v>
      </c>
      <c r="AM641" t="s">
        <v>102</v>
      </c>
      <c r="AN641">
        <v>0</v>
      </c>
      <c r="AO641">
        <v>366</v>
      </c>
      <c r="AP641">
        <v>1520</v>
      </c>
      <c r="AQ641" t="s">
        <v>103</v>
      </c>
      <c r="AR641" t="s">
        <v>104</v>
      </c>
      <c r="AS641" t="s">
        <v>105</v>
      </c>
      <c r="AT641" t="s">
        <v>106</v>
      </c>
      <c r="AU641">
        <v>1567</v>
      </c>
      <c r="AV641">
        <v>0</v>
      </c>
      <c r="AW641">
        <v>0</v>
      </c>
      <c r="AX641">
        <v>1567</v>
      </c>
      <c r="AY641">
        <v>1</v>
      </c>
      <c r="AZ641">
        <v>0</v>
      </c>
      <c r="BA641">
        <v>2</v>
      </c>
      <c r="BB641">
        <v>0</v>
      </c>
      <c r="BC641">
        <v>1</v>
      </c>
      <c r="BD641">
        <v>1</v>
      </c>
      <c r="BE641" t="s">
        <v>104</v>
      </c>
      <c r="BF641">
        <v>7</v>
      </c>
      <c r="BG641" t="s">
        <v>107</v>
      </c>
      <c r="BH641">
        <v>1</v>
      </c>
      <c r="BI641" t="s">
        <v>97</v>
      </c>
      <c r="BJ641" t="s">
        <v>108</v>
      </c>
      <c r="BK641">
        <v>2006</v>
      </c>
      <c r="BL641" t="s">
        <v>157</v>
      </c>
      <c r="BM641">
        <v>3</v>
      </c>
      <c r="BN641">
        <v>648</v>
      </c>
      <c r="BO641" t="s">
        <v>98</v>
      </c>
      <c r="BP641" t="s">
        <v>98</v>
      </c>
      <c r="BQ641" t="s">
        <v>105</v>
      </c>
      <c r="BR641">
        <v>312</v>
      </c>
      <c r="BS641">
        <v>0</v>
      </c>
      <c r="BT641">
        <v>0</v>
      </c>
      <c r="BU641">
        <v>0</v>
      </c>
      <c r="BV641">
        <v>0</v>
      </c>
      <c r="BW641">
        <v>0</v>
      </c>
      <c r="BX641" t="s">
        <v>83</v>
      </c>
      <c r="BY641" t="s">
        <v>83</v>
      </c>
      <c r="BZ641" t="s">
        <v>83</v>
      </c>
      <c r="CA641" s="2">
        <v>0</v>
      </c>
      <c r="CB641">
        <v>10</v>
      </c>
      <c r="CC641">
        <v>2006</v>
      </c>
      <c r="CD641" t="s">
        <v>158</v>
      </c>
      <c r="CE641" t="s">
        <v>159</v>
      </c>
      <c r="CF641" s="2">
        <v>264561</v>
      </c>
      <c r="CG641" s="4">
        <f t="shared" si="19"/>
        <v>168.83280153158901</v>
      </c>
    </row>
    <row r="642" spans="1:85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 t="str">
        <f t="shared" si="18"/>
        <v>Y</v>
      </c>
      <c r="S642">
        <v>8</v>
      </c>
      <c r="T642">
        <v>5</v>
      </c>
      <c r="U642">
        <v>2003</v>
      </c>
      <c r="V642" t="str">
        <f>IF(Table1[[#This Row],[YearBuilt]]&lt;1990, "N", IF(Table1[[#This Row],[Remodeled after 1990?]] = "Y", "N", "Y"))</f>
        <v>N</v>
      </c>
      <c r="W642">
        <v>2004</v>
      </c>
      <c r="X642" t="str" cm="1">
        <f t="array" ref="X642">IFERROR(IF(U642=W642, "N", IF(AND(U642&lt;W642, Table1[[#This Row],[YearRemodAdd]]&gt;1990), "Y", "N/A")), No value)</f>
        <v>Y</v>
      </c>
      <c r="Y642" t="s">
        <v>152</v>
      </c>
      <c r="Z642" t="s">
        <v>94</v>
      </c>
      <c r="AA642" t="s">
        <v>116</v>
      </c>
      <c r="AB642" t="s">
        <v>116</v>
      </c>
      <c r="AC642" t="s">
        <v>96</v>
      </c>
      <c r="AD642">
        <v>472</v>
      </c>
      <c r="AE642" t="s">
        <v>104</v>
      </c>
      <c r="AF642" t="s">
        <v>98</v>
      </c>
      <c r="AG642" t="s">
        <v>99</v>
      </c>
      <c r="AH642" t="s">
        <v>104</v>
      </c>
      <c r="AI642" t="s">
        <v>98</v>
      </c>
      <c r="AJ642" t="s">
        <v>97</v>
      </c>
      <c r="AK642" t="s">
        <v>101</v>
      </c>
      <c r="AL642">
        <v>1218</v>
      </c>
      <c r="AM642" t="s">
        <v>102</v>
      </c>
      <c r="AN642">
        <v>0</v>
      </c>
      <c r="AO642">
        <v>300</v>
      </c>
      <c r="AP642">
        <v>1518</v>
      </c>
      <c r="AQ642" t="s">
        <v>103</v>
      </c>
      <c r="AR642" t="s">
        <v>104</v>
      </c>
      <c r="AS642" t="s">
        <v>105</v>
      </c>
      <c r="AT642" t="s">
        <v>106</v>
      </c>
      <c r="AU642">
        <v>1518</v>
      </c>
      <c r="AV642">
        <v>0</v>
      </c>
      <c r="AW642">
        <v>0</v>
      </c>
      <c r="AX642">
        <v>1518</v>
      </c>
      <c r="AY642">
        <v>0</v>
      </c>
      <c r="AZ642">
        <v>0</v>
      </c>
      <c r="BA642">
        <v>1</v>
      </c>
      <c r="BB642">
        <v>1</v>
      </c>
      <c r="BC642">
        <v>1</v>
      </c>
      <c r="BD642">
        <v>1</v>
      </c>
      <c r="BE642" t="s">
        <v>104</v>
      </c>
      <c r="BF642">
        <v>6</v>
      </c>
      <c r="BG642" t="s">
        <v>107</v>
      </c>
      <c r="BH642">
        <v>1</v>
      </c>
      <c r="BI642" t="s">
        <v>97</v>
      </c>
      <c r="BJ642" t="s">
        <v>108</v>
      </c>
      <c r="BK642">
        <v>2003</v>
      </c>
      <c r="BL642" t="s">
        <v>109</v>
      </c>
      <c r="BM642">
        <v>2</v>
      </c>
      <c r="BN642">
        <v>588</v>
      </c>
      <c r="BO642" t="s">
        <v>98</v>
      </c>
      <c r="BP642" t="s">
        <v>98</v>
      </c>
      <c r="BQ642" t="s">
        <v>105</v>
      </c>
      <c r="BR642">
        <v>185</v>
      </c>
      <c r="BS642">
        <v>140</v>
      </c>
      <c r="BT642">
        <v>0</v>
      </c>
      <c r="BU642">
        <v>0</v>
      </c>
      <c r="BV642">
        <v>0</v>
      </c>
      <c r="BW642">
        <v>0</v>
      </c>
      <c r="BX642" t="s">
        <v>83</v>
      </c>
      <c r="BY642" t="s">
        <v>83</v>
      </c>
      <c r="BZ642" t="s">
        <v>83</v>
      </c>
      <c r="CA642" s="2">
        <v>0</v>
      </c>
      <c r="CB642">
        <v>4</v>
      </c>
      <c r="CC642">
        <v>2008</v>
      </c>
      <c r="CD642" t="s">
        <v>110</v>
      </c>
      <c r="CE642" t="s">
        <v>111</v>
      </c>
      <c r="CF642" s="2">
        <v>274000</v>
      </c>
      <c r="CG642" s="4">
        <f t="shared" si="19"/>
        <v>180.50065876152831</v>
      </c>
    </row>
    <row r="643" spans="1:85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 t="str">
        <f t="shared" ref="R643:R706" si="20">IFERROR(IF(Q643 = "1Story", "Y",IF(Q643 = "2Story", "N", "N/A")), "No value")</f>
        <v>N</v>
      </c>
      <c r="S643">
        <v>7</v>
      </c>
      <c r="T643">
        <v>5</v>
      </c>
      <c r="U643">
        <v>2001</v>
      </c>
      <c r="V643" t="str">
        <f>IF(Table1[[#This Row],[YearBuilt]]&lt;1990, "N", IF(Table1[[#This Row],[Remodeled after 1990?]] = "Y", "N", "Y"))</f>
        <v>Y</v>
      </c>
      <c r="W643">
        <v>2001</v>
      </c>
      <c r="X643" t="str" cm="1">
        <f t="array" ref="X643">IFERROR(IF(U643=W643, "N", IF(AND(U643&lt;W643, Table1[[#This Row],[YearRemodAdd]]&gt;1990), "Y", "N/A")), No value)</f>
        <v>N</v>
      </c>
      <c r="Y643" t="s">
        <v>93</v>
      </c>
      <c r="Z643" t="s">
        <v>94</v>
      </c>
      <c r="AA643" t="s">
        <v>95</v>
      </c>
      <c r="AB643" t="s">
        <v>95</v>
      </c>
      <c r="AC643" t="s">
        <v>117</v>
      </c>
      <c r="AD643">
        <v>0</v>
      </c>
      <c r="AE643" t="s">
        <v>97</v>
      </c>
      <c r="AF643" t="s">
        <v>98</v>
      </c>
      <c r="AG643" t="s">
        <v>99</v>
      </c>
      <c r="AH643" t="s">
        <v>97</v>
      </c>
      <c r="AI643" t="s">
        <v>98</v>
      </c>
      <c r="AJ643" t="s">
        <v>100</v>
      </c>
      <c r="AK643" t="s">
        <v>101</v>
      </c>
      <c r="AL643">
        <v>738</v>
      </c>
      <c r="AM643" t="s">
        <v>102</v>
      </c>
      <c r="AN643">
        <v>0</v>
      </c>
      <c r="AO643">
        <v>319</v>
      </c>
      <c r="AP643">
        <v>1057</v>
      </c>
      <c r="AQ643" t="s">
        <v>103</v>
      </c>
      <c r="AR643" t="s">
        <v>104</v>
      </c>
      <c r="AS643" t="s">
        <v>105</v>
      </c>
      <c r="AT643" t="s">
        <v>106</v>
      </c>
      <c r="AU643">
        <v>1057</v>
      </c>
      <c r="AV643">
        <v>872</v>
      </c>
      <c r="AW643">
        <v>0</v>
      </c>
      <c r="AX643">
        <v>1929</v>
      </c>
      <c r="AY643">
        <v>1</v>
      </c>
      <c r="AZ643">
        <v>0</v>
      </c>
      <c r="BA643">
        <v>2</v>
      </c>
      <c r="BB643">
        <v>1</v>
      </c>
      <c r="BC643">
        <v>3</v>
      </c>
      <c r="BD643">
        <v>1</v>
      </c>
      <c r="BE643" t="s">
        <v>97</v>
      </c>
      <c r="BF643">
        <v>7</v>
      </c>
      <c r="BG643" t="s">
        <v>107</v>
      </c>
      <c r="BH643">
        <v>1</v>
      </c>
      <c r="BI643" t="s">
        <v>98</v>
      </c>
      <c r="BJ643" t="s">
        <v>108</v>
      </c>
      <c r="BK643">
        <v>2001</v>
      </c>
      <c r="BL643" t="s">
        <v>157</v>
      </c>
      <c r="BM643">
        <v>2</v>
      </c>
      <c r="BN643">
        <v>650</v>
      </c>
      <c r="BO643" t="s">
        <v>98</v>
      </c>
      <c r="BP643" t="s">
        <v>98</v>
      </c>
      <c r="BQ643" t="s">
        <v>105</v>
      </c>
      <c r="BR643">
        <v>0</v>
      </c>
      <c r="BS643">
        <v>235</v>
      </c>
      <c r="BT643">
        <v>0</v>
      </c>
      <c r="BU643">
        <v>0</v>
      </c>
      <c r="BV643">
        <v>0</v>
      </c>
      <c r="BW643">
        <v>0</v>
      </c>
      <c r="BX643" t="s">
        <v>83</v>
      </c>
      <c r="BY643" t="s">
        <v>83</v>
      </c>
      <c r="BZ643" t="s">
        <v>83</v>
      </c>
      <c r="CA643" s="2">
        <v>0</v>
      </c>
      <c r="CB643">
        <v>5</v>
      </c>
      <c r="CC643">
        <v>2007</v>
      </c>
      <c r="CD643" t="s">
        <v>110</v>
      </c>
      <c r="CE643" t="s">
        <v>111</v>
      </c>
      <c r="CF643" s="2">
        <v>226000</v>
      </c>
      <c r="CG643" s="4">
        <f t="shared" ref="CG643:CG706" si="21">CF643/AX643</f>
        <v>117.15914981855884</v>
      </c>
    </row>
    <row r="644" spans="1:85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 t="str">
        <f t="shared" si="20"/>
        <v>N/A</v>
      </c>
      <c r="S644">
        <v>8</v>
      </c>
      <c r="T644">
        <v>7</v>
      </c>
      <c r="U644">
        <v>1972</v>
      </c>
      <c r="V644" t="str">
        <f>IF(Table1[[#This Row],[YearBuilt]]&lt;1990, "N", IF(Table1[[#This Row],[Remodeled after 1990?]] = "Y", "N", "Y"))</f>
        <v>N</v>
      </c>
      <c r="W644">
        <v>1995</v>
      </c>
      <c r="X644" t="str" cm="1">
        <f t="array" ref="X644">IFERROR(IF(U644=W644, "N", IF(AND(U644&lt;W644, Table1[[#This Row],[YearRemodAdd]]&gt;1990), "Y", "N/A")), No value)</f>
        <v>Y</v>
      </c>
      <c r="Y644" t="s">
        <v>93</v>
      </c>
      <c r="Z644" t="s">
        <v>94</v>
      </c>
      <c r="AA644" t="s">
        <v>161</v>
      </c>
      <c r="AB644" t="s">
        <v>124</v>
      </c>
      <c r="AC644" t="s">
        <v>117</v>
      </c>
      <c r="AD644">
        <v>0</v>
      </c>
      <c r="AE644" t="s">
        <v>97</v>
      </c>
      <c r="AF644" t="s">
        <v>98</v>
      </c>
      <c r="AG644" t="s">
        <v>118</v>
      </c>
      <c r="AH644" t="s">
        <v>97</v>
      </c>
      <c r="AI644" t="s">
        <v>98</v>
      </c>
      <c r="AJ644" t="s">
        <v>97</v>
      </c>
      <c r="AK644" t="s">
        <v>101</v>
      </c>
      <c r="AL644">
        <v>1410</v>
      </c>
      <c r="AM644" t="s">
        <v>102</v>
      </c>
      <c r="AN644">
        <v>0</v>
      </c>
      <c r="AO644">
        <v>542</v>
      </c>
      <c r="AP644">
        <v>1952</v>
      </c>
      <c r="AQ644" t="s">
        <v>103</v>
      </c>
      <c r="AR644" t="s">
        <v>97</v>
      </c>
      <c r="AS644" t="s">
        <v>105</v>
      </c>
      <c r="AT644" t="s">
        <v>106</v>
      </c>
      <c r="AU644">
        <v>2000</v>
      </c>
      <c r="AV644">
        <v>704</v>
      </c>
      <c r="AW644">
        <v>0</v>
      </c>
      <c r="AX644">
        <v>2704</v>
      </c>
      <c r="AY644">
        <v>1</v>
      </c>
      <c r="AZ644">
        <v>0</v>
      </c>
      <c r="BA644">
        <v>2</v>
      </c>
      <c r="BB644">
        <v>1</v>
      </c>
      <c r="BC644">
        <v>4</v>
      </c>
      <c r="BD644">
        <v>1</v>
      </c>
      <c r="BE644" t="s">
        <v>104</v>
      </c>
      <c r="BF644">
        <v>9</v>
      </c>
      <c r="BG644" t="s">
        <v>107</v>
      </c>
      <c r="BH644">
        <v>3</v>
      </c>
      <c r="BI644" t="s">
        <v>98</v>
      </c>
      <c r="BJ644" t="s">
        <v>108</v>
      </c>
      <c r="BK644">
        <v>1972</v>
      </c>
      <c r="BL644" t="s">
        <v>157</v>
      </c>
      <c r="BM644">
        <v>2</v>
      </c>
      <c r="BN644">
        <v>538</v>
      </c>
      <c r="BO644" t="s">
        <v>98</v>
      </c>
      <c r="BP644" t="s">
        <v>98</v>
      </c>
      <c r="BQ644" t="s">
        <v>105</v>
      </c>
      <c r="BR644">
        <v>269</v>
      </c>
      <c r="BS644">
        <v>111</v>
      </c>
      <c r="BT644">
        <v>0</v>
      </c>
      <c r="BU644">
        <v>0</v>
      </c>
      <c r="BV644">
        <v>0</v>
      </c>
      <c r="BW644">
        <v>0</v>
      </c>
      <c r="BX644" t="s">
        <v>83</v>
      </c>
      <c r="BY644" t="s">
        <v>134</v>
      </c>
      <c r="BZ644" t="s">
        <v>83</v>
      </c>
      <c r="CA644" s="2">
        <v>0</v>
      </c>
      <c r="CB644">
        <v>7</v>
      </c>
      <c r="CC644">
        <v>2009</v>
      </c>
      <c r="CD644" t="s">
        <v>110</v>
      </c>
      <c r="CE644" t="s">
        <v>111</v>
      </c>
      <c r="CF644" s="2">
        <v>345000</v>
      </c>
      <c r="CG644" s="4">
        <f t="shared" si="21"/>
        <v>127.58875739644971</v>
      </c>
    </row>
    <row r="645" spans="1:85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 t="str">
        <f t="shared" si="20"/>
        <v>N</v>
      </c>
      <c r="S645">
        <v>5</v>
      </c>
      <c r="T645">
        <v>5</v>
      </c>
      <c r="U645">
        <v>1969</v>
      </c>
      <c r="V645" t="str">
        <f>IF(Table1[[#This Row],[YearBuilt]]&lt;1990, "N", IF(Table1[[#This Row],[Remodeled after 1990?]] = "Y", "N", "Y"))</f>
        <v>N</v>
      </c>
      <c r="W645">
        <v>1969</v>
      </c>
      <c r="X645" t="str" cm="1">
        <f t="array" ref="X645">IFERROR(IF(U645=W645, "N", IF(AND(U645&lt;W645, Table1[[#This Row],[YearRemodAdd]]&gt;1990), "Y", "N/A")), No value)</f>
        <v>N</v>
      </c>
      <c r="Y645" t="s">
        <v>211</v>
      </c>
      <c r="Z645" t="s">
        <v>94</v>
      </c>
      <c r="AA645" t="s">
        <v>155</v>
      </c>
      <c r="AB645" t="s">
        <v>140</v>
      </c>
      <c r="AC645" t="s">
        <v>96</v>
      </c>
      <c r="AD645">
        <v>263</v>
      </c>
      <c r="AE645" t="s">
        <v>98</v>
      </c>
      <c r="AF645" t="s">
        <v>98</v>
      </c>
      <c r="AG645" t="s">
        <v>118</v>
      </c>
      <c r="AH645" t="s">
        <v>98</v>
      </c>
      <c r="AI645" t="s">
        <v>98</v>
      </c>
      <c r="AJ645" t="s">
        <v>100</v>
      </c>
      <c r="AK645" t="s">
        <v>153</v>
      </c>
      <c r="AL645">
        <v>493</v>
      </c>
      <c r="AM645" t="s">
        <v>141</v>
      </c>
      <c r="AN645">
        <v>287</v>
      </c>
      <c r="AO645">
        <v>0</v>
      </c>
      <c r="AP645">
        <v>780</v>
      </c>
      <c r="AQ645" t="s">
        <v>103</v>
      </c>
      <c r="AR645" t="s">
        <v>104</v>
      </c>
      <c r="AS645" t="s">
        <v>105</v>
      </c>
      <c r="AT645" t="s">
        <v>106</v>
      </c>
      <c r="AU645">
        <v>780</v>
      </c>
      <c r="AV645">
        <v>840</v>
      </c>
      <c r="AW645">
        <v>0</v>
      </c>
      <c r="AX645">
        <v>1620</v>
      </c>
      <c r="AY645">
        <v>0</v>
      </c>
      <c r="AZ645">
        <v>0</v>
      </c>
      <c r="BA645">
        <v>2</v>
      </c>
      <c r="BB645">
        <v>1</v>
      </c>
      <c r="BC645">
        <v>4</v>
      </c>
      <c r="BD645">
        <v>1</v>
      </c>
      <c r="BE645" t="s">
        <v>98</v>
      </c>
      <c r="BF645">
        <v>7</v>
      </c>
      <c r="BG645" t="s">
        <v>146</v>
      </c>
      <c r="BH645">
        <v>0</v>
      </c>
      <c r="BI645" t="s">
        <v>83</v>
      </c>
      <c r="BJ645" t="s">
        <v>108</v>
      </c>
      <c r="BK645">
        <v>1969</v>
      </c>
      <c r="BL645" t="s">
        <v>157</v>
      </c>
      <c r="BM645">
        <v>2</v>
      </c>
      <c r="BN645">
        <v>462</v>
      </c>
      <c r="BO645" t="s">
        <v>98</v>
      </c>
      <c r="BP645" t="s">
        <v>98</v>
      </c>
      <c r="BQ645" t="s">
        <v>105</v>
      </c>
      <c r="BR645">
        <v>208</v>
      </c>
      <c r="BS645">
        <v>0</v>
      </c>
      <c r="BT645">
        <v>0</v>
      </c>
      <c r="BU645">
        <v>0</v>
      </c>
      <c r="BV645">
        <v>0</v>
      </c>
      <c r="BW645">
        <v>0</v>
      </c>
      <c r="BX645" t="s">
        <v>83</v>
      </c>
      <c r="BY645" t="s">
        <v>163</v>
      </c>
      <c r="BZ645" t="s">
        <v>83</v>
      </c>
      <c r="CA645" s="2">
        <v>0</v>
      </c>
      <c r="CB645">
        <v>4</v>
      </c>
      <c r="CC645">
        <v>2007</v>
      </c>
      <c r="CD645" t="s">
        <v>110</v>
      </c>
      <c r="CE645" t="s">
        <v>111</v>
      </c>
      <c r="CF645" s="2">
        <v>152000</v>
      </c>
      <c r="CG645" s="4">
        <f t="shared" si="21"/>
        <v>93.827160493827165</v>
      </c>
    </row>
    <row r="646" spans="1:85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 t="str">
        <f t="shared" si="20"/>
        <v>Y</v>
      </c>
      <c r="S646">
        <v>9</v>
      </c>
      <c r="T646">
        <v>5</v>
      </c>
      <c r="U646">
        <v>2009</v>
      </c>
      <c r="V646" t="str">
        <f>IF(Table1[[#This Row],[YearBuilt]]&lt;1990, "N", IF(Table1[[#This Row],[Remodeled after 1990?]] = "Y", "N", "Y"))</f>
        <v>Y</v>
      </c>
      <c r="W646">
        <v>2009</v>
      </c>
      <c r="X646" t="str" cm="1">
        <f t="array" ref="X646">IFERROR(IF(U646=W646, "N", IF(AND(U646&lt;W646, Table1[[#This Row],[YearRemodAdd]]&gt;1990), "Y", "N/A")), No value)</f>
        <v>N</v>
      </c>
      <c r="Y646" t="s">
        <v>93</v>
      </c>
      <c r="Z646" t="s">
        <v>94</v>
      </c>
      <c r="AA646" t="s">
        <v>180</v>
      </c>
      <c r="AB646" t="s">
        <v>181</v>
      </c>
      <c r="AC646" t="s">
        <v>137</v>
      </c>
      <c r="AD646">
        <v>162</v>
      </c>
      <c r="AE646" t="s">
        <v>104</v>
      </c>
      <c r="AF646" t="s">
        <v>98</v>
      </c>
      <c r="AG646" t="s">
        <v>99</v>
      </c>
      <c r="AH646" t="s">
        <v>104</v>
      </c>
      <c r="AI646" t="s">
        <v>98</v>
      </c>
      <c r="AJ646" t="s">
        <v>121</v>
      </c>
      <c r="AK646" t="s">
        <v>101</v>
      </c>
      <c r="AL646">
        <v>1121</v>
      </c>
      <c r="AM646" t="s">
        <v>102</v>
      </c>
      <c r="AN646">
        <v>0</v>
      </c>
      <c r="AO646">
        <v>645</v>
      </c>
      <c r="AP646">
        <v>1766</v>
      </c>
      <c r="AQ646" t="s">
        <v>103</v>
      </c>
      <c r="AR646" t="s">
        <v>104</v>
      </c>
      <c r="AS646" t="s">
        <v>105</v>
      </c>
      <c r="AT646" t="s">
        <v>106</v>
      </c>
      <c r="AU646">
        <v>1766</v>
      </c>
      <c r="AV646">
        <v>0</v>
      </c>
      <c r="AW646">
        <v>0</v>
      </c>
      <c r="AX646">
        <v>1766</v>
      </c>
      <c r="AY646">
        <v>1</v>
      </c>
      <c r="AZ646">
        <v>0</v>
      </c>
      <c r="BA646">
        <v>2</v>
      </c>
      <c r="BB646">
        <v>1</v>
      </c>
      <c r="BC646">
        <v>2</v>
      </c>
      <c r="BD646">
        <v>1</v>
      </c>
      <c r="BE646" t="s">
        <v>104</v>
      </c>
      <c r="BF646">
        <v>7</v>
      </c>
      <c r="BG646" t="s">
        <v>107</v>
      </c>
      <c r="BH646">
        <v>1</v>
      </c>
      <c r="BI646" t="s">
        <v>97</v>
      </c>
      <c r="BJ646" t="s">
        <v>108</v>
      </c>
      <c r="BK646">
        <v>2009</v>
      </c>
      <c r="BL646" t="s">
        <v>157</v>
      </c>
      <c r="BM646">
        <v>3</v>
      </c>
      <c r="BN646">
        <v>478</v>
      </c>
      <c r="BO646" t="s">
        <v>98</v>
      </c>
      <c r="BP646" t="s">
        <v>98</v>
      </c>
      <c r="BQ646" t="s">
        <v>105</v>
      </c>
      <c r="BR646">
        <v>195</v>
      </c>
      <c r="BS646">
        <v>130</v>
      </c>
      <c r="BT646">
        <v>0</v>
      </c>
      <c r="BU646">
        <v>0</v>
      </c>
      <c r="BV646">
        <v>0</v>
      </c>
      <c r="BW646">
        <v>0</v>
      </c>
      <c r="BX646" t="s">
        <v>83</v>
      </c>
      <c r="BY646" t="s">
        <v>83</v>
      </c>
      <c r="BZ646" t="s">
        <v>83</v>
      </c>
      <c r="CA646" s="2">
        <v>0</v>
      </c>
      <c r="CB646">
        <v>10</v>
      </c>
      <c r="CC646">
        <v>2009</v>
      </c>
      <c r="CD646" t="s">
        <v>158</v>
      </c>
      <c r="CE646" t="s">
        <v>159</v>
      </c>
      <c r="CF646" s="2">
        <v>370878</v>
      </c>
      <c r="CG646" s="4">
        <f t="shared" si="21"/>
        <v>210.0101925254813</v>
      </c>
    </row>
    <row r="647" spans="1:85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 t="str">
        <f t="shared" si="20"/>
        <v>Y</v>
      </c>
      <c r="S647">
        <v>6</v>
      </c>
      <c r="T647">
        <v>5</v>
      </c>
      <c r="U647">
        <v>1971</v>
      </c>
      <c r="V647" t="str">
        <f>IF(Table1[[#This Row],[YearBuilt]]&lt;1990, "N", IF(Table1[[#This Row],[Remodeled after 1990?]] = "Y", "N", "Y"))</f>
        <v>N</v>
      </c>
      <c r="W647">
        <v>1971</v>
      </c>
      <c r="X647" t="str" cm="1">
        <f t="array" ref="X647">IFERROR(IF(U647=W647, "N", IF(AND(U647&lt;W647, Table1[[#This Row],[YearRemodAdd]]&gt;1990), "Y", "N/A")), No value)</f>
        <v>N</v>
      </c>
      <c r="Y647" t="s">
        <v>152</v>
      </c>
      <c r="Z647" t="s">
        <v>94</v>
      </c>
      <c r="AA647" t="s">
        <v>161</v>
      </c>
      <c r="AB647" t="s">
        <v>161</v>
      </c>
      <c r="AC647" t="s">
        <v>117</v>
      </c>
      <c r="AD647">
        <v>0</v>
      </c>
      <c r="AE647" t="s">
        <v>98</v>
      </c>
      <c r="AF647" t="s">
        <v>98</v>
      </c>
      <c r="AG647" t="s">
        <v>118</v>
      </c>
      <c r="AH647" t="s">
        <v>98</v>
      </c>
      <c r="AI647" t="s">
        <v>98</v>
      </c>
      <c r="AJ647" t="s">
        <v>100</v>
      </c>
      <c r="AK647" t="s">
        <v>119</v>
      </c>
      <c r="AL647">
        <v>282</v>
      </c>
      <c r="AM647" t="s">
        <v>172</v>
      </c>
      <c r="AN647">
        <v>35</v>
      </c>
      <c r="AO647">
        <v>664</v>
      </c>
      <c r="AP647">
        <v>981</v>
      </c>
      <c r="AQ647" t="s">
        <v>103</v>
      </c>
      <c r="AR647" t="s">
        <v>98</v>
      </c>
      <c r="AS647" t="s">
        <v>105</v>
      </c>
      <c r="AT647" t="s">
        <v>106</v>
      </c>
      <c r="AU647">
        <v>981</v>
      </c>
      <c r="AV647">
        <v>0</v>
      </c>
      <c r="AW647">
        <v>0</v>
      </c>
      <c r="AX647">
        <v>981</v>
      </c>
      <c r="AY647">
        <v>1</v>
      </c>
      <c r="AZ647">
        <v>0</v>
      </c>
      <c r="BA647">
        <v>1</v>
      </c>
      <c r="BB647">
        <v>1</v>
      </c>
      <c r="BC647">
        <v>3</v>
      </c>
      <c r="BD647">
        <v>1</v>
      </c>
      <c r="BE647" t="s">
        <v>98</v>
      </c>
      <c r="BF647">
        <v>5</v>
      </c>
      <c r="BG647" t="s">
        <v>107</v>
      </c>
      <c r="BH647">
        <v>0</v>
      </c>
      <c r="BI647" t="s">
        <v>83</v>
      </c>
      <c r="BJ647" t="s">
        <v>127</v>
      </c>
      <c r="BK647">
        <v>1979</v>
      </c>
      <c r="BL647" t="s">
        <v>102</v>
      </c>
      <c r="BM647">
        <v>2</v>
      </c>
      <c r="BN647">
        <v>576</v>
      </c>
      <c r="BO647" t="s">
        <v>98</v>
      </c>
      <c r="BP647" t="s">
        <v>98</v>
      </c>
      <c r="BQ647" t="s">
        <v>105</v>
      </c>
      <c r="BR647">
        <v>0</v>
      </c>
      <c r="BS647">
        <v>312</v>
      </c>
      <c r="BT647">
        <v>40</v>
      </c>
      <c r="BU647">
        <v>0</v>
      </c>
      <c r="BV647">
        <v>0</v>
      </c>
      <c r="BW647">
        <v>0</v>
      </c>
      <c r="BX647" t="s">
        <v>83</v>
      </c>
      <c r="BY647" t="s">
        <v>83</v>
      </c>
      <c r="BZ647" t="s">
        <v>83</v>
      </c>
      <c r="CA647" s="2">
        <v>0</v>
      </c>
      <c r="CB647">
        <v>3</v>
      </c>
      <c r="CC647">
        <v>2007</v>
      </c>
      <c r="CD647" t="s">
        <v>110</v>
      </c>
      <c r="CE647" t="s">
        <v>111</v>
      </c>
      <c r="CF647" s="2">
        <v>143250</v>
      </c>
      <c r="CG647" s="4">
        <f t="shared" si="21"/>
        <v>146.02446483180429</v>
      </c>
    </row>
    <row r="648" spans="1:85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 t="str">
        <f t="shared" si="20"/>
        <v>Y</v>
      </c>
      <c r="S648">
        <v>5</v>
      </c>
      <c r="T648">
        <v>5</v>
      </c>
      <c r="U648">
        <v>1950</v>
      </c>
      <c r="V648" t="str">
        <f>IF(Table1[[#This Row],[YearBuilt]]&lt;1990, "N", IF(Table1[[#This Row],[Remodeled after 1990?]] = "Y", "N", "Y"))</f>
        <v>N</v>
      </c>
      <c r="W648">
        <v>1950</v>
      </c>
      <c r="X648" t="str" cm="1">
        <f t="array" ref="X648">IFERROR(IF(U648=W648, "N", IF(AND(U648&lt;W648, Table1[[#This Row],[YearRemodAdd]]&gt;1990), "Y", "N/A")), No value)</f>
        <v>N</v>
      </c>
      <c r="Y648" t="s">
        <v>152</v>
      </c>
      <c r="Z648" t="s">
        <v>94</v>
      </c>
      <c r="AA648" t="s">
        <v>116</v>
      </c>
      <c r="AB648" t="s">
        <v>116</v>
      </c>
      <c r="AC648" t="s">
        <v>117</v>
      </c>
      <c r="AD648">
        <v>0</v>
      </c>
      <c r="AE648" t="s">
        <v>98</v>
      </c>
      <c r="AF648" t="s">
        <v>98</v>
      </c>
      <c r="AG648" t="s">
        <v>118</v>
      </c>
      <c r="AH648" t="s">
        <v>83</v>
      </c>
      <c r="AI648" t="s">
        <v>83</v>
      </c>
      <c r="AJ648" t="s">
        <v>83</v>
      </c>
      <c r="AK648" t="s">
        <v>83</v>
      </c>
      <c r="AL648">
        <v>0</v>
      </c>
      <c r="AM648" t="s">
        <v>83</v>
      </c>
      <c r="AN648">
        <v>0</v>
      </c>
      <c r="AO648">
        <v>0</v>
      </c>
      <c r="AP648">
        <v>0</v>
      </c>
      <c r="AQ648" t="s">
        <v>103</v>
      </c>
      <c r="AR648" t="s">
        <v>97</v>
      </c>
      <c r="AS648" t="s">
        <v>105</v>
      </c>
      <c r="AT648" t="s">
        <v>106</v>
      </c>
      <c r="AU648">
        <v>1048</v>
      </c>
      <c r="AV648">
        <v>0</v>
      </c>
      <c r="AW648">
        <v>0</v>
      </c>
      <c r="AX648">
        <v>1048</v>
      </c>
      <c r="AY648">
        <v>0</v>
      </c>
      <c r="AZ648">
        <v>0</v>
      </c>
      <c r="BA648">
        <v>1</v>
      </c>
      <c r="BB648">
        <v>0</v>
      </c>
      <c r="BC648">
        <v>3</v>
      </c>
      <c r="BD648">
        <v>1</v>
      </c>
      <c r="BE648" t="s">
        <v>98</v>
      </c>
      <c r="BF648">
        <v>7</v>
      </c>
      <c r="BG648" t="s">
        <v>146</v>
      </c>
      <c r="BH648">
        <v>0</v>
      </c>
      <c r="BI648" t="s">
        <v>83</v>
      </c>
      <c r="BJ648" t="s">
        <v>127</v>
      </c>
      <c r="BK648">
        <v>1950</v>
      </c>
      <c r="BL648" t="s">
        <v>102</v>
      </c>
      <c r="BM648">
        <v>2</v>
      </c>
      <c r="BN648">
        <v>420</v>
      </c>
      <c r="BO648" t="s">
        <v>98</v>
      </c>
      <c r="BP648" t="s">
        <v>98</v>
      </c>
      <c r="BQ648" t="s">
        <v>105</v>
      </c>
      <c r="BR648">
        <v>0</v>
      </c>
      <c r="BS648">
        <v>27</v>
      </c>
      <c r="BT648">
        <v>0</v>
      </c>
      <c r="BU648">
        <v>0</v>
      </c>
      <c r="BV648">
        <v>0</v>
      </c>
      <c r="BW648">
        <v>0</v>
      </c>
      <c r="BX648" t="s">
        <v>83</v>
      </c>
      <c r="BY648" t="s">
        <v>83</v>
      </c>
      <c r="BZ648" t="s">
        <v>83</v>
      </c>
      <c r="CA648" s="2">
        <v>0</v>
      </c>
      <c r="CB648">
        <v>7</v>
      </c>
      <c r="CC648">
        <v>2008</v>
      </c>
      <c r="CD648" t="s">
        <v>110</v>
      </c>
      <c r="CE648" t="s">
        <v>111</v>
      </c>
      <c r="CF648" s="2">
        <v>98300</v>
      </c>
      <c r="CG648" s="4">
        <f t="shared" si="21"/>
        <v>93.797709923664115</v>
      </c>
    </row>
    <row r="649" spans="1:85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 t="str">
        <f t="shared" si="20"/>
        <v>Y</v>
      </c>
      <c r="S649">
        <v>6</v>
      </c>
      <c r="T649">
        <v>5</v>
      </c>
      <c r="U649">
        <v>1953</v>
      </c>
      <c r="V649" t="str">
        <f>IF(Table1[[#This Row],[YearBuilt]]&lt;1990, "N", IF(Table1[[#This Row],[Remodeled after 1990?]] = "Y", "N", "Y"))</f>
        <v>N</v>
      </c>
      <c r="W649">
        <v>1953</v>
      </c>
      <c r="X649" t="str" cm="1">
        <f t="array" ref="X649">IFERROR(IF(U649=W649, "N", IF(AND(U649&lt;W649, Table1[[#This Row],[YearRemodAdd]]&gt;1990), "Y", "N/A")), No value)</f>
        <v>N</v>
      </c>
      <c r="Y649" t="s">
        <v>152</v>
      </c>
      <c r="Z649" t="s">
        <v>94</v>
      </c>
      <c r="AA649" t="s">
        <v>124</v>
      </c>
      <c r="AB649" t="s">
        <v>124</v>
      </c>
      <c r="AC649" t="s">
        <v>137</v>
      </c>
      <c r="AD649">
        <v>216</v>
      </c>
      <c r="AE649" t="s">
        <v>98</v>
      </c>
      <c r="AF649" t="s">
        <v>98</v>
      </c>
      <c r="AG649" t="s">
        <v>118</v>
      </c>
      <c r="AH649" t="s">
        <v>98</v>
      </c>
      <c r="AI649" t="s">
        <v>98</v>
      </c>
      <c r="AJ649" t="s">
        <v>121</v>
      </c>
      <c r="AK649" t="s">
        <v>153</v>
      </c>
      <c r="AL649">
        <v>500</v>
      </c>
      <c r="AM649" t="s">
        <v>102</v>
      </c>
      <c r="AN649">
        <v>0</v>
      </c>
      <c r="AO649">
        <v>594</v>
      </c>
      <c r="AP649">
        <v>1094</v>
      </c>
      <c r="AQ649" t="s">
        <v>103</v>
      </c>
      <c r="AR649" t="s">
        <v>104</v>
      </c>
      <c r="AS649" t="s">
        <v>105</v>
      </c>
      <c r="AT649" t="s">
        <v>106</v>
      </c>
      <c r="AU649">
        <v>1094</v>
      </c>
      <c r="AV649">
        <v>0</v>
      </c>
      <c r="AW649">
        <v>0</v>
      </c>
      <c r="AX649">
        <v>1094</v>
      </c>
      <c r="AY649">
        <v>0</v>
      </c>
      <c r="AZ649">
        <v>0</v>
      </c>
      <c r="BA649">
        <v>1</v>
      </c>
      <c r="BB649">
        <v>0</v>
      </c>
      <c r="BC649">
        <v>3</v>
      </c>
      <c r="BD649">
        <v>1</v>
      </c>
      <c r="BE649" t="s">
        <v>98</v>
      </c>
      <c r="BF649">
        <v>5</v>
      </c>
      <c r="BG649" t="s">
        <v>107</v>
      </c>
      <c r="BH649">
        <v>2</v>
      </c>
      <c r="BI649" t="s">
        <v>97</v>
      </c>
      <c r="BJ649" t="s">
        <v>108</v>
      </c>
      <c r="BK649">
        <v>1953</v>
      </c>
      <c r="BL649" t="s">
        <v>109</v>
      </c>
      <c r="BM649">
        <v>2</v>
      </c>
      <c r="BN649">
        <v>495</v>
      </c>
      <c r="BO649" t="s">
        <v>98</v>
      </c>
      <c r="BP649" t="s">
        <v>98</v>
      </c>
      <c r="BQ649" t="s">
        <v>105</v>
      </c>
      <c r="BR649">
        <v>0</v>
      </c>
      <c r="BS649">
        <v>0</v>
      </c>
      <c r="BT649">
        <v>0</v>
      </c>
      <c r="BU649">
        <v>0</v>
      </c>
      <c r="BV649">
        <v>287</v>
      </c>
      <c r="BW649">
        <v>0</v>
      </c>
      <c r="BX649" t="s">
        <v>83</v>
      </c>
      <c r="BY649" t="s">
        <v>83</v>
      </c>
      <c r="BZ649" t="s">
        <v>83</v>
      </c>
      <c r="CA649" s="2">
        <v>0</v>
      </c>
      <c r="CB649">
        <v>6</v>
      </c>
      <c r="CC649">
        <v>2008</v>
      </c>
      <c r="CD649" t="s">
        <v>110</v>
      </c>
      <c r="CE649" t="s">
        <v>111</v>
      </c>
      <c r="CF649" s="2">
        <v>155000</v>
      </c>
      <c r="CG649" s="4">
        <f t="shared" si="21"/>
        <v>141.68190127970749</v>
      </c>
    </row>
    <row r="650" spans="1:85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 t="str">
        <f t="shared" si="20"/>
        <v>N</v>
      </c>
      <c r="S650">
        <v>6</v>
      </c>
      <c r="T650">
        <v>5</v>
      </c>
      <c r="U650">
        <v>1966</v>
      </c>
      <c r="V650" t="str">
        <f>IF(Table1[[#This Row],[YearBuilt]]&lt;1990, "N", IF(Table1[[#This Row],[Remodeled after 1990?]] = "Y", "N", "Y"))</f>
        <v>N</v>
      </c>
      <c r="W650">
        <v>1966</v>
      </c>
      <c r="X650" t="str" cm="1">
        <f t="array" ref="X650">IFERROR(IF(U650=W650, "N", IF(AND(U650&lt;W650, Table1[[#This Row],[YearRemodAdd]]&gt;1990), "Y", "N/A")), No value)</f>
        <v>N</v>
      </c>
      <c r="Y650" t="s">
        <v>93</v>
      </c>
      <c r="Z650" t="s">
        <v>94</v>
      </c>
      <c r="AA650" t="s">
        <v>116</v>
      </c>
      <c r="AB650" t="s">
        <v>116</v>
      </c>
      <c r="AC650" t="s">
        <v>96</v>
      </c>
      <c r="AD650">
        <v>351</v>
      </c>
      <c r="AE650" t="s">
        <v>98</v>
      </c>
      <c r="AF650" t="s">
        <v>98</v>
      </c>
      <c r="AG650" t="s">
        <v>118</v>
      </c>
      <c r="AH650" t="s">
        <v>98</v>
      </c>
      <c r="AI650" t="s">
        <v>98</v>
      </c>
      <c r="AJ650" t="s">
        <v>100</v>
      </c>
      <c r="AK650" t="s">
        <v>102</v>
      </c>
      <c r="AL650">
        <v>0</v>
      </c>
      <c r="AM650" t="s">
        <v>102</v>
      </c>
      <c r="AN650">
        <v>0</v>
      </c>
      <c r="AO650">
        <v>756</v>
      </c>
      <c r="AP650">
        <v>756</v>
      </c>
      <c r="AQ650" t="s">
        <v>103</v>
      </c>
      <c r="AR650" t="s">
        <v>98</v>
      </c>
      <c r="AS650" t="s">
        <v>105</v>
      </c>
      <c r="AT650" t="s">
        <v>106</v>
      </c>
      <c r="AU650">
        <v>1051</v>
      </c>
      <c r="AV650">
        <v>788</v>
      </c>
      <c r="AW650">
        <v>0</v>
      </c>
      <c r="AX650">
        <v>1839</v>
      </c>
      <c r="AY650">
        <v>0</v>
      </c>
      <c r="AZ650">
        <v>0</v>
      </c>
      <c r="BA650">
        <v>1</v>
      </c>
      <c r="BB650">
        <v>1</v>
      </c>
      <c r="BC650">
        <v>4</v>
      </c>
      <c r="BD650">
        <v>1</v>
      </c>
      <c r="BE650" t="s">
        <v>98</v>
      </c>
      <c r="BF650">
        <v>7</v>
      </c>
      <c r="BG650" t="s">
        <v>107</v>
      </c>
      <c r="BH650">
        <v>1</v>
      </c>
      <c r="BI650" t="s">
        <v>98</v>
      </c>
      <c r="BJ650" t="s">
        <v>108</v>
      </c>
      <c r="BK650">
        <v>1966</v>
      </c>
      <c r="BL650" t="s">
        <v>102</v>
      </c>
      <c r="BM650">
        <v>2</v>
      </c>
      <c r="BN650">
        <v>442</v>
      </c>
      <c r="BO650" t="s">
        <v>98</v>
      </c>
      <c r="BP650" t="s">
        <v>98</v>
      </c>
      <c r="BQ650" t="s">
        <v>105</v>
      </c>
      <c r="BR650">
        <v>0</v>
      </c>
      <c r="BS650">
        <v>124</v>
      </c>
      <c r="BT650">
        <v>216</v>
      </c>
      <c r="BU650">
        <v>0</v>
      </c>
      <c r="BV650">
        <v>0</v>
      </c>
      <c r="BW650">
        <v>0</v>
      </c>
      <c r="BX650" t="s">
        <v>83</v>
      </c>
      <c r="BY650" t="s">
        <v>83</v>
      </c>
      <c r="BZ650" t="s">
        <v>83</v>
      </c>
      <c r="CA650" s="2">
        <v>0</v>
      </c>
      <c r="CB650">
        <v>6</v>
      </c>
      <c r="CC650">
        <v>2010</v>
      </c>
      <c r="CD650" t="s">
        <v>110</v>
      </c>
      <c r="CE650" t="s">
        <v>111</v>
      </c>
      <c r="CF650" s="2">
        <v>155000</v>
      </c>
      <c r="CG650" s="4">
        <f t="shared" si="21"/>
        <v>84.284937466014142</v>
      </c>
    </row>
    <row r="651" spans="1:85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 t="str">
        <f t="shared" si="20"/>
        <v>N/A</v>
      </c>
      <c r="S651">
        <v>4</v>
      </c>
      <c r="T651">
        <v>6</v>
      </c>
      <c r="U651">
        <v>1970</v>
      </c>
      <c r="V651" t="str">
        <f>IF(Table1[[#This Row],[YearBuilt]]&lt;1990, "N", IF(Table1[[#This Row],[Remodeled after 1990?]] = "Y", "N", "Y"))</f>
        <v>N</v>
      </c>
      <c r="W651">
        <v>1970</v>
      </c>
      <c r="X651" t="str" cm="1">
        <f t="array" ref="X651">IFERROR(IF(U651=W651, "N", IF(AND(U651&lt;W651, Table1[[#This Row],[YearRemodAdd]]&gt;1990), "Y", "N/A")), No value)</f>
        <v>N</v>
      </c>
      <c r="Y651" t="s">
        <v>93</v>
      </c>
      <c r="Z651" t="s">
        <v>94</v>
      </c>
      <c r="AA651" t="s">
        <v>180</v>
      </c>
      <c r="AB651" t="s">
        <v>181</v>
      </c>
      <c r="AC651" t="s">
        <v>117</v>
      </c>
      <c r="AD651">
        <v>0</v>
      </c>
      <c r="AE651" t="s">
        <v>98</v>
      </c>
      <c r="AF651" t="s">
        <v>98</v>
      </c>
      <c r="AG651" t="s">
        <v>118</v>
      </c>
      <c r="AH651" t="s">
        <v>97</v>
      </c>
      <c r="AI651" t="s">
        <v>98</v>
      </c>
      <c r="AJ651" t="s">
        <v>130</v>
      </c>
      <c r="AK651" t="s">
        <v>141</v>
      </c>
      <c r="AL651">
        <v>131</v>
      </c>
      <c r="AM651" t="s">
        <v>101</v>
      </c>
      <c r="AN651">
        <v>499</v>
      </c>
      <c r="AO651">
        <v>0</v>
      </c>
      <c r="AP651">
        <v>630</v>
      </c>
      <c r="AQ651" t="s">
        <v>103</v>
      </c>
      <c r="AR651" t="s">
        <v>97</v>
      </c>
      <c r="AS651" t="s">
        <v>105</v>
      </c>
      <c r="AT651" t="s">
        <v>106</v>
      </c>
      <c r="AU651">
        <v>630</v>
      </c>
      <c r="AV651">
        <v>0</v>
      </c>
      <c r="AW651">
        <v>0</v>
      </c>
      <c r="AX651">
        <v>630</v>
      </c>
      <c r="AY651">
        <v>1</v>
      </c>
      <c r="AZ651">
        <v>0</v>
      </c>
      <c r="BA651">
        <v>1</v>
      </c>
      <c r="BB651">
        <v>0</v>
      </c>
      <c r="BC651">
        <v>1</v>
      </c>
      <c r="BD651">
        <v>1</v>
      </c>
      <c r="BE651" t="s">
        <v>98</v>
      </c>
      <c r="BF651">
        <v>3</v>
      </c>
      <c r="BG651" t="s">
        <v>107</v>
      </c>
      <c r="BH651">
        <v>0</v>
      </c>
      <c r="BI651" t="s">
        <v>83</v>
      </c>
      <c r="BJ651" t="s">
        <v>83</v>
      </c>
      <c r="BK651" t="s">
        <v>83</v>
      </c>
      <c r="BL651" t="s">
        <v>83</v>
      </c>
      <c r="BM651">
        <v>0</v>
      </c>
      <c r="BN651">
        <v>0</v>
      </c>
      <c r="BO651" t="s">
        <v>83</v>
      </c>
      <c r="BP651" t="s">
        <v>83</v>
      </c>
      <c r="BQ651" t="s">
        <v>105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 t="s">
        <v>83</v>
      </c>
      <c r="BY651" t="s">
        <v>134</v>
      </c>
      <c r="BZ651" t="s">
        <v>83</v>
      </c>
      <c r="CA651" s="2">
        <v>0</v>
      </c>
      <c r="CB651">
        <v>12</v>
      </c>
      <c r="CC651">
        <v>2007</v>
      </c>
      <c r="CD651" t="s">
        <v>110</v>
      </c>
      <c r="CE651" t="s">
        <v>111</v>
      </c>
      <c r="CF651" s="2">
        <v>84500</v>
      </c>
      <c r="CG651" s="4">
        <f t="shared" si="21"/>
        <v>134.12698412698413</v>
      </c>
    </row>
    <row r="652" spans="1:85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 t="str">
        <f t="shared" si="20"/>
        <v>N</v>
      </c>
      <c r="S652">
        <v>7</v>
      </c>
      <c r="T652">
        <v>6</v>
      </c>
      <c r="U652">
        <v>2007</v>
      </c>
      <c r="V652" t="str">
        <f>IF(Table1[[#This Row],[YearBuilt]]&lt;1990, "N", IF(Table1[[#This Row],[Remodeled after 1990?]] = "Y", "N", "Y"))</f>
        <v>Y</v>
      </c>
      <c r="W652">
        <v>2007</v>
      </c>
      <c r="X652" t="str" cm="1">
        <f t="array" ref="X652">IFERROR(IF(U652=W652, "N", IF(AND(U652&lt;W652, Table1[[#This Row],[YearRemodAdd]]&gt;1990), "Y", "N/A")), No value)</f>
        <v>N</v>
      </c>
      <c r="Y652" t="s">
        <v>93</v>
      </c>
      <c r="Z652" t="s">
        <v>94</v>
      </c>
      <c r="AA652" t="s">
        <v>180</v>
      </c>
      <c r="AB652" t="s">
        <v>181</v>
      </c>
      <c r="AC652" t="s">
        <v>83</v>
      </c>
      <c r="AD652" t="s">
        <v>83</v>
      </c>
      <c r="AE652" t="s">
        <v>97</v>
      </c>
      <c r="AF652" t="s">
        <v>98</v>
      </c>
      <c r="AG652" t="s">
        <v>99</v>
      </c>
      <c r="AH652" t="s">
        <v>97</v>
      </c>
      <c r="AI652" t="s">
        <v>98</v>
      </c>
      <c r="AJ652" t="s">
        <v>100</v>
      </c>
      <c r="AK652" t="s">
        <v>102</v>
      </c>
      <c r="AL652">
        <v>0</v>
      </c>
      <c r="AM652" t="s">
        <v>102</v>
      </c>
      <c r="AN652">
        <v>0</v>
      </c>
      <c r="AO652">
        <v>813</v>
      </c>
      <c r="AP652">
        <v>813</v>
      </c>
      <c r="AQ652" t="s">
        <v>103</v>
      </c>
      <c r="AR652" t="s">
        <v>104</v>
      </c>
      <c r="AS652" t="s">
        <v>105</v>
      </c>
      <c r="AT652" t="s">
        <v>106</v>
      </c>
      <c r="AU652">
        <v>822</v>
      </c>
      <c r="AV652">
        <v>843</v>
      </c>
      <c r="AW652">
        <v>0</v>
      </c>
      <c r="AX652">
        <v>1665</v>
      </c>
      <c r="AY652">
        <v>0</v>
      </c>
      <c r="AZ652">
        <v>0</v>
      </c>
      <c r="BA652">
        <v>2</v>
      </c>
      <c r="BB652">
        <v>1</v>
      </c>
      <c r="BC652">
        <v>3</v>
      </c>
      <c r="BD652">
        <v>1</v>
      </c>
      <c r="BE652" t="s">
        <v>97</v>
      </c>
      <c r="BF652">
        <v>7</v>
      </c>
      <c r="BG652" t="s">
        <v>107</v>
      </c>
      <c r="BH652">
        <v>0</v>
      </c>
      <c r="BI652" t="s">
        <v>83</v>
      </c>
      <c r="BJ652" t="s">
        <v>108</v>
      </c>
      <c r="BK652">
        <v>2007</v>
      </c>
      <c r="BL652" t="s">
        <v>109</v>
      </c>
      <c r="BM652">
        <v>2</v>
      </c>
      <c r="BN652">
        <v>562</v>
      </c>
      <c r="BO652" t="s">
        <v>98</v>
      </c>
      <c r="BP652" t="s">
        <v>98</v>
      </c>
      <c r="BQ652" t="s">
        <v>105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 t="s">
        <v>83</v>
      </c>
      <c r="BY652" t="s">
        <v>83</v>
      </c>
      <c r="BZ652" t="s">
        <v>83</v>
      </c>
      <c r="CA652" s="2">
        <v>0</v>
      </c>
      <c r="CB652">
        <v>5</v>
      </c>
      <c r="CC652">
        <v>2008</v>
      </c>
      <c r="CD652" t="s">
        <v>110</v>
      </c>
      <c r="CE652" t="s">
        <v>111</v>
      </c>
      <c r="CF652" s="2">
        <v>205950</v>
      </c>
      <c r="CG652" s="4">
        <f t="shared" si="21"/>
        <v>123.69369369369369</v>
      </c>
    </row>
    <row r="653" spans="1:85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 t="str">
        <f t="shared" si="20"/>
        <v>N</v>
      </c>
      <c r="S653">
        <v>4</v>
      </c>
      <c r="T653">
        <v>5</v>
      </c>
      <c r="U653">
        <v>1940</v>
      </c>
      <c r="V653" t="str">
        <f>IF(Table1[[#This Row],[YearBuilt]]&lt;1990, "N", IF(Table1[[#This Row],[Remodeled after 1990?]] = "Y", "N", "Y"))</f>
        <v>N</v>
      </c>
      <c r="W653">
        <v>1950</v>
      </c>
      <c r="X653" t="str" cm="1">
        <f t="array" ref="X653">IFERROR(IF(U653=W653, "N", IF(AND(U653&lt;W653, Table1[[#This Row],[YearRemodAdd]]&gt;1990), "Y", "N/A")), No value)</f>
        <v>N/A</v>
      </c>
      <c r="Y653" t="s">
        <v>93</v>
      </c>
      <c r="Z653" t="s">
        <v>94</v>
      </c>
      <c r="AA653" t="s">
        <v>116</v>
      </c>
      <c r="AB653" t="s">
        <v>116</v>
      </c>
      <c r="AC653" t="s">
        <v>117</v>
      </c>
      <c r="AD653">
        <v>0</v>
      </c>
      <c r="AE653" t="s">
        <v>98</v>
      </c>
      <c r="AF653" t="s">
        <v>98</v>
      </c>
      <c r="AG653" t="s">
        <v>118</v>
      </c>
      <c r="AH653" t="s">
        <v>98</v>
      </c>
      <c r="AI653" t="s">
        <v>98</v>
      </c>
      <c r="AJ653" t="s">
        <v>121</v>
      </c>
      <c r="AK653" t="s">
        <v>102</v>
      </c>
      <c r="AL653">
        <v>0</v>
      </c>
      <c r="AM653" t="s">
        <v>102</v>
      </c>
      <c r="AN653">
        <v>0</v>
      </c>
      <c r="AO653">
        <v>755</v>
      </c>
      <c r="AP653">
        <v>755</v>
      </c>
      <c r="AQ653" t="s">
        <v>103</v>
      </c>
      <c r="AR653" t="s">
        <v>98</v>
      </c>
      <c r="AS653" t="s">
        <v>105</v>
      </c>
      <c r="AT653" t="s">
        <v>106</v>
      </c>
      <c r="AU653">
        <v>755</v>
      </c>
      <c r="AV653">
        <v>755</v>
      </c>
      <c r="AW653">
        <v>0</v>
      </c>
      <c r="AX653">
        <v>1510</v>
      </c>
      <c r="AY653">
        <v>1</v>
      </c>
      <c r="AZ653">
        <v>0</v>
      </c>
      <c r="BA653">
        <v>1</v>
      </c>
      <c r="BB653">
        <v>0</v>
      </c>
      <c r="BC653">
        <v>4</v>
      </c>
      <c r="BD653">
        <v>1</v>
      </c>
      <c r="BE653" t="s">
        <v>98</v>
      </c>
      <c r="BF653">
        <v>7</v>
      </c>
      <c r="BG653" t="s">
        <v>107</v>
      </c>
      <c r="BH653">
        <v>1</v>
      </c>
      <c r="BI653" t="s">
        <v>97</v>
      </c>
      <c r="BJ653" t="s">
        <v>127</v>
      </c>
      <c r="BK653">
        <v>1940</v>
      </c>
      <c r="BL653" t="s">
        <v>102</v>
      </c>
      <c r="BM653">
        <v>1</v>
      </c>
      <c r="BN653">
        <v>296</v>
      </c>
      <c r="BO653" t="s">
        <v>147</v>
      </c>
      <c r="BP653" t="s">
        <v>212</v>
      </c>
      <c r="BQ653" t="s">
        <v>190</v>
      </c>
      <c r="BR653">
        <v>120</v>
      </c>
      <c r="BS653">
        <v>0</v>
      </c>
      <c r="BT653">
        <v>0</v>
      </c>
      <c r="BU653">
        <v>0</v>
      </c>
      <c r="BV653">
        <v>0</v>
      </c>
      <c r="BW653">
        <v>0</v>
      </c>
      <c r="BX653" t="s">
        <v>83</v>
      </c>
      <c r="BY653" t="s">
        <v>134</v>
      </c>
      <c r="BZ653" t="s">
        <v>83</v>
      </c>
      <c r="CA653" s="2">
        <v>0</v>
      </c>
      <c r="CB653">
        <v>10</v>
      </c>
      <c r="CC653">
        <v>2009</v>
      </c>
      <c r="CD653" t="s">
        <v>110</v>
      </c>
      <c r="CE653" t="s">
        <v>111</v>
      </c>
      <c r="CF653" s="2">
        <v>108000</v>
      </c>
      <c r="CG653" s="4">
        <f t="shared" si="21"/>
        <v>71.523178807947019</v>
      </c>
    </row>
    <row r="654" spans="1:85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 t="str">
        <f t="shared" si="20"/>
        <v>N</v>
      </c>
      <c r="S654">
        <v>7</v>
      </c>
      <c r="T654">
        <v>5</v>
      </c>
      <c r="U654">
        <v>1996</v>
      </c>
      <c r="V654" t="str">
        <f>IF(Table1[[#This Row],[YearBuilt]]&lt;1990, "N", IF(Table1[[#This Row],[Remodeled after 1990?]] = "Y", "N", "Y"))</f>
        <v>Y</v>
      </c>
      <c r="W654">
        <v>1996</v>
      </c>
      <c r="X654" t="str" cm="1">
        <f t="array" ref="X654">IFERROR(IF(U654=W654, "N", IF(AND(U654&lt;W654, Table1[[#This Row],[YearRemodAdd]]&gt;1990), "Y", "N/A")), No value)</f>
        <v>N</v>
      </c>
      <c r="Y654" t="s">
        <v>93</v>
      </c>
      <c r="Z654" t="s">
        <v>94</v>
      </c>
      <c r="AA654" t="s">
        <v>95</v>
      </c>
      <c r="AB654" t="s">
        <v>95</v>
      </c>
      <c r="AC654" t="s">
        <v>117</v>
      </c>
      <c r="AD654">
        <v>0</v>
      </c>
      <c r="AE654" t="s">
        <v>97</v>
      </c>
      <c r="AF654" t="s">
        <v>98</v>
      </c>
      <c r="AG654" t="s">
        <v>99</v>
      </c>
      <c r="AH654" t="s">
        <v>97</v>
      </c>
      <c r="AI654" t="s">
        <v>98</v>
      </c>
      <c r="AJ654" t="s">
        <v>100</v>
      </c>
      <c r="AK654" t="s">
        <v>102</v>
      </c>
      <c r="AL654">
        <v>0</v>
      </c>
      <c r="AM654" t="s">
        <v>102</v>
      </c>
      <c r="AN654">
        <v>0</v>
      </c>
      <c r="AO654">
        <v>880</v>
      </c>
      <c r="AP654">
        <v>880</v>
      </c>
      <c r="AQ654" t="s">
        <v>103</v>
      </c>
      <c r="AR654" t="s">
        <v>104</v>
      </c>
      <c r="AS654" t="s">
        <v>105</v>
      </c>
      <c r="AT654" t="s">
        <v>106</v>
      </c>
      <c r="AU654">
        <v>909</v>
      </c>
      <c r="AV654">
        <v>807</v>
      </c>
      <c r="AW654">
        <v>0</v>
      </c>
      <c r="AX654">
        <v>1716</v>
      </c>
      <c r="AY654">
        <v>0</v>
      </c>
      <c r="AZ654">
        <v>0</v>
      </c>
      <c r="BA654">
        <v>2</v>
      </c>
      <c r="BB654">
        <v>1</v>
      </c>
      <c r="BC654">
        <v>2</v>
      </c>
      <c r="BD654">
        <v>1</v>
      </c>
      <c r="BE654" t="s">
        <v>97</v>
      </c>
      <c r="BF654">
        <v>7</v>
      </c>
      <c r="BG654" t="s">
        <v>107</v>
      </c>
      <c r="BH654">
        <v>1</v>
      </c>
      <c r="BI654" t="s">
        <v>98</v>
      </c>
      <c r="BJ654" t="s">
        <v>108</v>
      </c>
      <c r="BK654">
        <v>1996</v>
      </c>
      <c r="BL654" t="s">
        <v>109</v>
      </c>
      <c r="BM654">
        <v>2</v>
      </c>
      <c r="BN654">
        <v>512</v>
      </c>
      <c r="BO654" t="s">
        <v>98</v>
      </c>
      <c r="BP654" t="s">
        <v>98</v>
      </c>
      <c r="BQ654" t="s">
        <v>105</v>
      </c>
      <c r="BR654">
        <v>0</v>
      </c>
      <c r="BS654">
        <v>120</v>
      </c>
      <c r="BT654">
        <v>0</v>
      </c>
      <c r="BU654">
        <v>0</v>
      </c>
      <c r="BV654">
        <v>0</v>
      </c>
      <c r="BW654">
        <v>0</v>
      </c>
      <c r="BX654" t="s">
        <v>83</v>
      </c>
      <c r="BY654" t="s">
        <v>83</v>
      </c>
      <c r="BZ654" t="s">
        <v>83</v>
      </c>
      <c r="CA654" s="2">
        <v>0</v>
      </c>
      <c r="CB654">
        <v>7</v>
      </c>
      <c r="CC654">
        <v>2009</v>
      </c>
      <c r="CD654" t="s">
        <v>110</v>
      </c>
      <c r="CE654" t="s">
        <v>111</v>
      </c>
      <c r="CF654" s="2">
        <v>191000</v>
      </c>
      <c r="CG654" s="4">
        <f t="shared" si="21"/>
        <v>111.3053613053613</v>
      </c>
    </row>
    <row r="655" spans="1:85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 t="str">
        <f t="shared" si="20"/>
        <v>N/A</v>
      </c>
      <c r="S655">
        <v>6</v>
      </c>
      <c r="T655">
        <v>7</v>
      </c>
      <c r="U655">
        <v>1906</v>
      </c>
      <c r="V655" t="str">
        <f>IF(Table1[[#This Row],[YearBuilt]]&lt;1990, "N", IF(Table1[[#This Row],[Remodeled after 1990?]] = "Y", "N", "Y"))</f>
        <v>N</v>
      </c>
      <c r="W655">
        <v>1995</v>
      </c>
      <c r="X655" t="str" cm="1">
        <f t="array" ref="X655">IFERROR(IF(U655=W655, "N", IF(AND(U655&lt;W655, Table1[[#This Row],[YearRemodAdd]]&gt;1990), "Y", "N/A")), No value)</f>
        <v>Y</v>
      </c>
      <c r="Y655" t="s">
        <v>93</v>
      </c>
      <c r="Z655" t="s">
        <v>94</v>
      </c>
      <c r="AA655" t="s">
        <v>116</v>
      </c>
      <c r="AB655" t="s">
        <v>116</v>
      </c>
      <c r="AC655" t="s">
        <v>117</v>
      </c>
      <c r="AD655">
        <v>0</v>
      </c>
      <c r="AE655" t="s">
        <v>98</v>
      </c>
      <c r="AF655" t="s">
        <v>98</v>
      </c>
      <c r="AG655" t="s">
        <v>118</v>
      </c>
      <c r="AH655" t="s">
        <v>98</v>
      </c>
      <c r="AI655" t="s">
        <v>98</v>
      </c>
      <c r="AJ655" t="s">
        <v>100</v>
      </c>
      <c r="AK655" t="s">
        <v>102</v>
      </c>
      <c r="AL655">
        <v>0</v>
      </c>
      <c r="AM655" t="s">
        <v>102</v>
      </c>
      <c r="AN655">
        <v>0</v>
      </c>
      <c r="AO655">
        <v>756</v>
      </c>
      <c r="AP655">
        <v>756</v>
      </c>
      <c r="AQ655" t="s">
        <v>103</v>
      </c>
      <c r="AR655" t="s">
        <v>104</v>
      </c>
      <c r="AS655" t="s">
        <v>105</v>
      </c>
      <c r="AT655" t="s">
        <v>106</v>
      </c>
      <c r="AU655">
        <v>756</v>
      </c>
      <c r="AV655">
        <v>713</v>
      </c>
      <c r="AW655">
        <v>0</v>
      </c>
      <c r="AX655">
        <v>1469</v>
      </c>
      <c r="AY655">
        <v>0</v>
      </c>
      <c r="AZ655">
        <v>0</v>
      </c>
      <c r="BA655">
        <v>1</v>
      </c>
      <c r="BB655">
        <v>0</v>
      </c>
      <c r="BC655">
        <v>3</v>
      </c>
      <c r="BD655">
        <v>1</v>
      </c>
      <c r="BE655" t="s">
        <v>98</v>
      </c>
      <c r="BF655">
        <v>7</v>
      </c>
      <c r="BG655" t="s">
        <v>107</v>
      </c>
      <c r="BH655">
        <v>0</v>
      </c>
      <c r="BI655" t="s">
        <v>83</v>
      </c>
      <c r="BJ655" t="s">
        <v>127</v>
      </c>
      <c r="BK655">
        <v>1906</v>
      </c>
      <c r="BL655" t="s">
        <v>102</v>
      </c>
      <c r="BM655">
        <v>1</v>
      </c>
      <c r="BN655">
        <v>216</v>
      </c>
      <c r="BO655" t="s">
        <v>98</v>
      </c>
      <c r="BP655" t="s">
        <v>98</v>
      </c>
      <c r="BQ655" t="s">
        <v>105</v>
      </c>
      <c r="BR655">
        <v>57</v>
      </c>
      <c r="BS655">
        <v>0</v>
      </c>
      <c r="BT655">
        <v>239</v>
      </c>
      <c r="BU655">
        <v>0</v>
      </c>
      <c r="BV655">
        <v>0</v>
      </c>
      <c r="BW655">
        <v>0</v>
      </c>
      <c r="BX655" t="s">
        <v>83</v>
      </c>
      <c r="BY655" t="s">
        <v>134</v>
      </c>
      <c r="BZ655" t="s">
        <v>83</v>
      </c>
      <c r="CA655" s="2">
        <v>0</v>
      </c>
      <c r="CB655">
        <v>6</v>
      </c>
      <c r="CC655">
        <v>2008</v>
      </c>
      <c r="CD655" t="s">
        <v>110</v>
      </c>
      <c r="CE655" t="s">
        <v>111</v>
      </c>
      <c r="CF655" s="2">
        <v>135000</v>
      </c>
      <c r="CG655" s="4">
        <f t="shared" si="21"/>
        <v>91.899251191286595</v>
      </c>
    </row>
    <row r="656" spans="1:85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 t="str">
        <f t="shared" si="20"/>
        <v>Y</v>
      </c>
      <c r="S656">
        <v>8</v>
      </c>
      <c r="T656">
        <v>6</v>
      </c>
      <c r="U656">
        <v>1995</v>
      </c>
      <c r="V656" t="str">
        <f>IF(Table1[[#This Row],[YearBuilt]]&lt;1990, "N", IF(Table1[[#This Row],[Remodeled after 1990?]] = "Y", "N", "Y"))</f>
        <v>Y</v>
      </c>
      <c r="W656">
        <v>1995</v>
      </c>
      <c r="X656" t="str" cm="1">
        <f t="array" ref="X656">IFERROR(IF(U656=W656, "N", IF(AND(U656&lt;W656, Table1[[#This Row],[YearRemodAdd]]&gt;1990), "Y", "N/A")), No value)</f>
        <v>N</v>
      </c>
      <c r="Y656" t="s">
        <v>152</v>
      </c>
      <c r="Z656" t="s">
        <v>94</v>
      </c>
      <c r="AA656" t="s">
        <v>116</v>
      </c>
      <c r="AB656" t="s">
        <v>116</v>
      </c>
      <c r="AC656" t="s">
        <v>96</v>
      </c>
      <c r="AD656">
        <v>660</v>
      </c>
      <c r="AE656" t="s">
        <v>97</v>
      </c>
      <c r="AF656" t="s">
        <v>97</v>
      </c>
      <c r="AG656" t="s">
        <v>99</v>
      </c>
      <c r="AH656" t="s">
        <v>97</v>
      </c>
      <c r="AI656" t="s">
        <v>98</v>
      </c>
      <c r="AJ656" t="s">
        <v>97</v>
      </c>
      <c r="AK656" t="s">
        <v>101</v>
      </c>
      <c r="AL656">
        <v>1696</v>
      </c>
      <c r="AM656" t="s">
        <v>102</v>
      </c>
      <c r="AN656">
        <v>0</v>
      </c>
      <c r="AO656">
        <v>413</v>
      </c>
      <c r="AP656">
        <v>2109</v>
      </c>
      <c r="AQ656" t="s">
        <v>103</v>
      </c>
      <c r="AR656" t="s">
        <v>104</v>
      </c>
      <c r="AS656" t="s">
        <v>105</v>
      </c>
      <c r="AT656" t="s">
        <v>106</v>
      </c>
      <c r="AU656">
        <v>2113</v>
      </c>
      <c r="AV656">
        <v>0</v>
      </c>
      <c r="AW656">
        <v>0</v>
      </c>
      <c r="AX656">
        <v>2113</v>
      </c>
      <c r="AY656">
        <v>1</v>
      </c>
      <c r="AZ656">
        <v>0</v>
      </c>
      <c r="BA656">
        <v>2</v>
      </c>
      <c r="BB656">
        <v>1</v>
      </c>
      <c r="BC656">
        <v>2</v>
      </c>
      <c r="BD656">
        <v>1</v>
      </c>
      <c r="BE656" t="s">
        <v>97</v>
      </c>
      <c r="BF656">
        <v>7</v>
      </c>
      <c r="BG656" t="s">
        <v>107</v>
      </c>
      <c r="BH656">
        <v>1</v>
      </c>
      <c r="BI656" t="s">
        <v>98</v>
      </c>
      <c r="BJ656" t="s">
        <v>108</v>
      </c>
      <c r="BK656">
        <v>1995</v>
      </c>
      <c r="BL656" t="s">
        <v>157</v>
      </c>
      <c r="BM656">
        <v>3</v>
      </c>
      <c r="BN656">
        <v>839</v>
      </c>
      <c r="BO656" t="s">
        <v>98</v>
      </c>
      <c r="BP656" t="s">
        <v>98</v>
      </c>
      <c r="BQ656" t="s">
        <v>105</v>
      </c>
      <c r="BR656">
        <v>236</v>
      </c>
      <c r="BS656">
        <v>46</v>
      </c>
      <c r="BT656">
        <v>0</v>
      </c>
      <c r="BU656">
        <v>0</v>
      </c>
      <c r="BV656">
        <v>0</v>
      </c>
      <c r="BW656">
        <v>0</v>
      </c>
      <c r="BX656" t="s">
        <v>83</v>
      </c>
      <c r="BY656" t="s">
        <v>83</v>
      </c>
      <c r="BZ656" t="s">
        <v>83</v>
      </c>
      <c r="CA656" s="2">
        <v>0</v>
      </c>
      <c r="CB656">
        <v>8</v>
      </c>
      <c r="CC656">
        <v>2008</v>
      </c>
      <c r="CD656" t="s">
        <v>110</v>
      </c>
      <c r="CE656" t="s">
        <v>111</v>
      </c>
      <c r="CF656" s="2">
        <v>350000</v>
      </c>
      <c r="CG656" s="4">
        <f t="shared" si="21"/>
        <v>165.6412683388547</v>
      </c>
    </row>
    <row r="657" spans="1:85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 t="str">
        <f t="shared" si="20"/>
        <v>N</v>
      </c>
      <c r="S657">
        <v>6</v>
      </c>
      <c r="T657">
        <v>5</v>
      </c>
      <c r="U657">
        <v>1971</v>
      </c>
      <c r="V657" t="str">
        <f>IF(Table1[[#This Row],[YearBuilt]]&lt;1990, "N", IF(Table1[[#This Row],[Remodeled after 1990?]] = "Y", "N", "Y"))</f>
        <v>N</v>
      </c>
      <c r="W657">
        <v>1971</v>
      </c>
      <c r="X657" t="str" cm="1">
        <f t="array" ref="X657">IFERROR(IF(U657=W657, "N", IF(AND(U657&lt;W657, Table1[[#This Row],[YearRemodAdd]]&gt;1990), "Y", "N/A")), No value)</f>
        <v>N</v>
      </c>
      <c r="Y657" t="s">
        <v>93</v>
      </c>
      <c r="Z657" t="s">
        <v>94</v>
      </c>
      <c r="AA657" t="s">
        <v>140</v>
      </c>
      <c r="AB657" t="s">
        <v>234</v>
      </c>
      <c r="AC657" t="s">
        <v>96</v>
      </c>
      <c r="AD657">
        <v>381</v>
      </c>
      <c r="AE657" t="s">
        <v>98</v>
      </c>
      <c r="AF657" t="s">
        <v>98</v>
      </c>
      <c r="AG657" t="s">
        <v>118</v>
      </c>
      <c r="AH657" t="s">
        <v>98</v>
      </c>
      <c r="AI657" t="s">
        <v>98</v>
      </c>
      <c r="AJ657" t="s">
        <v>100</v>
      </c>
      <c r="AK657" t="s">
        <v>102</v>
      </c>
      <c r="AL657">
        <v>0</v>
      </c>
      <c r="AM657" t="s">
        <v>102</v>
      </c>
      <c r="AN657">
        <v>0</v>
      </c>
      <c r="AO657">
        <v>525</v>
      </c>
      <c r="AP657">
        <v>525</v>
      </c>
      <c r="AQ657" t="s">
        <v>103</v>
      </c>
      <c r="AR657" t="s">
        <v>98</v>
      </c>
      <c r="AS657" t="s">
        <v>105</v>
      </c>
      <c r="AT657" t="s">
        <v>106</v>
      </c>
      <c r="AU657">
        <v>525</v>
      </c>
      <c r="AV657">
        <v>567</v>
      </c>
      <c r="AW657">
        <v>0</v>
      </c>
      <c r="AX657">
        <v>1092</v>
      </c>
      <c r="AY657">
        <v>0</v>
      </c>
      <c r="AZ657">
        <v>0</v>
      </c>
      <c r="BA657">
        <v>1</v>
      </c>
      <c r="BB657">
        <v>1</v>
      </c>
      <c r="BC657">
        <v>3</v>
      </c>
      <c r="BD657">
        <v>1</v>
      </c>
      <c r="BE657" t="s">
        <v>98</v>
      </c>
      <c r="BF657">
        <v>6</v>
      </c>
      <c r="BG657" t="s">
        <v>107</v>
      </c>
      <c r="BH657">
        <v>0</v>
      </c>
      <c r="BI657" t="s">
        <v>83</v>
      </c>
      <c r="BJ657" t="s">
        <v>127</v>
      </c>
      <c r="BK657">
        <v>1971</v>
      </c>
      <c r="BL657" t="s">
        <v>102</v>
      </c>
      <c r="BM657">
        <v>1</v>
      </c>
      <c r="BN657">
        <v>264</v>
      </c>
      <c r="BO657" t="s">
        <v>98</v>
      </c>
      <c r="BP657" t="s">
        <v>98</v>
      </c>
      <c r="BQ657" t="s">
        <v>105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 t="s">
        <v>83</v>
      </c>
      <c r="BY657" t="s">
        <v>83</v>
      </c>
      <c r="BZ657" t="s">
        <v>83</v>
      </c>
      <c r="CA657" s="2">
        <v>0</v>
      </c>
      <c r="CB657">
        <v>3</v>
      </c>
      <c r="CC657">
        <v>2010</v>
      </c>
      <c r="CD657" t="s">
        <v>110</v>
      </c>
      <c r="CE657" t="s">
        <v>219</v>
      </c>
      <c r="CF657" s="2">
        <v>88000</v>
      </c>
      <c r="CG657" s="4">
        <f t="shared" si="21"/>
        <v>80.586080586080584</v>
      </c>
    </row>
    <row r="658" spans="1:85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 t="str">
        <f t="shared" si="20"/>
        <v>Y</v>
      </c>
      <c r="S658">
        <v>5</v>
      </c>
      <c r="T658">
        <v>7</v>
      </c>
      <c r="U658">
        <v>1959</v>
      </c>
      <c r="V658" t="str">
        <f>IF(Table1[[#This Row],[YearBuilt]]&lt;1990, "N", IF(Table1[[#This Row],[Remodeled after 1990?]] = "Y", "N", "Y"))</f>
        <v>N</v>
      </c>
      <c r="W658">
        <v>2006</v>
      </c>
      <c r="X658" t="str" cm="1">
        <f t="array" ref="X658">IFERROR(IF(U658=W658, "N", IF(AND(U658&lt;W658, Table1[[#This Row],[YearRemodAdd]]&gt;1990), "Y", "N/A")), No value)</f>
        <v>Y</v>
      </c>
      <c r="Y658" t="s">
        <v>93</v>
      </c>
      <c r="Z658" t="s">
        <v>94</v>
      </c>
      <c r="AA658" t="s">
        <v>140</v>
      </c>
      <c r="AB658" t="s">
        <v>140</v>
      </c>
      <c r="AC658" t="s">
        <v>96</v>
      </c>
      <c r="AD658">
        <v>54</v>
      </c>
      <c r="AE658" t="s">
        <v>97</v>
      </c>
      <c r="AF658" t="s">
        <v>98</v>
      </c>
      <c r="AG658" t="s">
        <v>118</v>
      </c>
      <c r="AH658" t="s">
        <v>98</v>
      </c>
      <c r="AI658" t="s">
        <v>98</v>
      </c>
      <c r="AJ658" t="s">
        <v>100</v>
      </c>
      <c r="AK658" t="s">
        <v>119</v>
      </c>
      <c r="AL658">
        <v>806</v>
      </c>
      <c r="AM658" t="s">
        <v>102</v>
      </c>
      <c r="AN658">
        <v>0</v>
      </c>
      <c r="AO658">
        <v>247</v>
      </c>
      <c r="AP658">
        <v>1053</v>
      </c>
      <c r="AQ658" t="s">
        <v>103</v>
      </c>
      <c r="AR658" t="s">
        <v>104</v>
      </c>
      <c r="AS658" t="s">
        <v>105</v>
      </c>
      <c r="AT658" t="s">
        <v>106</v>
      </c>
      <c r="AU658">
        <v>1053</v>
      </c>
      <c r="AV658">
        <v>0</v>
      </c>
      <c r="AW658">
        <v>0</v>
      </c>
      <c r="AX658">
        <v>1053</v>
      </c>
      <c r="AY658">
        <v>1</v>
      </c>
      <c r="AZ658">
        <v>0</v>
      </c>
      <c r="BA658">
        <v>1</v>
      </c>
      <c r="BB658">
        <v>1</v>
      </c>
      <c r="BC658">
        <v>3</v>
      </c>
      <c r="BD658">
        <v>1</v>
      </c>
      <c r="BE658" t="s">
        <v>97</v>
      </c>
      <c r="BF658">
        <v>5</v>
      </c>
      <c r="BG658" t="s">
        <v>107</v>
      </c>
      <c r="BH658">
        <v>0</v>
      </c>
      <c r="BI658" t="s">
        <v>83</v>
      </c>
      <c r="BJ658" t="s">
        <v>108</v>
      </c>
      <c r="BK658">
        <v>1959</v>
      </c>
      <c r="BL658" t="s">
        <v>109</v>
      </c>
      <c r="BM658">
        <v>1</v>
      </c>
      <c r="BN658">
        <v>312</v>
      </c>
      <c r="BO658" t="s">
        <v>98</v>
      </c>
      <c r="BP658" t="s">
        <v>98</v>
      </c>
      <c r="BQ658" t="s">
        <v>105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 t="s">
        <v>83</v>
      </c>
      <c r="BY658" t="s">
        <v>134</v>
      </c>
      <c r="BZ658" t="s">
        <v>83</v>
      </c>
      <c r="CA658" s="2">
        <v>0</v>
      </c>
      <c r="CB658">
        <v>8</v>
      </c>
      <c r="CC658">
        <v>2008</v>
      </c>
      <c r="CD658" t="s">
        <v>110</v>
      </c>
      <c r="CE658" t="s">
        <v>111</v>
      </c>
      <c r="CF658" s="2">
        <v>145500</v>
      </c>
      <c r="CG658" s="4">
        <f t="shared" si="21"/>
        <v>138.17663817663816</v>
      </c>
    </row>
    <row r="659" spans="1:85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 t="str">
        <f t="shared" si="20"/>
        <v>N</v>
      </c>
      <c r="S659">
        <v>7</v>
      </c>
      <c r="T659">
        <v>6</v>
      </c>
      <c r="U659">
        <v>1931</v>
      </c>
      <c r="V659" t="str">
        <f>IF(Table1[[#This Row],[YearBuilt]]&lt;1990, "N", IF(Table1[[#This Row],[Remodeled after 1990?]] = "Y", "N", "Y"))</f>
        <v>N</v>
      </c>
      <c r="W659">
        <v>2000</v>
      </c>
      <c r="X659" t="str" cm="1">
        <f t="array" ref="X659">IFERROR(IF(U659=W659, "N", IF(AND(U659&lt;W659, Table1[[#This Row],[YearRemodAdd]]&gt;1990), "Y", "N/A")), No value)</f>
        <v>Y</v>
      </c>
      <c r="Y659" t="s">
        <v>93</v>
      </c>
      <c r="Z659" t="s">
        <v>94</v>
      </c>
      <c r="AA659" t="s">
        <v>203</v>
      </c>
      <c r="AB659" t="s">
        <v>125</v>
      </c>
      <c r="AC659" t="s">
        <v>117</v>
      </c>
      <c r="AD659">
        <v>0</v>
      </c>
      <c r="AE659" t="s">
        <v>98</v>
      </c>
      <c r="AF659" t="s">
        <v>147</v>
      </c>
      <c r="AG659" t="s">
        <v>126</v>
      </c>
      <c r="AH659" t="s">
        <v>97</v>
      </c>
      <c r="AI659" t="s">
        <v>98</v>
      </c>
      <c r="AJ659" t="s">
        <v>100</v>
      </c>
      <c r="AK659" t="s">
        <v>102</v>
      </c>
      <c r="AL659">
        <v>0</v>
      </c>
      <c r="AM659" t="s">
        <v>102</v>
      </c>
      <c r="AN659">
        <v>0</v>
      </c>
      <c r="AO659">
        <v>776</v>
      </c>
      <c r="AP659">
        <v>776</v>
      </c>
      <c r="AQ659" t="s">
        <v>103</v>
      </c>
      <c r="AR659" t="s">
        <v>98</v>
      </c>
      <c r="AS659" t="s">
        <v>105</v>
      </c>
      <c r="AT659" t="s">
        <v>106</v>
      </c>
      <c r="AU659">
        <v>851</v>
      </c>
      <c r="AV659">
        <v>651</v>
      </c>
      <c r="AW659">
        <v>0</v>
      </c>
      <c r="AX659">
        <v>1502</v>
      </c>
      <c r="AY659">
        <v>0</v>
      </c>
      <c r="AZ659">
        <v>0</v>
      </c>
      <c r="BA659">
        <v>1</v>
      </c>
      <c r="BB659">
        <v>1</v>
      </c>
      <c r="BC659">
        <v>3</v>
      </c>
      <c r="BD659">
        <v>1</v>
      </c>
      <c r="BE659" t="s">
        <v>98</v>
      </c>
      <c r="BF659">
        <v>6</v>
      </c>
      <c r="BG659" t="s">
        <v>107</v>
      </c>
      <c r="BH659">
        <v>1</v>
      </c>
      <c r="BI659" t="s">
        <v>97</v>
      </c>
      <c r="BJ659" t="s">
        <v>108</v>
      </c>
      <c r="BK659">
        <v>1931</v>
      </c>
      <c r="BL659" t="s">
        <v>109</v>
      </c>
      <c r="BM659">
        <v>1</v>
      </c>
      <c r="BN659">
        <v>270</v>
      </c>
      <c r="BO659" t="s">
        <v>98</v>
      </c>
      <c r="BP659" t="s">
        <v>98</v>
      </c>
      <c r="BQ659" t="s">
        <v>190</v>
      </c>
      <c r="BR659">
        <v>0</v>
      </c>
      <c r="BS659">
        <v>0</v>
      </c>
      <c r="BT659">
        <v>112</v>
      </c>
      <c r="BU659">
        <v>0</v>
      </c>
      <c r="BV659">
        <v>0</v>
      </c>
      <c r="BW659">
        <v>0</v>
      </c>
      <c r="BX659" t="s">
        <v>83</v>
      </c>
      <c r="BY659" t="s">
        <v>134</v>
      </c>
      <c r="BZ659" t="s">
        <v>83</v>
      </c>
      <c r="CA659" s="2">
        <v>0</v>
      </c>
      <c r="CB659">
        <v>2</v>
      </c>
      <c r="CC659">
        <v>2008</v>
      </c>
      <c r="CD659" t="s">
        <v>110</v>
      </c>
      <c r="CE659" t="s">
        <v>111</v>
      </c>
      <c r="CF659" s="2">
        <v>149000</v>
      </c>
      <c r="CG659" s="4">
        <f t="shared" si="21"/>
        <v>99.201065246338217</v>
      </c>
    </row>
    <row r="660" spans="1:85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 t="str">
        <f t="shared" si="20"/>
        <v>N/A</v>
      </c>
      <c r="S660">
        <v>6</v>
      </c>
      <c r="T660">
        <v>5</v>
      </c>
      <c r="U660">
        <v>1948</v>
      </c>
      <c r="V660" t="str">
        <f>IF(Table1[[#This Row],[YearBuilt]]&lt;1990, "N", IF(Table1[[#This Row],[Remodeled after 1990?]] = "Y", "N", "Y"))</f>
        <v>N</v>
      </c>
      <c r="W660">
        <v>1950</v>
      </c>
      <c r="X660" t="str" cm="1">
        <f t="array" ref="X660">IFERROR(IF(U660=W660, "N", IF(AND(U660&lt;W660, Table1[[#This Row],[YearRemodAdd]]&gt;1990), "Y", "N/A")), No value)</f>
        <v>N/A</v>
      </c>
      <c r="Y660" t="s">
        <v>93</v>
      </c>
      <c r="Z660" t="s">
        <v>94</v>
      </c>
      <c r="AA660" t="s">
        <v>95</v>
      </c>
      <c r="AB660" t="s">
        <v>95</v>
      </c>
      <c r="AC660" t="s">
        <v>117</v>
      </c>
      <c r="AD660">
        <v>0</v>
      </c>
      <c r="AE660" t="s">
        <v>98</v>
      </c>
      <c r="AF660" t="s">
        <v>98</v>
      </c>
      <c r="AG660" t="s">
        <v>118</v>
      </c>
      <c r="AH660" t="s">
        <v>98</v>
      </c>
      <c r="AI660" t="s">
        <v>98</v>
      </c>
      <c r="AJ660" t="s">
        <v>100</v>
      </c>
      <c r="AK660" t="s">
        <v>102</v>
      </c>
      <c r="AL660">
        <v>0</v>
      </c>
      <c r="AM660" t="s">
        <v>102</v>
      </c>
      <c r="AN660">
        <v>0</v>
      </c>
      <c r="AO660">
        <v>912</v>
      </c>
      <c r="AP660">
        <v>912</v>
      </c>
      <c r="AQ660" t="s">
        <v>103</v>
      </c>
      <c r="AR660" t="s">
        <v>98</v>
      </c>
      <c r="AS660" t="s">
        <v>105</v>
      </c>
      <c r="AT660" t="s">
        <v>106</v>
      </c>
      <c r="AU660">
        <v>912</v>
      </c>
      <c r="AV660">
        <v>546</v>
      </c>
      <c r="AW660">
        <v>0</v>
      </c>
      <c r="AX660">
        <v>1458</v>
      </c>
      <c r="AY660">
        <v>0</v>
      </c>
      <c r="AZ660">
        <v>1</v>
      </c>
      <c r="BA660">
        <v>1</v>
      </c>
      <c r="BB660">
        <v>0</v>
      </c>
      <c r="BC660">
        <v>3</v>
      </c>
      <c r="BD660">
        <v>1</v>
      </c>
      <c r="BE660" t="s">
        <v>98</v>
      </c>
      <c r="BF660">
        <v>6</v>
      </c>
      <c r="BG660" t="s">
        <v>107</v>
      </c>
      <c r="BH660">
        <v>1</v>
      </c>
      <c r="BI660" t="s">
        <v>97</v>
      </c>
      <c r="BJ660" t="s">
        <v>108</v>
      </c>
      <c r="BK660">
        <v>1948</v>
      </c>
      <c r="BL660" t="s">
        <v>102</v>
      </c>
      <c r="BM660">
        <v>1</v>
      </c>
      <c r="BN660">
        <v>330</v>
      </c>
      <c r="BO660" t="s">
        <v>98</v>
      </c>
      <c r="BP660" t="s">
        <v>98</v>
      </c>
      <c r="BQ660" t="s">
        <v>105</v>
      </c>
      <c r="BR660">
        <v>192</v>
      </c>
      <c r="BS660">
        <v>0</v>
      </c>
      <c r="BT660">
        <v>0</v>
      </c>
      <c r="BU660">
        <v>0</v>
      </c>
      <c r="BV660">
        <v>0</v>
      </c>
      <c r="BW660">
        <v>0</v>
      </c>
      <c r="BX660" t="s">
        <v>83</v>
      </c>
      <c r="BY660" t="s">
        <v>83</v>
      </c>
      <c r="BZ660" t="s">
        <v>83</v>
      </c>
      <c r="CA660" s="2">
        <v>0</v>
      </c>
      <c r="CB660">
        <v>1</v>
      </c>
      <c r="CC660">
        <v>2010</v>
      </c>
      <c r="CD660" t="s">
        <v>110</v>
      </c>
      <c r="CE660" t="s">
        <v>128</v>
      </c>
      <c r="CF660" s="2">
        <v>97500</v>
      </c>
      <c r="CG660" s="4">
        <f t="shared" si="21"/>
        <v>66.872427983539097</v>
      </c>
    </row>
    <row r="661" spans="1:85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 t="str">
        <f t="shared" si="20"/>
        <v>Y</v>
      </c>
      <c r="S661">
        <v>5</v>
      </c>
      <c r="T661">
        <v>7</v>
      </c>
      <c r="U661">
        <v>1964</v>
      </c>
      <c r="V661" t="str">
        <f>IF(Table1[[#This Row],[YearBuilt]]&lt;1990, "N", IF(Table1[[#This Row],[Remodeled after 1990?]] = "Y", "N", "Y"))</f>
        <v>N</v>
      </c>
      <c r="W661">
        <v>1999</v>
      </c>
      <c r="X661" t="str" cm="1">
        <f t="array" ref="X661">IFERROR(IF(U661=W661, "N", IF(AND(U661&lt;W661, Table1[[#This Row],[YearRemodAdd]]&gt;1990), "Y", "N/A")), No value)</f>
        <v>Y</v>
      </c>
      <c r="Y661" t="s">
        <v>152</v>
      </c>
      <c r="Z661" t="s">
        <v>94</v>
      </c>
      <c r="AA661" t="s">
        <v>116</v>
      </c>
      <c r="AB661" t="s">
        <v>116</v>
      </c>
      <c r="AC661" t="s">
        <v>117</v>
      </c>
      <c r="AD661">
        <v>0</v>
      </c>
      <c r="AE661" t="s">
        <v>98</v>
      </c>
      <c r="AF661" t="s">
        <v>97</v>
      </c>
      <c r="AG661" t="s">
        <v>99</v>
      </c>
      <c r="AH661" t="s">
        <v>98</v>
      </c>
      <c r="AI661" t="s">
        <v>98</v>
      </c>
      <c r="AJ661" t="s">
        <v>100</v>
      </c>
      <c r="AK661" t="s">
        <v>141</v>
      </c>
      <c r="AL661">
        <v>637</v>
      </c>
      <c r="AM661" t="s">
        <v>102</v>
      </c>
      <c r="AN661">
        <v>0</v>
      </c>
      <c r="AO661">
        <v>849</v>
      </c>
      <c r="AP661">
        <v>1486</v>
      </c>
      <c r="AQ661" t="s">
        <v>103</v>
      </c>
      <c r="AR661" t="s">
        <v>104</v>
      </c>
      <c r="AS661" t="s">
        <v>105</v>
      </c>
      <c r="AT661" t="s">
        <v>106</v>
      </c>
      <c r="AU661">
        <v>1486</v>
      </c>
      <c r="AV661">
        <v>0</v>
      </c>
      <c r="AW661">
        <v>0</v>
      </c>
      <c r="AX661">
        <v>1486</v>
      </c>
      <c r="AY661">
        <v>1</v>
      </c>
      <c r="AZ661">
        <v>0</v>
      </c>
      <c r="BA661">
        <v>1</v>
      </c>
      <c r="BB661">
        <v>0</v>
      </c>
      <c r="BC661">
        <v>3</v>
      </c>
      <c r="BD661">
        <v>1</v>
      </c>
      <c r="BE661" t="s">
        <v>98</v>
      </c>
      <c r="BF661">
        <v>7</v>
      </c>
      <c r="BG661" t="s">
        <v>107</v>
      </c>
      <c r="BH661">
        <v>0</v>
      </c>
      <c r="BI661" t="s">
        <v>83</v>
      </c>
      <c r="BJ661" t="s">
        <v>127</v>
      </c>
      <c r="BK661">
        <v>1968</v>
      </c>
      <c r="BL661" t="s">
        <v>157</v>
      </c>
      <c r="BM661">
        <v>2</v>
      </c>
      <c r="BN661">
        <v>480</v>
      </c>
      <c r="BO661" t="s">
        <v>98</v>
      </c>
      <c r="BP661" t="s">
        <v>98</v>
      </c>
      <c r="BQ661" t="s">
        <v>105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 t="s">
        <v>83</v>
      </c>
      <c r="BY661" t="s">
        <v>134</v>
      </c>
      <c r="BZ661" t="s">
        <v>83</v>
      </c>
      <c r="CA661" s="2">
        <v>0</v>
      </c>
      <c r="CB661">
        <v>3</v>
      </c>
      <c r="CC661">
        <v>2009</v>
      </c>
      <c r="CD661" t="s">
        <v>110</v>
      </c>
      <c r="CE661" t="s">
        <v>111</v>
      </c>
      <c r="CF661" s="2">
        <v>167000</v>
      </c>
      <c r="CG661" s="4">
        <f t="shared" si="21"/>
        <v>112.38223418573351</v>
      </c>
    </row>
    <row r="662" spans="1:85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 t="str">
        <f t="shared" si="20"/>
        <v>N</v>
      </c>
      <c r="S662">
        <v>7</v>
      </c>
      <c r="T662">
        <v>7</v>
      </c>
      <c r="U662">
        <v>1976</v>
      </c>
      <c r="V662" t="str">
        <f>IF(Table1[[#This Row],[YearBuilt]]&lt;1990, "N", IF(Table1[[#This Row],[Remodeled after 1990?]] = "Y", "N", "Y"))</f>
        <v>N</v>
      </c>
      <c r="W662">
        <v>1976</v>
      </c>
      <c r="X662" t="str" cm="1">
        <f t="array" ref="X662">IFERROR(IF(U662=W662, "N", IF(AND(U662&lt;W662, Table1[[#This Row],[YearRemodAdd]]&gt;1990), "Y", "N/A")), No value)</f>
        <v>N</v>
      </c>
      <c r="Y662" t="s">
        <v>93</v>
      </c>
      <c r="Z662" t="s">
        <v>94</v>
      </c>
      <c r="AA662" t="s">
        <v>161</v>
      </c>
      <c r="AB662" t="s">
        <v>161</v>
      </c>
      <c r="AC662" t="s">
        <v>96</v>
      </c>
      <c r="AD662">
        <v>233</v>
      </c>
      <c r="AE662" t="s">
        <v>98</v>
      </c>
      <c r="AF662" t="s">
        <v>98</v>
      </c>
      <c r="AG662" t="s">
        <v>118</v>
      </c>
      <c r="AH662" t="s">
        <v>97</v>
      </c>
      <c r="AI662" t="s">
        <v>98</v>
      </c>
      <c r="AJ662" t="s">
        <v>100</v>
      </c>
      <c r="AK662" t="s">
        <v>102</v>
      </c>
      <c r="AL662">
        <v>0</v>
      </c>
      <c r="AM662" t="s">
        <v>102</v>
      </c>
      <c r="AN662">
        <v>0</v>
      </c>
      <c r="AO662">
        <v>793</v>
      </c>
      <c r="AP662">
        <v>793</v>
      </c>
      <c r="AQ662" t="s">
        <v>103</v>
      </c>
      <c r="AR662" t="s">
        <v>98</v>
      </c>
      <c r="AS662" t="s">
        <v>105</v>
      </c>
      <c r="AT662" t="s">
        <v>106</v>
      </c>
      <c r="AU662">
        <v>1142</v>
      </c>
      <c r="AV662">
        <v>793</v>
      </c>
      <c r="AW662">
        <v>0</v>
      </c>
      <c r="AX662">
        <v>1935</v>
      </c>
      <c r="AY662">
        <v>0</v>
      </c>
      <c r="AZ662">
        <v>0</v>
      </c>
      <c r="BA662">
        <v>2</v>
      </c>
      <c r="BB662">
        <v>1</v>
      </c>
      <c r="BC662">
        <v>3</v>
      </c>
      <c r="BD662">
        <v>1</v>
      </c>
      <c r="BE662" t="s">
        <v>98</v>
      </c>
      <c r="BF662">
        <v>7</v>
      </c>
      <c r="BG662" t="s">
        <v>107</v>
      </c>
      <c r="BH662">
        <v>1</v>
      </c>
      <c r="BI662" t="s">
        <v>98</v>
      </c>
      <c r="BJ662" t="s">
        <v>108</v>
      </c>
      <c r="BK662">
        <v>1976</v>
      </c>
      <c r="BL662" t="s">
        <v>109</v>
      </c>
      <c r="BM662">
        <v>2</v>
      </c>
      <c r="BN662">
        <v>550</v>
      </c>
      <c r="BO662" t="s">
        <v>98</v>
      </c>
      <c r="BP662" t="s">
        <v>98</v>
      </c>
      <c r="BQ662" t="s">
        <v>105</v>
      </c>
      <c r="BR662">
        <v>0</v>
      </c>
      <c r="BS662">
        <v>113</v>
      </c>
      <c r="BT662">
        <v>252</v>
      </c>
      <c r="BU662">
        <v>0</v>
      </c>
      <c r="BV662">
        <v>0</v>
      </c>
      <c r="BW662">
        <v>0</v>
      </c>
      <c r="BX662" t="s">
        <v>83</v>
      </c>
      <c r="BY662" t="s">
        <v>83</v>
      </c>
      <c r="BZ662" t="s">
        <v>83</v>
      </c>
      <c r="CA662" s="2">
        <v>0</v>
      </c>
      <c r="CB662">
        <v>11</v>
      </c>
      <c r="CC662">
        <v>2007</v>
      </c>
      <c r="CD662" t="s">
        <v>110</v>
      </c>
      <c r="CE662" t="s">
        <v>111</v>
      </c>
      <c r="CF662" s="2">
        <v>197900</v>
      </c>
      <c r="CG662" s="4">
        <f t="shared" si="21"/>
        <v>102.27390180878552</v>
      </c>
    </row>
    <row r="663" spans="1:85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 t="str">
        <f t="shared" si="20"/>
        <v>N</v>
      </c>
      <c r="S663">
        <v>8</v>
      </c>
      <c r="T663">
        <v>7</v>
      </c>
      <c r="U663">
        <v>1994</v>
      </c>
      <c r="V663" t="str">
        <f>IF(Table1[[#This Row],[YearBuilt]]&lt;1990, "N", IF(Table1[[#This Row],[Remodeled after 1990?]] = "Y", "N", "Y"))</f>
        <v>N</v>
      </c>
      <c r="W663">
        <v>2005</v>
      </c>
      <c r="X663" t="str" cm="1">
        <f t="array" ref="X663">IFERROR(IF(U663=W663, "N", IF(AND(U663&lt;W663, Table1[[#This Row],[YearRemodAdd]]&gt;1990), "Y", "N/A")), No value)</f>
        <v>Y</v>
      </c>
      <c r="Y663" t="s">
        <v>152</v>
      </c>
      <c r="Z663" t="s">
        <v>94</v>
      </c>
      <c r="AA663" t="s">
        <v>95</v>
      </c>
      <c r="AB663" t="s">
        <v>95</v>
      </c>
      <c r="AC663" t="s">
        <v>96</v>
      </c>
      <c r="AD663">
        <v>528</v>
      </c>
      <c r="AE663" t="s">
        <v>97</v>
      </c>
      <c r="AF663" t="s">
        <v>98</v>
      </c>
      <c r="AG663" t="s">
        <v>99</v>
      </c>
      <c r="AH663" t="s">
        <v>97</v>
      </c>
      <c r="AI663" t="s">
        <v>97</v>
      </c>
      <c r="AJ663" t="s">
        <v>100</v>
      </c>
      <c r="AK663" t="s">
        <v>101</v>
      </c>
      <c r="AL663">
        <v>1361</v>
      </c>
      <c r="AM663" t="s">
        <v>153</v>
      </c>
      <c r="AN663">
        <v>180</v>
      </c>
      <c r="AO663">
        <v>88</v>
      </c>
      <c r="AP663">
        <v>1629</v>
      </c>
      <c r="AQ663" t="s">
        <v>103</v>
      </c>
      <c r="AR663" t="s">
        <v>104</v>
      </c>
      <c r="AS663" t="s">
        <v>105</v>
      </c>
      <c r="AT663" t="s">
        <v>106</v>
      </c>
      <c r="AU663">
        <v>1686</v>
      </c>
      <c r="AV663">
        <v>762</v>
      </c>
      <c r="AW663">
        <v>0</v>
      </c>
      <c r="AX663">
        <v>2448</v>
      </c>
      <c r="AY663">
        <v>1</v>
      </c>
      <c r="AZ663">
        <v>0</v>
      </c>
      <c r="BA663">
        <v>2</v>
      </c>
      <c r="BB663">
        <v>1</v>
      </c>
      <c r="BC663">
        <v>4</v>
      </c>
      <c r="BD663">
        <v>1</v>
      </c>
      <c r="BE663" t="s">
        <v>97</v>
      </c>
      <c r="BF663">
        <v>8</v>
      </c>
      <c r="BG663" t="s">
        <v>107</v>
      </c>
      <c r="BH663">
        <v>1</v>
      </c>
      <c r="BI663" t="s">
        <v>98</v>
      </c>
      <c r="BJ663" t="s">
        <v>108</v>
      </c>
      <c r="BK663">
        <v>1994</v>
      </c>
      <c r="BL663" t="s">
        <v>109</v>
      </c>
      <c r="BM663">
        <v>3</v>
      </c>
      <c r="BN663">
        <v>711</v>
      </c>
      <c r="BO663" t="s">
        <v>98</v>
      </c>
      <c r="BP663" t="s">
        <v>98</v>
      </c>
      <c r="BQ663" t="s">
        <v>105</v>
      </c>
      <c r="BR663">
        <v>517</v>
      </c>
      <c r="BS663">
        <v>76</v>
      </c>
      <c r="BT663">
        <v>0</v>
      </c>
      <c r="BU663">
        <v>0</v>
      </c>
      <c r="BV663">
        <v>0</v>
      </c>
      <c r="BW663">
        <v>0</v>
      </c>
      <c r="BX663" t="s">
        <v>83</v>
      </c>
      <c r="BY663" t="s">
        <v>83</v>
      </c>
      <c r="BZ663" t="s">
        <v>83</v>
      </c>
      <c r="CA663" s="2">
        <v>0</v>
      </c>
      <c r="CB663">
        <v>7</v>
      </c>
      <c r="CC663">
        <v>2009</v>
      </c>
      <c r="CD663" t="s">
        <v>110</v>
      </c>
      <c r="CE663" t="s">
        <v>111</v>
      </c>
      <c r="CF663" s="2">
        <v>402000</v>
      </c>
      <c r="CG663" s="4">
        <f t="shared" si="21"/>
        <v>164.21568627450981</v>
      </c>
    </row>
    <row r="664" spans="1:85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 t="str">
        <f t="shared" si="20"/>
        <v>Y</v>
      </c>
      <c r="S664">
        <v>6</v>
      </c>
      <c r="T664">
        <v>3</v>
      </c>
      <c r="U664">
        <v>1968</v>
      </c>
      <c r="V664" t="str">
        <f>IF(Table1[[#This Row],[YearBuilt]]&lt;1990, "N", IF(Table1[[#This Row],[Remodeled after 1990?]] = "Y", "N", "Y"))</f>
        <v>N</v>
      </c>
      <c r="W664">
        <v>1968</v>
      </c>
      <c r="X664" t="str" cm="1">
        <f t="array" ref="X664">IFERROR(IF(U664=W664, "N", IF(AND(U664&lt;W664, Table1[[#This Row],[YearRemodAdd]]&gt;1990), "Y", "N/A")), No value)</f>
        <v>N</v>
      </c>
      <c r="Y664" t="s">
        <v>152</v>
      </c>
      <c r="Z664" t="s">
        <v>94</v>
      </c>
      <c r="AA664" t="s">
        <v>124</v>
      </c>
      <c r="AB664" t="s">
        <v>124</v>
      </c>
      <c r="AC664" t="s">
        <v>96</v>
      </c>
      <c r="AD664">
        <v>216</v>
      </c>
      <c r="AE664" t="s">
        <v>98</v>
      </c>
      <c r="AF664" t="s">
        <v>98</v>
      </c>
      <c r="AG664" t="s">
        <v>118</v>
      </c>
      <c r="AH664" t="s">
        <v>147</v>
      </c>
      <c r="AI664" t="s">
        <v>147</v>
      </c>
      <c r="AJ664" t="s">
        <v>100</v>
      </c>
      <c r="AK664" t="s">
        <v>102</v>
      </c>
      <c r="AL664">
        <v>0</v>
      </c>
      <c r="AM664" t="s">
        <v>102</v>
      </c>
      <c r="AN664">
        <v>0</v>
      </c>
      <c r="AO664">
        <v>1392</v>
      </c>
      <c r="AP664">
        <v>1392</v>
      </c>
      <c r="AQ664" t="s">
        <v>103</v>
      </c>
      <c r="AR664" t="s">
        <v>97</v>
      </c>
      <c r="AS664" t="s">
        <v>105</v>
      </c>
      <c r="AT664" t="s">
        <v>106</v>
      </c>
      <c r="AU664">
        <v>1392</v>
      </c>
      <c r="AV664">
        <v>0</v>
      </c>
      <c r="AW664">
        <v>0</v>
      </c>
      <c r="AX664">
        <v>1392</v>
      </c>
      <c r="AY664">
        <v>1</v>
      </c>
      <c r="AZ664">
        <v>0</v>
      </c>
      <c r="BA664">
        <v>1</v>
      </c>
      <c r="BB664">
        <v>0</v>
      </c>
      <c r="BC664">
        <v>2</v>
      </c>
      <c r="BD664">
        <v>1</v>
      </c>
      <c r="BE664" t="s">
        <v>98</v>
      </c>
      <c r="BF664">
        <v>5</v>
      </c>
      <c r="BG664" t="s">
        <v>244</v>
      </c>
      <c r="BH664">
        <v>2</v>
      </c>
      <c r="BI664" t="s">
        <v>98</v>
      </c>
      <c r="BJ664" t="s">
        <v>108</v>
      </c>
      <c r="BK664">
        <v>1968</v>
      </c>
      <c r="BL664" t="s">
        <v>109</v>
      </c>
      <c r="BM664">
        <v>2</v>
      </c>
      <c r="BN664">
        <v>576</v>
      </c>
      <c r="BO664" t="s">
        <v>98</v>
      </c>
      <c r="BP664" t="s">
        <v>98</v>
      </c>
      <c r="BQ664" t="s">
        <v>105</v>
      </c>
      <c r="BR664">
        <v>0</v>
      </c>
      <c r="BS664">
        <v>0</v>
      </c>
      <c r="BT664">
        <v>240</v>
      </c>
      <c r="BU664">
        <v>0</v>
      </c>
      <c r="BV664">
        <v>0</v>
      </c>
      <c r="BW664">
        <v>0</v>
      </c>
      <c r="BX664" t="s">
        <v>83</v>
      </c>
      <c r="BY664" t="s">
        <v>83</v>
      </c>
      <c r="BZ664" t="s">
        <v>83</v>
      </c>
      <c r="CA664" s="2">
        <v>0</v>
      </c>
      <c r="CB664">
        <v>7</v>
      </c>
      <c r="CC664">
        <v>2009</v>
      </c>
      <c r="CD664" t="s">
        <v>110</v>
      </c>
      <c r="CE664" t="s">
        <v>111</v>
      </c>
      <c r="CF664" s="2">
        <v>110000</v>
      </c>
      <c r="CG664" s="4">
        <f t="shared" si="21"/>
        <v>79.022988505747122</v>
      </c>
    </row>
    <row r="665" spans="1:85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 t="str">
        <f t="shared" si="20"/>
        <v>N/A</v>
      </c>
      <c r="S665">
        <v>4</v>
      </c>
      <c r="T665">
        <v>5</v>
      </c>
      <c r="U665">
        <v>1972</v>
      </c>
      <c r="V665" t="str">
        <f>IF(Table1[[#This Row],[YearBuilt]]&lt;1990, "N", IF(Table1[[#This Row],[Remodeled after 1990?]] = "Y", "N", "Y"))</f>
        <v>N</v>
      </c>
      <c r="W665">
        <v>1972</v>
      </c>
      <c r="X665" t="str" cm="1">
        <f t="array" ref="X665">IFERROR(IF(U665=W665, "N", IF(AND(U665&lt;W665, Table1[[#This Row],[YearRemodAdd]]&gt;1990), "Y", "N/A")), No value)</f>
        <v>N</v>
      </c>
      <c r="Y665" t="s">
        <v>93</v>
      </c>
      <c r="Z665" t="s">
        <v>94</v>
      </c>
      <c r="AA665" t="s">
        <v>161</v>
      </c>
      <c r="AB665" t="s">
        <v>161</v>
      </c>
      <c r="AC665" t="s">
        <v>117</v>
      </c>
      <c r="AD665">
        <v>0</v>
      </c>
      <c r="AE665" t="s">
        <v>98</v>
      </c>
      <c r="AF665" t="s">
        <v>98</v>
      </c>
      <c r="AG665" t="s">
        <v>118</v>
      </c>
      <c r="AH665" t="s">
        <v>97</v>
      </c>
      <c r="AI665" t="s">
        <v>98</v>
      </c>
      <c r="AJ665" t="s">
        <v>130</v>
      </c>
      <c r="AK665" t="s">
        <v>141</v>
      </c>
      <c r="AL665">
        <v>920</v>
      </c>
      <c r="AM665" t="s">
        <v>153</v>
      </c>
      <c r="AN665">
        <v>180</v>
      </c>
      <c r="AO665">
        <v>38</v>
      </c>
      <c r="AP665">
        <v>1138</v>
      </c>
      <c r="AQ665" t="s">
        <v>103</v>
      </c>
      <c r="AR665" t="s">
        <v>98</v>
      </c>
      <c r="AS665" t="s">
        <v>105</v>
      </c>
      <c r="AT665" t="s">
        <v>106</v>
      </c>
      <c r="AU665">
        <v>1181</v>
      </c>
      <c r="AV665">
        <v>0</v>
      </c>
      <c r="AW665">
        <v>0</v>
      </c>
      <c r="AX665">
        <v>1181</v>
      </c>
      <c r="AY665">
        <v>1</v>
      </c>
      <c r="AZ665">
        <v>0</v>
      </c>
      <c r="BA665">
        <v>2</v>
      </c>
      <c r="BB665">
        <v>0</v>
      </c>
      <c r="BC665">
        <v>3</v>
      </c>
      <c r="BD665">
        <v>1</v>
      </c>
      <c r="BE665" t="s">
        <v>98</v>
      </c>
      <c r="BF665">
        <v>6</v>
      </c>
      <c r="BG665" t="s">
        <v>107</v>
      </c>
      <c r="BH665">
        <v>0</v>
      </c>
      <c r="BI665" t="s">
        <v>83</v>
      </c>
      <c r="BJ665" t="s">
        <v>127</v>
      </c>
      <c r="BK665">
        <v>1974</v>
      </c>
      <c r="BL665" t="s">
        <v>109</v>
      </c>
      <c r="BM665">
        <v>2</v>
      </c>
      <c r="BN665">
        <v>588</v>
      </c>
      <c r="BO665" t="s">
        <v>98</v>
      </c>
      <c r="BP665" t="s">
        <v>98</v>
      </c>
      <c r="BQ665" t="s">
        <v>105</v>
      </c>
      <c r="BR665">
        <v>0</v>
      </c>
      <c r="BS665">
        <v>0</v>
      </c>
      <c r="BT665">
        <v>180</v>
      </c>
      <c r="BU665">
        <v>0</v>
      </c>
      <c r="BV665">
        <v>0</v>
      </c>
      <c r="BW665">
        <v>0</v>
      </c>
      <c r="BX665" t="s">
        <v>83</v>
      </c>
      <c r="BY665" t="s">
        <v>134</v>
      </c>
      <c r="BZ665" t="s">
        <v>83</v>
      </c>
      <c r="CA665" s="2">
        <v>0</v>
      </c>
      <c r="CB665">
        <v>4</v>
      </c>
      <c r="CC665">
        <v>2008</v>
      </c>
      <c r="CD665" t="s">
        <v>110</v>
      </c>
      <c r="CE665" t="s">
        <v>111</v>
      </c>
      <c r="CF665" s="2">
        <v>137500</v>
      </c>
      <c r="CG665" s="4">
        <f t="shared" si="21"/>
        <v>116.42675698560542</v>
      </c>
    </row>
    <row r="666" spans="1:85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 t="str">
        <f t="shared" si="20"/>
        <v>Y</v>
      </c>
      <c r="S666">
        <v>8</v>
      </c>
      <c r="T666">
        <v>5</v>
      </c>
      <c r="U666">
        <v>2005</v>
      </c>
      <c r="V666" t="str">
        <f>IF(Table1[[#This Row],[YearBuilt]]&lt;1990, "N", IF(Table1[[#This Row],[Remodeled after 1990?]] = "Y", "N", "Y"))</f>
        <v>N</v>
      </c>
      <c r="W666">
        <v>2006</v>
      </c>
      <c r="X666" t="str" cm="1">
        <f t="array" ref="X666">IFERROR(IF(U666=W666, "N", IF(AND(U666&lt;W666, Table1[[#This Row],[YearRemodAdd]]&gt;1990), "Y", "N/A")), No value)</f>
        <v>Y</v>
      </c>
      <c r="Y666" t="s">
        <v>93</v>
      </c>
      <c r="Z666" t="s">
        <v>94</v>
      </c>
      <c r="AA666" t="s">
        <v>95</v>
      </c>
      <c r="AB666" t="s">
        <v>95</v>
      </c>
      <c r="AC666" t="s">
        <v>117</v>
      </c>
      <c r="AD666">
        <v>0</v>
      </c>
      <c r="AE666" t="s">
        <v>97</v>
      </c>
      <c r="AF666" t="s">
        <v>98</v>
      </c>
      <c r="AG666" t="s">
        <v>99</v>
      </c>
      <c r="AH666" t="s">
        <v>104</v>
      </c>
      <c r="AI666" t="s">
        <v>98</v>
      </c>
      <c r="AJ666" t="s">
        <v>121</v>
      </c>
      <c r="AK666" t="s">
        <v>101</v>
      </c>
      <c r="AL666">
        <v>1721</v>
      </c>
      <c r="AM666" t="s">
        <v>102</v>
      </c>
      <c r="AN666">
        <v>0</v>
      </c>
      <c r="AO666">
        <v>356</v>
      </c>
      <c r="AP666">
        <v>2077</v>
      </c>
      <c r="AQ666" t="s">
        <v>103</v>
      </c>
      <c r="AR666" t="s">
        <v>104</v>
      </c>
      <c r="AS666" t="s">
        <v>105</v>
      </c>
      <c r="AT666" t="s">
        <v>106</v>
      </c>
      <c r="AU666">
        <v>2097</v>
      </c>
      <c r="AV666">
        <v>0</v>
      </c>
      <c r="AW666">
        <v>0</v>
      </c>
      <c r="AX666">
        <v>2097</v>
      </c>
      <c r="AY666">
        <v>1</v>
      </c>
      <c r="AZ666">
        <v>0</v>
      </c>
      <c r="BA666">
        <v>1</v>
      </c>
      <c r="BB666">
        <v>1</v>
      </c>
      <c r="BC666">
        <v>1</v>
      </c>
      <c r="BD666">
        <v>1</v>
      </c>
      <c r="BE666" t="s">
        <v>104</v>
      </c>
      <c r="BF666">
        <v>8</v>
      </c>
      <c r="BG666" t="s">
        <v>107</v>
      </c>
      <c r="BH666">
        <v>1</v>
      </c>
      <c r="BI666" t="s">
        <v>104</v>
      </c>
      <c r="BJ666" t="s">
        <v>108</v>
      </c>
      <c r="BK666">
        <v>2005</v>
      </c>
      <c r="BL666" t="s">
        <v>157</v>
      </c>
      <c r="BM666">
        <v>3</v>
      </c>
      <c r="BN666">
        <v>1134</v>
      </c>
      <c r="BO666" t="s">
        <v>98</v>
      </c>
      <c r="BP666" t="s">
        <v>98</v>
      </c>
      <c r="BQ666" t="s">
        <v>105</v>
      </c>
      <c r="BR666">
        <v>192</v>
      </c>
      <c r="BS666">
        <v>267</v>
      </c>
      <c r="BT666">
        <v>0</v>
      </c>
      <c r="BU666">
        <v>0</v>
      </c>
      <c r="BV666">
        <v>0</v>
      </c>
      <c r="BW666">
        <v>0</v>
      </c>
      <c r="BX666" t="s">
        <v>83</v>
      </c>
      <c r="BY666" t="s">
        <v>83</v>
      </c>
      <c r="BZ666" t="s">
        <v>83</v>
      </c>
      <c r="CA666" s="2">
        <v>0</v>
      </c>
      <c r="CB666">
        <v>1</v>
      </c>
      <c r="CC666">
        <v>2006</v>
      </c>
      <c r="CD666" t="s">
        <v>158</v>
      </c>
      <c r="CE666" t="s">
        <v>159</v>
      </c>
      <c r="CF666" s="2">
        <v>423000</v>
      </c>
      <c r="CG666" s="4">
        <f t="shared" si="21"/>
        <v>201.71673819742489</v>
      </c>
    </row>
    <row r="667" spans="1:85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 t="str">
        <f t="shared" si="20"/>
        <v>N</v>
      </c>
      <c r="S667">
        <v>8</v>
      </c>
      <c r="T667">
        <v>5</v>
      </c>
      <c r="U667">
        <v>2000</v>
      </c>
      <c r="V667" t="str">
        <f>IF(Table1[[#This Row],[YearBuilt]]&lt;1990, "N", IF(Table1[[#This Row],[Remodeled after 1990?]] = "Y", "N", "Y"))</f>
        <v>Y</v>
      </c>
      <c r="W667">
        <v>2000</v>
      </c>
      <c r="X667" t="str" cm="1">
        <f t="array" ref="X667">IFERROR(IF(U667=W667, "N", IF(AND(U667&lt;W667, Table1[[#This Row],[YearRemodAdd]]&gt;1990), "Y", "N/A")), No value)</f>
        <v>N</v>
      </c>
      <c r="Y667" t="s">
        <v>93</v>
      </c>
      <c r="Z667" t="s">
        <v>94</v>
      </c>
      <c r="AA667" t="s">
        <v>95</v>
      </c>
      <c r="AB667" t="s">
        <v>95</v>
      </c>
      <c r="AC667" t="s">
        <v>96</v>
      </c>
      <c r="AD667">
        <v>40</v>
      </c>
      <c r="AE667" t="s">
        <v>97</v>
      </c>
      <c r="AF667" t="s">
        <v>98</v>
      </c>
      <c r="AG667" t="s">
        <v>99</v>
      </c>
      <c r="AH667" t="s">
        <v>97</v>
      </c>
      <c r="AI667" t="s">
        <v>98</v>
      </c>
      <c r="AJ667" t="s">
        <v>100</v>
      </c>
      <c r="AK667" t="s">
        <v>102</v>
      </c>
      <c r="AL667">
        <v>0</v>
      </c>
      <c r="AM667" t="s">
        <v>102</v>
      </c>
      <c r="AN667">
        <v>0</v>
      </c>
      <c r="AO667">
        <v>1406</v>
      </c>
      <c r="AP667">
        <v>1406</v>
      </c>
      <c r="AQ667" t="s">
        <v>103</v>
      </c>
      <c r="AR667" t="s">
        <v>104</v>
      </c>
      <c r="AS667" t="s">
        <v>105</v>
      </c>
      <c r="AT667" t="s">
        <v>106</v>
      </c>
      <c r="AU667">
        <v>1454</v>
      </c>
      <c r="AV667">
        <v>482</v>
      </c>
      <c r="AW667">
        <v>0</v>
      </c>
      <c r="AX667">
        <v>1936</v>
      </c>
      <c r="AY667">
        <v>0</v>
      </c>
      <c r="AZ667">
        <v>0</v>
      </c>
      <c r="BA667">
        <v>2</v>
      </c>
      <c r="BB667">
        <v>1</v>
      </c>
      <c r="BC667">
        <v>3</v>
      </c>
      <c r="BD667">
        <v>1</v>
      </c>
      <c r="BE667" t="s">
        <v>97</v>
      </c>
      <c r="BF667">
        <v>7</v>
      </c>
      <c r="BG667" t="s">
        <v>107</v>
      </c>
      <c r="BH667">
        <v>1</v>
      </c>
      <c r="BI667" t="s">
        <v>98</v>
      </c>
      <c r="BJ667" t="s">
        <v>108</v>
      </c>
      <c r="BK667">
        <v>2000</v>
      </c>
      <c r="BL667" t="s">
        <v>109</v>
      </c>
      <c r="BM667">
        <v>2</v>
      </c>
      <c r="BN667">
        <v>504</v>
      </c>
      <c r="BO667" t="s">
        <v>98</v>
      </c>
      <c r="BP667" t="s">
        <v>98</v>
      </c>
      <c r="BQ667" t="s">
        <v>105</v>
      </c>
      <c r="BR667">
        <v>188</v>
      </c>
      <c r="BS667">
        <v>124</v>
      </c>
      <c r="BT667">
        <v>0</v>
      </c>
      <c r="BU667">
        <v>0</v>
      </c>
      <c r="BV667">
        <v>0</v>
      </c>
      <c r="BW667">
        <v>0</v>
      </c>
      <c r="BX667" t="s">
        <v>83</v>
      </c>
      <c r="BY667" t="s">
        <v>83</v>
      </c>
      <c r="BZ667" t="s">
        <v>83</v>
      </c>
      <c r="CA667" s="2">
        <v>0</v>
      </c>
      <c r="CB667">
        <v>11</v>
      </c>
      <c r="CC667">
        <v>2006</v>
      </c>
      <c r="CD667" t="s">
        <v>110</v>
      </c>
      <c r="CE667" t="s">
        <v>111</v>
      </c>
      <c r="CF667" s="2">
        <v>230500</v>
      </c>
      <c r="CG667" s="4">
        <f t="shared" si="21"/>
        <v>119.05991735537189</v>
      </c>
    </row>
    <row r="668" spans="1:85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 t="str">
        <f t="shared" si="20"/>
        <v>N</v>
      </c>
      <c r="S668">
        <v>6</v>
      </c>
      <c r="T668">
        <v>5</v>
      </c>
      <c r="U668">
        <v>1965</v>
      </c>
      <c r="V668" t="str">
        <f>IF(Table1[[#This Row],[YearBuilt]]&lt;1990, "N", IF(Table1[[#This Row],[Remodeled after 1990?]] = "Y", "N", "Y"))</f>
        <v>N</v>
      </c>
      <c r="W668">
        <v>1979</v>
      </c>
      <c r="X668" t="str" cm="1">
        <f t="array" ref="X668">IFERROR(IF(U668=W668, "N", IF(AND(U668&lt;W668, Table1[[#This Row],[YearRemodAdd]]&gt;1990), "Y", "N/A")), No value)</f>
        <v>N/A</v>
      </c>
      <c r="Y668" t="s">
        <v>214</v>
      </c>
      <c r="Z668" t="s">
        <v>242</v>
      </c>
      <c r="AA668" t="s">
        <v>161</v>
      </c>
      <c r="AB668" t="s">
        <v>161</v>
      </c>
      <c r="AC668" t="s">
        <v>207</v>
      </c>
      <c r="AD668">
        <v>113</v>
      </c>
      <c r="AE668" t="s">
        <v>98</v>
      </c>
      <c r="AF668" t="s">
        <v>97</v>
      </c>
      <c r="AG668" t="s">
        <v>118</v>
      </c>
      <c r="AH668" t="s">
        <v>97</v>
      </c>
      <c r="AI668" t="s">
        <v>98</v>
      </c>
      <c r="AJ668" t="s">
        <v>100</v>
      </c>
      <c r="AK668" t="s">
        <v>172</v>
      </c>
      <c r="AL668">
        <v>187</v>
      </c>
      <c r="AM668" t="s">
        <v>153</v>
      </c>
      <c r="AN668">
        <v>723</v>
      </c>
      <c r="AO668">
        <v>111</v>
      </c>
      <c r="AP668">
        <v>1021</v>
      </c>
      <c r="AQ668" t="s">
        <v>103</v>
      </c>
      <c r="AR668" t="s">
        <v>98</v>
      </c>
      <c r="AS668" t="s">
        <v>105</v>
      </c>
      <c r="AT668" t="s">
        <v>106</v>
      </c>
      <c r="AU668">
        <v>1465</v>
      </c>
      <c r="AV668">
        <v>915</v>
      </c>
      <c r="AW668">
        <v>0</v>
      </c>
      <c r="AX668">
        <v>2380</v>
      </c>
      <c r="AY668">
        <v>0</v>
      </c>
      <c r="AZ668">
        <v>0</v>
      </c>
      <c r="BA668">
        <v>2</v>
      </c>
      <c r="BB668">
        <v>1</v>
      </c>
      <c r="BC668">
        <v>3</v>
      </c>
      <c r="BD668">
        <v>1</v>
      </c>
      <c r="BE668" t="s">
        <v>98</v>
      </c>
      <c r="BF668">
        <v>7</v>
      </c>
      <c r="BG668" t="s">
        <v>213</v>
      </c>
      <c r="BH668">
        <v>1</v>
      </c>
      <c r="BI668" t="s">
        <v>212</v>
      </c>
      <c r="BJ668" t="s">
        <v>169</v>
      </c>
      <c r="BK668">
        <v>1965</v>
      </c>
      <c r="BL668" t="s">
        <v>102</v>
      </c>
      <c r="BM668">
        <v>2</v>
      </c>
      <c r="BN668">
        <v>596</v>
      </c>
      <c r="BO668" t="s">
        <v>98</v>
      </c>
      <c r="BP668" t="s">
        <v>98</v>
      </c>
      <c r="BQ668" t="s">
        <v>105</v>
      </c>
      <c r="BR668">
        <v>0</v>
      </c>
      <c r="BS668">
        <v>265</v>
      </c>
      <c r="BT668">
        <v>0</v>
      </c>
      <c r="BU668">
        <v>0</v>
      </c>
      <c r="BV668">
        <v>0</v>
      </c>
      <c r="BW668">
        <v>0</v>
      </c>
      <c r="BX668" t="s">
        <v>83</v>
      </c>
      <c r="BY668" t="s">
        <v>83</v>
      </c>
      <c r="BZ668" t="s">
        <v>83</v>
      </c>
      <c r="CA668" s="2">
        <v>0</v>
      </c>
      <c r="CB668">
        <v>8</v>
      </c>
      <c r="CC668">
        <v>2007</v>
      </c>
      <c r="CD668" t="s">
        <v>110</v>
      </c>
      <c r="CE668" t="s">
        <v>128</v>
      </c>
      <c r="CF668" s="2">
        <v>129000</v>
      </c>
      <c r="CG668" s="4">
        <f t="shared" si="21"/>
        <v>54.201680672268907</v>
      </c>
    </row>
    <row r="669" spans="1:85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 t="str">
        <f t="shared" si="20"/>
        <v>Y</v>
      </c>
      <c r="S669">
        <v>6</v>
      </c>
      <c r="T669">
        <v>5</v>
      </c>
      <c r="U669">
        <v>1994</v>
      </c>
      <c r="V669" t="str">
        <f>IF(Table1[[#This Row],[YearBuilt]]&lt;1990, "N", IF(Table1[[#This Row],[Remodeled after 1990?]] = "Y", "N", "Y"))</f>
        <v>N</v>
      </c>
      <c r="W669">
        <v>1998</v>
      </c>
      <c r="X669" t="str" cm="1">
        <f t="array" ref="X669">IFERROR(IF(U669=W669, "N", IF(AND(U669&lt;W669, Table1[[#This Row],[YearRemodAdd]]&gt;1990), "Y", "N/A")), No value)</f>
        <v>Y</v>
      </c>
      <c r="Y669" t="s">
        <v>93</v>
      </c>
      <c r="Z669" t="s">
        <v>94</v>
      </c>
      <c r="AA669" t="s">
        <v>140</v>
      </c>
      <c r="AB669" t="s">
        <v>140</v>
      </c>
      <c r="AC669" t="s">
        <v>96</v>
      </c>
      <c r="AD669">
        <v>258</v>
      </c>
      <c r="AE669" t="s">
        <v>98</v>
      </c>
      <c r="AF669" t="s">
        <v>98</v>
      </c>
      <c r="AG669" t="s">
        <v>99</v>
      </c>
      <c r="AH669" t="s">
        <v>97</v>
      </c>
      <c r="AI669" t="s">
        <v>98</v>
      </c>
      <c r="AJ669" t="s">
        <v>100</v>
      </c>
      <c r="AK669" t="s">
        <v>101</v>
      </c>
      <c r="AL669">
        <v>1138</v>
      </c>
      <c r="AM669" t="s">
        <v>102</v>
      </c>
      <c r="AN669">
        <v>0</v>
      </c>
      <c r="AO669">
        <v>270</v>
      </c>
      <c r="AP669">
        <v>1408</v>
      </c>
      <c r="AQ669" t="s">
        <v>103</v>
      </c>
      <c r="AR669" t="s">
        <v>104</v>
      </c>
      <c r="AS669" t="s">
        <v>105</v>
      </c>
      <c r="AT669" t="s">
        <v>106</v>
      </c>
      <c r="AU669">
        <v>1679</v>
      </c>
      <c r="AV669">
        <v>0</v>
      </c>
      <c r="AW669">
        <v>0</v>
      </c>
      <c r="AX669">
        <v>1679</v>
      </c>
      <c r="AY669">
        <v>1</v>
      </c>
      <c r="AZ669">
        <v>0</v>
      </c>
      <c r="BA669">
        <v>2</v>
      </c>
      <c r="BB669">
        <v>0</v>
      </c>
      <c r="BC669">
        <v>3</v>
      </c>
      <c r="BD669">
        <v>1</v>
      </c>
      <c r="BE669" t="s">
        <v>97</v>
      </c>
      <c r="BF669">
        <v>7</v>
      </c>
      <c r="BG669" t="s">
        <v>107</v>
      </c>
      <c r="BH669">
        <v>1</v>
      </c>
      <c r="BI669" t="s">
        <v>147</v>
      </c>
      <c r="BJ669" t="s">
        <v>108</v>
      </c>
      <c r="BK669">
        <v>1994</v>
      </c>
      <c r="BL669" t="s">
        <v>109</v>
      </c>
      <c r="BM669">
        <v>2</v>
      </c>
      <c r="BN669">
        <v>575</v>
      </c>
      <c r="BO669" t="s">
        <v>98</v>
      </c>
      <c r="BP669" t="s">
        <v>98</v>
      </c>
      <c r="BQ669" t="s">
        <v>105</v>
      </c>
      <c r="BR669">
        <v>224</v>
      </c>
      <c r="BS669">
        <v>42</v>
      </c>
      <c r="BT669">
        <v>0</v>
      </c>
      <c r="BU669">
        <v>0</v>
      </c>
      <c r="BV669">
        <v>0</v>
      </c>
      <c r="BW669">
        <v>0</v>
      </c>
      <c r="BX669" t="s">
        <v>83</v>
      </c>
      <c r="BY669" t="s">
        <v>83</v>
      </c>
      <c r="BZ669" t="s">
        <v>83</v>
      </c>
      <c r="CA669" s="2">
        <v>0</v>
      </c>
      <c r="CB669">
        <v>10</v>
      </c>
      <c r="CC669">
        <v>2008</v>
      </c>
      <c r="CD669" t="s">
        <v>110</v>
      </c>
      <c r="CE669" t="s">
        <v>111</v>
      </c>
      <c r="CF669" s="2">
        <v>193500</v>
      </c>
      <c r="CG669" s="4">
        <f t="shared" si="21"/>
        <v>115.2471709350804</v>
      </c>
    </row>
    <row r="670" spans="1:85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 t="str">
        <f t="shared" si="20"/>
        <v>Y</v>
      </c>
      <c r="S670">
        <v>5</v>
      </c>
      <c r="T670">
        <v>6</v>
      </c>
      <c r="U670">
        <v>1956</v>
      </c>
      <c r="V670" t="str">
        <f>IF(Table1[[#This Row],[YearBuilt]]&lt;1990, "N", IF(Table1[[#This Row],[Remodeled after 1990?]] = "Y", "N", "Y"))</f>
        <v>N</v>
      </c>
      <c r="W670">
        <v>1987</v>
      </c>
      <c r="X670" t="str" cm="1">
        <f t="array" ref="X670">IFERROR(IF(U670=W670, "N", IF(AND(U670&lt;W670, Table1[[#This Row],[YearRemodAdd]]&gt;1990), "Y", "N/A")), No value)</f>
        <v>N/A</v>
      </c>
      <c r="Y670" t="s">
        <v>93</v>
      </c>
      <c r="Z670" t="s">
        <v>94</v>
      </c>
      <c r="AA670" t="s">
        <v>180</v>
      </c>
      <c r="AB670" t="s">
        <v>124</v>
      </c>
      <c r="AC670" t="s">
        <v>117</v>
      </c>
      <c r="AD670">
        <v>0</v>
      </c>
      <c r="AE670" t="s">
        <v>98</v>
      </c>
      <c r="AF670" t="s">
        <v>98</v>
      </c>
      <c r="AG670" t="s">
        <v>118</v>
      </c>
      <c r="AH670" t="s">
        <v>98</v>
      </c>
      <c r="AI670" t="s">
        <v>98</v>
      </c>
      <c r="AJ670" t="s">
        <v>100</v>
      </c>
      <c r="AK670" t="s">
        <v>153</v>
      </c>
      <c r="AL670">
        <v>988</v>
      </c>
      <c r="AM670" t="s">
        <v>102</v>
      </c>
      <c r="AN670">
        <v>0</v>
      </c>
      <c r="AO670">
        <v>200</v>
      </c>
      <c r="AP670">
        <v>1188</v>
      </c>
      <c r="AQ670" t="s">
        <v>103</v>
      </c>
      <c r="AR670" t="s">
        <v>97</v>
      </c>
      <c r="AS670" t="s">
        <v>105</v>
      </c>
      <c r="AT670" t="s">
        <v>106</v>
      </c>
      <c r="AU670">
        <v>1437</v>
      </c>
      <c r="AV670">
        <v>0</v>
      </c>
      <c r="AW670">
        <v>0</v>
      </c>
      <c r="AX670">
        <v>1437</v>
      </c>
      <c r="AY670">
        <v>1</v>
      </c>
      <c r="AZ670">
        <v>0</v>
      </c>
      <c r="BA670">
        <v>1</v>
      </c>
      <c r="BB670">
        <v>1</v>
      </c>
      <c r="BC670">
        <v>3</v>
      </c>
      <c r="BD670">
        <v>1</v>
      </c>
      <c r="BE670" t="s">
        <v>98</v>
      </c>
      <c r="BF670">
        <v>6</v>
      </c>
      <c r="BG670" t="s">
        <v>224</v>
      </c>
      <c r="BH670">
        <v>1</v>
      </c>
      <c r="BI670" t="s">
        <v>98</v>
      </c>
      <c r="BJ670" t="s">
        <v>127</v>
      </c>
      <c r="BK670">
        <v>1999</v>
      </c>
      <c r="BL670" t="s">
        <v>102</v>
      </c>
      <c r="BM670">
        <v>2</v>
      </c>
      <c r="BN670">
        <v>576</v>
      </c>
      <c r="BO670" t="s">
        <v>98</v>
      </c>
      <c r="BP670" t="s">
        <v>98</v>
      </c>
      <c r="BQ670" t="s">
        <v>105</v>
      </c>
      <c r="BR670">
        <v>304</v>
      </c>
      <c r="BS670">
        <v>0</v>
      </c>
      <c r="BT670">
        <v>0</v>
      </c>
      <c r="BU670">
        <v>0</v>
      </c>
      <c r="BV670">
        <v>0</v>
      </c>
      <c r="BW670">
        <v>0</v>
      </c>
      <c r="BX670" t="s">
        <v>83</v>
      </c>
      <c r="BY670" t="s">
        <v>83</v>
      </c>
      <c r="BZ670" t="s">
        <v>83</v>
      </c>
      <c r="CA670" s="2">
        <v>0</v>
      </c>
      <c r="CB670">
        <v>11</v>
      </c>
      <c r="CC670">
        <v>2006</v>
      </c>
      <c r="CD670" t="s">
        <v>110</v>
      </c>
      <c r="CE670" t="s">
        <v>111</v>
      </c>
      <c r="CF670" s="2">
        <v>168000</v>
      </c>
      <c r="CG670" s="4">
        <f t="shared" si="21"/>
        <v>116.91022964509395</v>
      </c>
    </row>
    <row r="671" spans="1:85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 t="str">
        <f t="shared" si="20"/>
        <v>Y</v>
      </c>
      <c r="S671">
        <v>4</v>
      </c>
      <c r="T671">
        <v>5</v>
      </c>
      <c r="U671">
        <v>1922</v>
      </c>
      <c r="V671" t="str">
        <f>IF(Table1[[#This Row],[YearBuilt]]&lt;1990, "N", IF(Table1[[#This Row],[Remodeled after 1990?]] = "Y", "N", "Y"))</f>
        <v>N</v>
      </c>
      <c r="W671">
        <v>1950</v>
      </c>
      <c r="X671" t="str" cm="1">
        <f t="array" ref="X671">IFERROR(IF(U671=W671, "N", IF(AND(U671&lt;W671, Table1[[#This Row],[YearRemodAdd]]&gt;1990), "Y", "N/A")), No value)</f>
        <v>N/A</v>
      </c>
      <c r="Y671" t="s">
        <v>93</v>
      </c>
      <c r="Z671" t="s">
        <v>94</v>
      </c>
      <c r="AA671" t="s">
        <v>116</v>
      </c>
      <c r="AB671" t="s">
        <v>116</v>
      </c>
      <c r="AC671" t="s">
        <v>117</v>
      </c>
      <c r="AD671">
        <v>0</v>
      </c>
      <c r="AE671" t="s">
        <v>98</v>
      </c>
      <c r="AF671" t="s">
        <v>98</v>
      </c>
      <c r="AG671" t="s">
        <v>126</v>
      </c>
      <c r="AH671" t="s">
        <v>147</v>
      </c>
      <c r="AI671" t="s">
        <v>98</v>
      </c>
      <c r="AJ671" t="s">
        <v>100</v>
      </c>
      <c r="AK671" t="s">
        <v>102</v>
      </c>
      <c r="AL671">
        <v>0</v>
      </c>
      <c r="AM671" t="s">
        <v>102</v>
      </c>
      <c r="AN671">
        <v>0</v>
      </c>
      <c r="AO671">
        <v>700</v>
      </c>
      <c r="AP671">
        <v>700</v>
      </c>
      <c r="AQ671" t="s">
        <v>103</v>
      </c>
      <c r="AR671" t="s">
        <v>104</v>
      </c>
      <c r="AS671" t="s">
        <v>105</v>
      </c>
      <c r="AT671" t="s">
        <v>106</v>
      </c>
      <c r="AU671">
        <v>1180</v>
      </c>
      <c r="AV671">
        <v>0</v>
      </c>
      <c r="AW671">
        <v>0</v>
      </c>
      <c r="AX671">
        <v>1180</v>
      </c>
      <c r="AY671">
        <v>0</v>
      </c>
      <c r="AZ671">
        <v>0</v>
      </c>
      <c r="BA671">
        <v>1</v>
      </c>
      <c r="BB671">
        <v>0</v>
      </c>
      <c r="BC671">
        <v>2</v>
      </c>
      <c r="BD671">
        <v>1</v>
      </c>
      <c r="BE671" t="s">
        <v>147</v>
      </c>
      <c r="BF671">
        <v>5</v>
      </c>
      <c r="BG671" t="s">
        <v>107</v>
      </c>
      <c r="BH671">
        <v>1</v>
      </c>
      <c r="BI671" t="s">
        <v>97</v>
      </c>
      <c r="BJ671" t="s">
        <v>127</v>
      </c>
      <c r="BK671">
        <v>1922</v>
      </c>
      <c r="BL671" t="s">
        <v>102</v>
      </c>
      <c r="BM671">
        <v>1</v>
      </c>
      <c r="BN671">
        <v>252</v>
      </c>
      <c r="BO671" t="s">
        <v>98</v>
      </c>
      <c r="BP671" t="s">
        <v>147</v>
      </c>
      <c r="BQ671" t="s">
        <v>105</v>
      </c>
      <c r="BR671">
        <v>0</v>
      </c>
      <c r="BS671">
        <v>0</v>
      </c>
      <c r="BT671">
        <v>67</v>
      </c>
      <c r="BU671">
        <v>0</v>
      </c>
      <c r="BV671">
        <v>0</v>
      </c>
      <c r="BW671">
        <v>0</v>
      </c>
      <c r="BX671" t="s">
        <v>83</v>
      </c>
      <c r="BY671" t="s">
        <v>83</v>
      </c>
      <c r="BZ671" t="s">
        <v>83</v>
      </c>
      <c r="CA671" s="2">
        <v>0</v>
      </c>
      <c r="CB671">
        <v>7</v>
      </c>
      <c r="CC671">
        <v>2006</v>
      </c>
      <c r="CD671" t="s">
        <v>110</v>
      </c>
      <c r="CE671" t="s">
        <v>111</v>
      </c>
      <c r="CF671" s="2">
        <v>137500</v>
      </c>
      <c r="CG671" s="4">
        <f t="shared" si="21"/>
        <v>116.52542372881356</v>
      </c>
    </row>
    <row r="672" spans="1:85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 t="str">
        <f t="shared" si="20"/>
        <v>N</v>
      </c>
      <c r="S672">
        <v>6</v>
      </c>
      <c r="T672">
        <v>5</v>
      </c>
      <c r="U672">
        <v>2005</v>
      </c>
      <c r="V672" t="str">
        <f>IF(Table1[[#This Row],[YearBuilt]]&lt;1990, "N", IF(Table1[[#This Row],[Remodeled after 1990?]] = "Y", "N", "Y"))</f>
        <v>Y</v>
      </c>
      <c r="W672">
        <v>2005</v>
      </c>
      <c r="X672" t="str" cm="1">
        <f t="array" ref="X672">IFERROR(IF(U672=W672, "N", IF(AND(U672&lt;W672, Table1[[#This Row],[YearRemodAdd]]&gt;1990), "Y", "N/A")), No value)</f>
        <v>N</v>
      </c>
      <c r="Y672" t="s">
        <v>93</v>
      </c>
      <c r="Z672" t="s">
        <v>94</v>
      </c>
      <c r="AA672" t="s">
        <v>95</v>
      </c>
      <c r="AB672" t="s">
        <v>95</v>
      </c>
      <c r="AC672" t="s">
        <v>117</v>
      </c>
      <c r="AD672">
        <v>0</v>
      </c>
      <c r="AE672" t="s">
        <v>97</v>
      </c>
      <c r="AF672" t="s">
        <v>98</v>
      </c>
      <c r="AG672" t="s">
        <v>99</v>
      </c>
      <c r="AH672" t="s">
        <v>97</v>
      </c>
      <c r="AI672" t="s">
        <v>98</v>
      </c>
      <c r="AJ672" t="s">
        <v>100</v>
      </c>
      <c r="AK672" t="s">
        <v>101</v>
      </c>
      <c r="AL672">
        <v>193</v>
      </c>
      <c r="AM672" t="s">
        <v>102</v>
      </c>
      <c r="AN672">
        <v>0</v>
      </c>
      <c r="AO672">
        <v>545</v>
      </c>
      <c r="AP672">
        <v>738</v>
      </c>
      <c r="AQ672" t="s">
        <v>103</v>
      </c>
      <c r="AR672" t="s">
        <v>104</v>
      </c>
      <c r="AS672" t="s">
        <v>105</v>
      </c>
      <c r="AT672" t="s">
        <v>106</v>
      </c>
      <c r="AU672">
        <v>738</v>
      </c>
      <c r="AV672">
        <v>738</v>
      </c>
      <c r="AW672">
        <v>0</v>
      </c>
      <c r="AX672">
        <v>1476</v>
      </c>
      <c r="AY672">
        <v>1</v>
      </c>
      <c r="AZ672">
        <v>0</v>
      </c>
      <c r="BA672">
        <v>2</v>
      </c>
      <c r="BB672">
        <v>1</v>
      </c>
      <c r="BC672">
        <v>3</v>
      </c>
      <c r="BD672">
        <v>1</v>
      </c>
      <c r="BE672" t="s">
        <v>97</v>
      </c>
      <c r="BF672">
        <v>7</v>
      </c>
      <c r="BG672" t="s">
        <v>107</v>
      </c>
      <c r="BH672">
        <v>0</v>
      </c>
      <c r="BI672" t="s">
        <v>83</v>
      </c>
      <c r="BJ672" t="s">
        <v>108</v>
      </c>
      <c r="BK672">
        <v>2005</v>
      </c>
      <c r="BL672" t="s">
        <v>157</v>
      </c>
      <c r="BM672">
        <v>2</v>
      </c>
      <c r="BN672">
        <v>540</v>
      </c>
      <c r="BO672" t="s">
        <v>98</v>
      </c>
      <c r="BP672" t="s">
        <v>98</v>
      </c>
      <c r="BQ672" t="s">
        <v>105</v>
      </c>
      <c r="BR672">
        <v>100</v>
      </c>
      <c r="BS672">
        <v>35</v>
      </c>
      <c r="BT672">
        <v>0</v>
      </c>
      <c r="BU672">
        <v>0</v>
      </c>
      <c r="BV672">
        <v>0</v>
      </c>
      <c r="BW672">
        <v>0</v>
      </c>
      <c r="BX672" t="s">
        <v>83</v>
      </c>
      <c r="BY672" t="s">
        <v>83</v>
      </c>
      <c r="BZ672" t="s">
        <v>83</v>
      </c>
      <c r="CA672" s="2">
        <v>0</v>
      </c>
      <c r="CB672">
        <v>2</v>
      </c>
      <c r="CC672">
        <v>2009</v>
      </c>
      <c r="CD672" t="s">
        <v>110</v>
      </c>
      <c r="CE672" t="s">
        <v>111</v>
      </c>
      <c r="CF672" s="2">
        <v>173500</v>
      </c>
      <c r="CG672" s="4">
        <f t="shared" si="21"/>
        <v>117.54742547425474</v>
      </c>
    </row>
    <row r="673" spans="1:85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 t="str">
        <f t="shared" si="20"/>
        <v>N</v>
      </c>
      <c r="S673">
        <v>6</v>
      </c>
      <c r="T673">
        <v>6</v>
      </c>
      <c r="U673">
        <v>1925</v>
      </c>
      <c r="V673" t="str">
        <f>IF(Table1[[#This Row],[YearBuilt]]&lt;1990, "N", IF(Table1[[#This Row],[Remodeled after 1990?]] = "Y", "N", "Y"))</f>
        <v>N</v>
      </c>
      <c r="W673">
        <v>1950</v>
      </c>
      <c r="X673" t="str" cm="1">
        <f t="array" ref="X673">IFERROR(IF(U673=W673, "N", IF(AND(U673&lt;W673, Table1[[#This Row],[YearRemodAdd]]&gt;1990), "Y", "N/A")), No value)</f>
        <v>N/A</v>
      </c>
      <c r="Y673" t="s">
        <v>184</v>
      </c>
      <c r="Z673" t="s">
        <v>94</v>
      </c>
      <c r="AA673" t="s">
        <v>124</v>
      </c>
      <c r="AB673" t="s">
        <v>124</v>
      </c>
      <c r="AC673" t="s">
        <v>117</v>
      </c>
      <c r="AD673">
        <v>0</v>
      </c>
      <c r="AE673" t="s">
        <v>98</v>
      </c>
      <c r="AF673" t="s">
        <v>97</v>
      </c>
      <c r="AG673" t="s">
        <v>126</v>
      </c>
      <c r="AH673" t="s">
        <v>98</v>
      </c>
      <c r="AI673" t="s">
        <v>98</v>
      </c>
      <c r="AJ673" t="s">
        <v>100</v>
      </c>
      <c r="AK673" t="s">
        <v>141</v>
      </c>
      <c r="AL673">
        <v>551</v>
      </c>
      <c r="AM673" t="s">
        <v>102</v>
      </c>
      <c r="AN673">
        <v>0</v>
      </c>
      <c r="AO673">
        <v>121</v>
      </c>
      <c r="AP673">
        <v>672</v>
      </c>
      <c r="AQ673" t="s">
        <v>103</v>
      </c>
      <c r="AR673" t="s">
        <v>98</v>
      </c>
      <c r="AS673" t="s">
        <v>177</v>
      </c>
      <c r="AT673" t="s">
        <v>106</v>
      </c>
      <c r="AU673">
        <v>697</v>
      </c>
      <c r="AV673">
        <v>672</v>
      </c>
      <c r="AW673">
        <v>0</v>
      </c>
      <c r="AX673">
        <v>1369</v>
      </c>
      <c r="AY673">
        <v>1</v>
      </c>
      <c r="AZ673">
        <v>0</v>
      </c>
      <c r="BA673">
        <v>2</v>
      </c>
      <c r="BB673">
        <v>0</v>
      </c>
      <c r="BC673">
        <v>3</v>
      </c>
      <c r="BD673">
        <v>1</v>
      </c>
      <c r="BE673" t="s">
        <v>98</v>
      </c>
      <c r="BF673">
        <v>6</v>
      </c>
      <c r="BG673" t="s">
        <v>107</v>
      </c>
      <c r="BH673">
        <v>0</v>
      </c>
      <c r="BI673" t="s">
        <v>83</v>
      </c>
      <c r="BJ673" t="s">
        <v>127</v>
      </c>
      <c r="BK673">
        <v>1930</v>
      </c>
      <c r="BL673" t="s">
        <v>102</v>
      </c>
      <c r="BM673">
        <v>1</v>
      </c>
      <c r="BN673">
        <v>300</v>
      </c>
      <c r="BO673" t="s">
        <v>98</v>
      </c>
      <c r="BP673" t="s">
        <v>98</v>
      </c>
      <c r="BQ673" t="s">
        <v>105</v>
      </c>
      <c r="BR673">
        <v>147</v>
      </c>
      <c r="BS673">
        <v>0</v>
      </c>
      <c r="BT673">
        <v>0</v>
      </c>
      <c r="BU673">
        <v>0</v>
      </c>
      <c r="BV673">
        <v>0</v>
      </c>
      <c r="BW673">
        <v>0</v>
      </c>
      <c r="BX673" t="s">
        <v>83</v>
      </c>
      <c r="BY673" t="s">
        <v>83</v>
      </c>
      <c r="BZ673" t="s">
        <v>83</v>
      </c>
      <c r="CA673" s="2">
        <v>0</v>
      </c>
      <c r="CB673">
        <v>7</v>
      </c>
      <c r="CC673">
        <v>2009</v>
      </c>
      <c r="CD673" t="s">
        <v>110</v>
      </c>
      <c r="CE673" t="s">
        <v>111</v>
      </c>
      <c r="CF673" s="2">
        <v>103600</v>
      </c>
      <c r="CG673" s="4">
        <f t="shared" si="21"/>
        <v>75.675675675675677</v>
      </c>
    </row>
    <row r="674" spans="1:85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 t="str">
        <f t="shared" si="20"/>
        <v>Y</v>
      </c>
      <c r="S674">
        <v>6</v>
      </c>
      <c r="T674">
        <v>6</v>
      </c>
      <c r="U674">
        <v>1977</v>
      </c>
      <c r="V674" t="str">
        <f>IF(Table1[[#This Row],[YearBuilt]]&lt;1990, "N", IF(Table1[[#This Row],[Remodeled after 1990?]] = "Y", "N", "Y"))</f>
        <v>N</v>
      </c>
      <c r="W674">
        <v>1977</v>
      </c>
      <c r="X674" t="str" cm="1">
        <f t="array" ref="X674">IFERROR(IF(U674=W674, "N", IF(AND(U674&lt;W674, Table1[[#This Row],[YearRemodAdd]]&gt;1990), "Y", "N/A")), No value)</f>
        <v>N</v>
      </c>
      <c r="Y674" t="s">
        <v>93</v>
      </c>
      <c r="Z674" t="s">
        <v>94</v>
      </c>
      <c r="AA674" t="s">
        <v>161</v>
      </c>
      <c r="AB674" t="s">
        <v>161</v>
      </c>
      <c r="AC674" t="s">
        <v>117</v>
      </c>
      <c r="AD674">
        <v>0</v>
      </c>
      <c r="AE674" t="s">
        <v>97</v>
      </c>
      <c r="AF674" t="s">
        <v>98</v>
      </c>
      <c r="AG674" t="s">
        <v>118</v>
      </c>
      <c r="AH674" t="s">
        <v>97</v>
      </c>
      <c r="AI674" t="s">
        <v>98</v>
      </c>
      <c r="AJ674" t="s">
        <v>100</v>
      </c>
      <c r="AK674" t="s">
        <v>119</v>
      </c>
      <c r="AL674">
        <v>767</v>
      </c>
      <c r="AM674" t="s">
        <v>102</v>
      </c>
      <c r="AN674">
        <v>0</v>
      </c>
      <c r="AO674">
        <v>441</v>
      </c>
      <c r="AP674">
        <v>1208</v>
      </c>
      <c r="AQ674" t="s">
        <v>103</v>
      </c>
      <c r="AR674" t="s">
        <v>98</v>
      </c>
      <c r="AS674" t="s">
        <v>105</v>
      </c>
      <c r="AT674" t="s">
        <v>106</v>
      </c>
      <c r="AU674">
        <v>1208</v>
      </c>
      <c r="AV674">
        <v>0</v>
      </c>
      <c r="AW674">
        <v>0</v>
      </c>
      <c r="AX674">
        <v>1208</v>
      </c>
      <c r="AY674">
        <v>1</v>
      </c>
      <c r="AZ674">
        <v>0</v>
      </c>
      <c r="BA674">
        <v>1</v>
      </c>
      <c r="BB674">
        <v>1</v>
      </c>
      <c r="BC674">
        <v>3</v>
      </c>
      <c r="BD674">
        <v>1</v>
      </c>
      <c r="BE674" t="s">
        <v>98</v>
      </c>
      <c r="BF674">
        <v>6</v>
      </c>
      <c r="BG674" t="s">
        <v>107</v>
      </c>
      <c r="BH674">
        <v>1</v>
      </c>
      <c r="BI674" t="s">
        <v>98</v>
      </c>
      <c r="BJ674" t="s">
        <v>108</v>
      </c>
      <c r="BK674">
        <v>1977</v>
      </c>
      <c r="BL674" t="s">
        <v>109</v>
      </c>
      <c r="BM674">
        <v>2</v>
      </c>
      <c r="BN674">
        <v>546</v>
      </c>
      <c r="BO674" t="s">
        <v>98</v>
      </c>
      <c r="BP674" t="s">
        <v>98</v>
      </c>
      <c r="BQ674" t="s">
        <v>105</v>
      </c>
      <c r="BR674">
        <v>198</v>
      </c>
      <c r="BS674">
        <v>42</v>
      </c>
      <c r="BT674">
        <v>0</v>
      </c>
      <c r="BU674">
        <v>0</v>
      </c>
      <c r="BV674">
        <v>0</v>
      </c>
      <c r="BW674">
        <v>0</v>
      </c>
      <c r="BX674" t="s">
        <v>83</v>
      </c>
      <c r="BY674" t="s">
        <v>83</v>
      </c>
      <c r="BZ674" t="s">
        <v>83</v>
      </c>
      <c r="CA674" s="2">
        <v>0</v>
      </c>
      <c r="CB674">
        <v>6</v>
      </c>
      <c r="CC674">
        <v>2006</v>
      </c>
      <c r="CD674" t="s">
        <v>110</v>
      </c>
      <c r="CE674" t="s">
        <v>111</v>
      </c>
      <c r="CF674" s="2">
        <v>165000</v>
      </c>
      <c r="CG674" s="4">
        <f t="shared" si="21"/>
        <v>136.58940397350995</v>
      </c>
    </row>
    <row r="675" spans="1:85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 t="str">
        <f t="shared" si="20"/>
        <v>Y</v>
      </c>
      <c r="S675">
        <v>6</v>
      </c>
      <c r="T675">
        <v>7</v>
      </c>
      <c r="U675">
        <v>1957</v>
      </c>
      <c r="V675" t="str">
        <f>IF(Table1[[#This Row],[YearBuilt]]&lt;1990, "N", IF(Table1[[#This Row],[Remodeled after 1990?]] = "Y", "N", "Y"))</f>
        <v>N</v>
      </c>
      <c r="W675">
        <v>2004</v>
      </c>
      <c r="X675" t="str" cm="1">
        <f t="array" ref="X675">IFERROR(IF(U675=W675, "N", IF(AND(U675&lt;W675, Table1[[#This Row],[YearRemodAdd]]&gt;1990), "Y", "N/A")), No value)</f>
        <v>Y</v>
      </c>
      <c r="Y675" t="s">
        <v>152</v>
      </c>
      <c r="Z675" t="s">
        <v>94</v>
      </c>
      <c r="AA675" t="s">
        <v>180</v>
      </c>
      <c r="AB675" t="s">
        <v>181</v>
      </c>
      <c r="AC675" t="s">
        <v>96</v>
      </c>
      <c r="AD675">
        <v>106</v>
      </c>
      <c r="AE675" t="s">
        <v>98</v>
      </c>
      <c r="AF675" t="s">
        <v>98</v>
      </c>
      <c r="AG675" t="s">
        <v>99</v>
      </c>
      <c r="AH675" t="s">
        <v>98</v>
      </c>
      <c r="AI675" t="s">
        <v>98</v>
      </c>
      <c r="AJ675" t="s">
        <v>100</v>
      </c>
      <c r="AK675" t="s">
        <v>101</v>
      </c>
      <c r="AL675">
        <v>1186</v>
      </c>
      <c r="AM675" t="s">
        <v>102</v>
      </c>
      <c r="AN675">
        <v>0</v>
      </c>
      <c r="AO675">
        <v>291</v>
      </c>
      <c r="AP675">
        <v>1477</v>
      </c>
      <c r="AQ675" t="s">
        <v>103</v>
      </c>
      <c r="AR675" t="s">
        <v>104</v>
      </c>
      <c r="AS675" t="s">
        <v>105</v>
      </c>
      <c r="AT675" t="s">
        <v>106</v>
      </c>
      <c r="AU675">
        <v>1839</v>
      </c>
      <c r="AV675">
        <v>0</v>
      </c>
      <c r="AW675">
        <v>0</v>
      </c>
      <c r="AX675">
        <v>1839</v>
      </c>
      <c r="AY675">
        <v>1</v>
      </c>
      <c r="AZ675">
        <v>0</v>
      </c>
      <c r="BA675">
        <v>2</v>
      </c>
      <c r="BB675">
        <v>0</v>
      </c>
      <c r="BC675">
        <v>3</v>
      </c>
      <c r="BD675">
        <v>1</v>
      </c>
      <c r="BE675" t="s">
        <v>97</v>
      </c>
      <c r="BF675">
        <v>7</v>
      </c>
      <c r="BG675" t="s">
        <v>107</v>
      </c>
      <c r="BH675">
        <v>2</v>
      </c>
      <c r="BI675" t="s">
        <v>98</v>
      </c>
      <c r="BJ675" t="s">
        <v>108</v>
      </c>
      <c r="BK675">
        <v>1957</v>
      </c>
      <c r="BL675" t="s">
        <v>157</v>
      </c>
      <c r="BM675">
        <v>2</v>
      </c>
      <c r="BN675">
        <v>416</v>
      </c>
      <c r="BO675" t="s">
        <v>98</v>
      </c>
      <c r="BP675" t="s">
        <v>98</v>
      </c>
      <c r="BQ675" t="s">
        <v>105</v>
      </c>
      <c r="BR675">
        <v>0</v>
      </c>
      <c r="BS675">
        <v>87</v>
      </c>
      <c r="BT675">
        <v>0</v>
      </c>
      <c r="BU675">
        <v>0</v>
      </c>
      <c r="BV675">
        <v>200</v>
      </c>
      <c r="BW675">
        <v>0</v>
      </c>
      <c r="BX675" t="s">
        <v>83</v>
      </c>
      <c r="BY675" t="s">
        <v>83</v>
      </c>
      <c r="BZ675" t="s">
        <v>83</v>
      </c>
      <c r="CA675" s="2">
        <v>0</v>
      </c>
      <c r="CB675">
        <v>6</v>
      </c>
      <c r="CC675">
        <v>2007</v>
      </c>
      <c r="CD675" t="s">
        <v>110</v>
      </c>
      <c r="CE675" t="s">
        <v>111</v>
      </c>
      <c r="CF675" s="2">
        <v>257500</v>
      </c>
      <c r="CG675" s="4">
        <f t="shared" si="21"/>
        <v>140.02175095160413</v>
      </c>
    </row>
    <row r="676" spans="1:85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 t="str">
        <f t="shared" si="20"/>
        <v>Y</v>
      </c>
      <c r="S676">
        <v>6</v>
      </c>
      <c r="T676">
        <v>6</v>
      </c>
      <c r="U676">
        <v>1965</v>
      </c>
      <c r="V676" t="str">
        <f>IF(Table1[[#This Row],[YearBuilt]]&lt;1990, "N", IF(Table1[[#This Row],[Remodeled after 1990?]] = "Y", "N", "Y"))</f>
        <v>N</v>
      </c>
      <c r="W676">
        <v>1965</v>
      </c>
      <c r="X676" t="str" cm="1">
        <f t="array" ref="X676">IFERROR(IF(U676=W676, "N", IF(AND(U676&lt;W676, Table1[[#This Row],[YearRemodAdd]]&gt;1990), "Y", "N/A")), No value)</f>
        <v>N</v>
      </c>
      <c r="Y676" t="s">
        <v>93</v>
      </c>
      <c r="Z676" t="s">
        <v>94</v>
      </c>
      <c r="AA676" t="s">
        <v>140</v>
      </c>
      <c r="AB676" t="s">
        <v>140</v>
      </c>
      <c r="AC676" t="s">
        <v>117</v>
      </c>
      <c r="AD676">
        <v>0</v>
      </c>
      <c r="AE676" t="s">
        <v>98</v>
      </c>
      <c r="AF676" t="s">
        <v>98</v>
      </c>
      <c r="AG676" t="s">
        <v>118</v>
      </c>
      <c r="AH676" t="s">
        <v>98</v>
      </c>
      <c r="AI676" t="s">
        <v>98</v>
      </c>
      <c r="AJ676" t="s">
        <v>100</v>
      </c>
      <c r="AK676" t="s">
        <v>153</v>
      </c>
      <c r="AL676">
        <v>892</v>
      </c>
      <c r="AM676" t="s">
        <v>102</v>
      </c>
      <c r="AN676">
        <v>0</v>
      </c>
      <c r="AO676">
        <v>244</v>
      </c>
      <c r="AP676">
        <v>1136</v>
      </c>
      <c r="AQ676" t="s">
        <v>103</v>
      </c>
      <c r="AR676" t="s">
        <v>98</v>
      </c>
      <c r="AS676" t="s">
        <v>105</v>
      </c>
      <c r="AT676" t="s">
        <v>106</v>
      </c>
      <c r="AU676">
        <v>1136</v>
      </c>
      <c r="AV676">
        <v>0</v>
      </c>
      <c r="AW676">
        <v>0</v>
      </c>
      <c r="AX676">
        <v>1136</v>
      </c>
      <c r="AY676">
        <v>1</v>
      </c>
      <c r="AZ676">
        <v>0</v>
      </c>
      <c r="BA676">
        <v>1</v>
      </c>
      <c r="BB676">
        <v>0</v>
      </c>
      <c r="BC676">
        <v>3</v>
      </c>
      <c r="BD676">
        <v>1</v>
      </c>
      <c r="BE676" t="s">
        <v>98</v>
      </c>
      <c r="BF676">
        <v>5</v>
      </c>
      <c r="BG676" t="s">
        <v>107</v>
      </c>
      <c r="BH676">
        <v>1</v>
      </c>
      <c r="BI676" t="s">
        <v>97</v>
      </c>
      <c r="BJ676" t="s">
        <v>108</v>
      </c>
      <c r="BK676">
        <v>1965</v>
      </c>
      <c r="BL676" t="s">
        <v>109</v>
      </c>
      <c r="BM676">
        <v>1</v>
      </c>
      <c r="BN676">
        <v>384</v>
      </c>
      <c r="BO676" t="s">
        <v>98</v>
      </c>
      <c r="BP676" t="s">
        <v>98</v>
      </c>
      <c r="BQ676" t="s">
        <v>105</v>
      </c>
      <c r="BR676">
        <v>426</v>
      </c>
      <c r="BS676">
        <v>0</v>
      </c>
      <c r="BT676">
        <v>0</v>
      </c>
      <c r="BU676">
        <v>0</v>
      </c>
      <c r="BV676">
        <v>0</v>
      </c>
      <c r="BW676">
        <v>0</v>
      </c>
      <c r="BX676" t="s">
        <v>83</v>
      </c>
      <c r="BY676" t="s">
        <v>83</v>
      </c>
      <c r="BZ676" t="s">
        <v>83</v>
      </c>
      <c r="CA676" s="2">
        <v>0</v>
      </c>
      <c r="CB676">
        <v>7</v>
      </c>
      <c r="CC676">
        <v>2008</v>
      </c>
      <c r="CD676" t="s">
        <v>110</v>
      </c>
      <c r="CE676" t="s">
        <v>111</v>
      </c>
      <c r="CF676" s="2">
        <v>140000</v>
      </c>
      <c r="CG676" s="4">
        <f t="shared" si="21"/>
        <v>123.2394366197183</v>
      </c>
    </row>
    <row r="677" spans="1:85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 t="str">
        <f t="shared" si="20"/>
        <v>N</v>
      </c>
      <c r="S677">
        <v>6</v>
      </c>
      <c r="T677">
        <v>6</v>
      </c>
      <c r="U677">
        <v>1978</v>
      </c>
      <c r="V677" t="str">
        <f>IF(Table1[[#This Row],[YearBuilt]]&lt;1990, "N", IF(Table1[[#This Row],[Remodeled after 1990?]] = "Y", "N", "Y"))</f>
        <v>N</v>
      </c>
      <c r="W677">
        <v>1978</v>
      </c>
      <c r="X677" t="str" cm="1">
        <f t="array" ref="X677">IFERROR(IF(U677=W677, "N", IF(AND(U677&lt;W677, Table1[[#This Row],[YearRemodAdd]]&gt;1990), "Y", "N/A")), No value)</f>
        <v>N</v>
      </c>
      <c r="Y677" t="s">
        <v>93</v>
      </c>
      <c r="Z677" t="s">
        <v>94</v>
      </c>
      <c r="AA677" t="s">
        <v>161</v>
      </c>
      <c r="AB677" t="s">
        <v>226</v>
      </c>
      <c r="AC677" t="s">
        <v>117</v>
      </c>
      <c r="AD677">
        <v>0</v>
      </c>
      <c r="AE677" t="s">
        <v>98</v>
      </c>
      <c r="AF677" t="s">
        <v>98</v>
      </c>
      <c r="AG677" t="s">
        <v>118</v>
      </c>
      <c r="AH677" t="s">
        <v>98</v>
      </c>
      <c r="AI677" t="s">
        <v>98</v>
      </c>
      <c r="AJ677" t="s">
        <v>100</v>
      </c>
      <c r="AK677" t="s">
        <v>119</v>
      </c>
      <c r="AL677">
        <v>311</v>
      </c>
      <c r="AM677" t="s">
        <v>102</v>
      </c>
      <c r="AN677">
        <v>0</v>
      </c>
      <c r="AO677">
        <v>544</v>
      </c>
      <c r="AP677">
        <v>855</v>
      </c>
      <c r="AQ677" t="s">
        <v>103</v>
      </c>
      <c r="AR677" t="s">
        <v>98</v>
      </c>
      <c r="AS677" t="s">
        <v>105</v>
      </c>
      <c r="AT677" t="s">
        <v>106</v>
      </c>
      <c r="AU677">
        <v>855</v>
      </c>
      <c r="AV677">
        <v>586</v>
      </c>
      <c r="AW677">
        <v>0</v>
      </c>
      <c r="AX677">
        <v>1441</v>
      </c>
      <c r="AY677">
        <v>0</v>
      </c>
      <c r="AZ677">
        <v>0</v>
      </c>
      <c r="BA677">
        <v>2</v>
      </c>
      <c r="BB677">
        <v>1</v>
      </c>
      <c r="BC677">
        <v>3</v>
      </c>
      <c r="BD677">
        <v>1</v>
      </c>
      <c r="BE677" t="s">
        <v>98</v>
      </c>
      <c r="BF677">
        <v>7</v>
      </c>
      <c r="BG677" t="s">
        <v>107</v>
      </c>
      <c r="BH677">
        <v>1</v>
      </c>
      <c r="BI677" t="s">
        <v>98</v>
      </c>
      <c r="BJ677" t="s">
        <v>108</v>
      </c>
      <c r="BK677">
        <v>1978</v>
      </c>
      <c r="BL677" t="s">
        <v>102</v>
      </c>
      <c r="BM677">
        <v>2</v>
      </c>
      <c r="BN677">
        <v>440</v>
      </c>
      <c r="BO677" t="s">
        <v>98</v>
      </c>
      <c r="BP677" t="s">
        <v>98</v>
      </c>
      <c r="BQ677" t="s">
        <v>105</v>
      </c>
      <c r="BR677">
        <v>28</v>
      </c>
      <c r="BS677">
        <v>0</v>
      </c>
      <c r="BT677">
        <v>0</v>
      </c>
      <c r="BU677">
        <v>0</v>
      </c>
      <c r="BV677">
        <v>0</v>
      </c>
      <c r="BW677">
        <v>0</v>
      </c>
      <c r="BX677" t="s">
        <v>83</v>
      </c>
      <c r="BY677" t="s">
        <v>83</v>
      </c>
      <c r="BZ677" t="s">
        <v>83</v>
      </c>
      <c r="CA677" s="2">
        <v>0</v>
      </c>
      <c r="CB677">
        <v>4</v>
      </c>
      <c r="CC677">
        <v>2009</v>
      </c>
      <c r="CD677" t="s">
        <v>110</v>
      </c>
      <c r="CE677" t="s">
        <v>111</v>
      </c>
      <c r="CF677" s="2">
        <v>148500</v>
      </c>
      <c r="CG677" s="4">
        <f t="shared" si="21"/>
        <v>103.05343511450381</v>
      </c>
    </row>
    <row r="678" spans="1:85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 t="str">
        <f t="shared" si="20"/>
        <v>N</v>
      </c>
      <c r="S678">
        <v>4</v>
      </c>
      <c r="T678">
        <v>2</v>
      </c>
      <c r="U678">
        <v>1900</v>
      </c>
      <c r="V678" t="str">
        <f>IF(Table1[[#This Row],[YearBuilt]]&lt;1990, "N", IF(Table1[[#This Row],[Remodeled after 1990?]] = "Y", "N", "Y"))</f>
        <v>N</v>
      </c>
      <c r="W678">
        <v>1950</v>
      </c>
      <c r="X678" t="str" cm="1">
        <f t="array" ref="X678">IFERROR(IF(U678=W678, "N", IF(AND(U678&lt;W678, Table1[[#This Row],[YearRemodAdd]]&gt;1990), "Y", "N/A")), No value)</f>
        <v>N/A</v>
      </c>
      <c r="Y678" t="s">
        <v>93</v>
      </c>
      <c r="Z678" t="s">
        <v>94</v>
      </c>
      <c r="AA678" t="s">
        <v>186</v>
      </c>
      <c r="AB678" t="s">
        <v>203</v>
      </c>
      <c r="AC678" t="s">
        <v>117</v>
      </c>
      <c r="AD678">
        <v>0</v>
      </c>
      <c r="AE678" t="s">
        <v>98</v>
      </c>
      <c r="AF678" t="s">
        <v>98</v>
      </c>
      <c r="AG678" t="s">
        <v>126</v>
      </c>
      <c r="AH678" t="s">
        <v>98</v>
      </c>
      <c r="AI678" t="s">
        <v>147</v>
      </c>
      <c r="AJ678" t="s">
        <v>100</v>
      </c>
      <c r="AK678" t="s">
        <v>102</v>
      </c>
      <c r="AL678">
        <v>0</v>
      </c>
      <c r="AM678" t="s">
        <v>102</v>
      </c>
      <c r="AN678">
        <v>0</v>
      </c>
      <c r="AO678">
        <v>1095</v>
      </c>
      <c r="AP678">
        <v>1095</v>
      </c>
      <c r="AQ678" t="s">
        <v>206</v>
      </c>
      <c r="AR678" t="s">
        <v>147</v>
      </c>
      <c r="AS678" t="s">
        <v>177</v>
      </c>
      <c r="AT678" t="s">
        <v>106</v>
      </c>
      <c r="AU678">
        <v>1095</v>
      </c>
      <c r="AV678">
        <v>679</v>
      </c>
      <c r="AW678">
        <v>0</v>
      </c>
      <c r="AX678">
        <v>1774</v>
      </c>
      <c r="AY678">
        <v>1</v>
      </c>
      <c r="AZ678">
        <v>0</v>
      </c>
      <c r="BA678">
        <v>2</v>
      </c>
      <c r="BB678">
        <v>0</v>
      </c>
      <c r="BC678">
        <v>4</v>
      </c>
      <c r="BD678">
        <v>2</v>
      </c>
      <c r="BE678" t="s">
        <v>98</v>
      </c>
      <c r="BF678">
        <v>8</v>
      </c>
      <c r="BG678" t="s">
        <v>224</v>
      </c>
      <c r="BH678">
        <v>0</v>
      </c>
      <c r="BI678" t="s">
        <v>83</v>
      </c>
      <c r="BJ678" t="s">
        <v>217</v>
      </c>
      <c r="BK678">
        <v>1920</v>
      </c>
      <c r="BL678" t="s">
        <v>102</v>
      </c>
      <c r="BM678">
        <v>3</v>
      </c>
      <c r="BN678">
        <v>779</v>
      </c>
      <c r="BO678" t="s">
        <v>147</v>
      </c>
      <c r="BP678" t="s">
        <v>147</v>
      </c>
      <c r="BQ678" t="s">
        <v>177</v>
      </c>
      <c r="BR678">
        <v>0</v>
      </c>
      <c r="BS678">
        <v>0</v>
      </c>
      <c r="BT678">
        <v>90</v>
      </c>
      <c r="BU678">
        <v>0</v>
      </c>
      <c r="BV678">
        <v>0</v>
      </c>
      <c r="BW678">
        <v>0</v>
      </c>
      <c r="BX678" t="s">
        <v>83</v>
      </c>
      <c r="BY678" t="s">
        <v>83</v>
      </c>
      <c r="BZ678" t="s">
        <v>83</v>
      </c>
      <c r="CA678" s="2">
        <v>0</v>
      </c>
      <c r="CB678">
        <v>5</v>
      </c>
      <c r="CC678">
        <v>2006</v>
      </c>
      <c r="CD678" t="s">
        <v>110</v>
      </c>
      <c r="CE678" t="s">
        <v>111</v>
      </c>
      <c r="CF678" s="2">
        <v>87000</v>
      </c>
      <c r="CG678" s="4">
        <f t="shared" si="21"/>
        <v>49.041713641488165</v>
      </c>
    </row>
    <row r="679" spans="1:85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 t="str">
        <f t="shared" si="20"/>
        <v>Y</v>
      </c>
      <c r="S679">
        <v>5</v>
      </c>
      <c r="T679">
        <v>8</v>
      </c>
      <c r="U679">
        <v>1924</v>
      </c>
      <c r="V679" t="str">
        <f>IF(Table1[[#This Row],[YearBuilt]]&lt;1990, "N", IF(Table1[[#This Row],[Remodeled after 1990?]] = "Y", "N", "Y"))</f>
        <v>N</v>
      </c>
      <c r="W679">
        <v>2006</v>
      </c>
      <c r="X679" t="str" cm="1">
        <f t="array" ref="X679">IFERROR(IF(U679=W679, "N", IF(AND(U679&lt;W679, Table1[[#This Row],[YearRemodAdd]]&gt;1990), "Y", "N/A")), No value)</f>
        <v>Y</v>
      </c>
      <c r="Y679" t="s">
        <v>93</v>
      </c>
      <c r="Z679" t="s">
        <v>94</v>
      </c>
      <c r="AA679" t="s">
        <v>95</v>
      </c>
      <c r="AB679" t="s">
        <v>95</v>
      </c>
      <c r="AC679" t="s">
        <v>117</v>
      </c>
      <c r="AD679">
        <v>0</v>
      </c>
      <c r="AE679" t="s">
        <v>97</v>
      </c>
      <c r="AF679" t="s">
        <v>98</v>
      </c>
      <c r="AG679" t="s">
        <v>126</v>
      </c>
      <c r="AH679" t="s">
        <v>98</v>
      </c>
      <c r="AI679" t="s">
        <v>98</v>
      </c>
      <c r="AJ679" t="s">
        <v>100</v>
      </c>
      <c r="AK679" t="s">
        <v>102</v>
      </c>
      <c r="AL679">
        <v>0</v>
      </c>
      <c r="AM679" t="s">
        <v>102</v>
      </c>
      <c r="AN679">
        <v>0</v>
      </c>
      <c r="AO679">
        <v>768</v>
      </c>
      <c r="AP679">
        <v>768</v>
      </c>
      <c r="AQ679" t="s">
        <v>103</v>
      </c>
      <c r="AR679" t="s">
        <v>104</v>
      </c>
      <c r="AS679" t="s">
        <v>105</v>
      </c>
      <c r="AT679" t="s">
        <v>106</v>
      </c>
      <c r="AU679">
        <v>792</v>
      </c>
      <c r="AV679">
        <v>0</v>
      </c>
      <c r="AW679">
        <v>0</v>
      </c>
      <c r="AX679">
        <v>792</v>
      </c>
      <c r="AY679">
        <v>0</v>
      </c>
      <c r="AZ679">
        <v>0</v>
      </c>
      <c r="BA679">
        <v>1</v>
      </c>
      <c r="BB679">
        <v>0</v>
      </c>
      <c r="BC679">
        <v>2</v>
      </c>
      <c r="BD679">
        <v>1</v>
      </c>
      <c r="BE679" t="s">
        <v>97</v>
      </c>
      <c r="BF679">
        <v>5</v>
      </c>
      <c r="BG679" t="s">
        <v>107</v>
      </c>
      <c r="BH679">
        <v>0</v>
      </c>
      <c r="BI679" t="s">
        <v>83</v>
      </c>
      <c r="BJ679" t="s">
        <v>127</v>
      </c>
      <c r="BK679">
        <v>1924</v>
      </c>
      <c r="BL679" t="s">
        <v>102</v>
      </c>
      <c r="BM679">
        <v>1</v>
      </c>
      <c r="BN679">
        <v>240</v>
      </c>
      <c r="BO679" t="s">
        <v>147</v>
      </c>
      <c r="BP679" t="s">
        <v>147</v>
      </c>
      <c r="BQ679" t="s">
        <v>177</v>
      </c>
      <c r="BR679">
        <v>316</v>
      </c>
      <c r="BS679">
        <v>0</v>
      </c>
      <c r="BT679">
        <v>120</v>
      </c>
      <c r="BU679">
        <v>0</v>
      </c>
      <c r="BV679">
        <v>0</v>
      </c>
      <c r="BW679">
        <v>0</v>
      </c>
      <c r="BX679" t="s">
        <v>83</v>
      </c>
      <c r="BY679" t="s">
        <v>83</v>
      </c>
      <c r="BZ679" t="s">
        <v>83</v>
      </c>
      <c r="CA679" s="2">
        <v>0</v>
      </c>
      <c r="CB679">
        <v>5</v>
      </c>
      <c r="CC679">
        <v>2009</v>
      </c>
      <c r="CD679" t="s">
        <v>110</v>
      </c>
      <c r="CE679" t="s">
        <v>111</v>
      </c>
      <c r="CF679" s="2">
        <v>109500</v>
      </c>
      <c r="CG679" s="4">
        <f t="shared" si="21"/>
        <v>138.25757575757575</v>
      </c>
    </row>
    <row r="680" spans="1:85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 t="str">
        <f t="shared" si="20"/>
        <v>Y</v>
      </c>
      <c r="S680">
        <v>8</v>
      </c>
      <c r="T680">
        <v>5</v>
      </c>
      <c r="U680">
        <v>2008</v>
      </c>
      <c r="V680" t="str">
        <f>IF(Table1[[#This Row],[YearBuilt]]&lt;1990, "N", IF(Table1[[#This Row],[Remodeled after 1990?]] = "Y", "N", "Y"))</f>
        <v>Y</v>
      </c>
      <c r="W680">
        <v>2008</v>
      </c>
      <c r="X680" t="str" cm="1">
        <f t="array" ref="X680">IFERROR(IF(U680=W680, "N", IF(AND(U680&lt;W680, Table1[[#This Row],[YearRemodAdd]]&gt;1990), "Y", "N/A")), No value)</f>
        <v>N</v>
      </c>
      <c r="Y680" t="s">
        <v>152</v>
      </c>
      <c r="Z680" t="s">
        <v>94</v>
      </c>
      <c r="AA680" t="s">
        <v>95</v>
      </c>
      <c r="AB680" t="s">
        <v>95</v>
      </c>
      <c r="AC680" t="s">
        <v>137</v>
      </c>
      <c r="AD680">
        <v>464</v>
      </c>
      <c r="AE680" t="s">
        <v>97</v>
      </c>
      <c r="AF680" t="s">
        <v>98</v>
      </c>
      <c r="AG680" t="s">
        <v>99</v>
      </c>
      <c r="AH680" t="s">
        <v>104</v>
      </c>
      <c r="AI680" t="s">
        <v>98</v>
      </c>
      <c r="AJ680" t="s">
        <v>121</v>
      </c>
      <c r="AK680" t="s">
        <v>102</v>
      </c>
      <c r="AL680">
        <v>0</v>
      </c>
      <c r="AM680" t="s">
        <v>102</v>
      </c>
      <c r="AN680">
        <v>0</v>
      </c>
      <c r="AO680">
        <v>2046</v>
      </c>
      <c r="AP680">
        <v>2046</v>
      </c>
      <c r="AQ680" t="s">
        <v>103</v>
      </c>
      <c r="AR680" t="s">
        <v>104</v>
      </c>
      <c r="AS680" t="s">
        <v>105</v>
      </c>
      <c r="AT680" t="s">
        <v>106</v>
      </c>
      <c r="AU680">
        <v>2046</v>
      </c>
      <c r="AV680">
        <v>0</v>
      </c>
      <c r="AW680">
        <v>0</v>
      </c>
      <c r="AX680">
        <v>2046</v>
      </c>
      <c r="AY680">
        <v>0</v>
      </c>
      <c r="AZ680">
        <v>0</v>
      </c>
      <c r="BA680">
        <v>2</v>
      </c>
      <c r="BB680">
        <v>1</v>
      </c>
      <c r="BC680">
        <v>3</v>
      </c>
      <c r="BD680">
        <v>1</v>
      </c>
      <c r="BE680" t="s">
        <v>97</v>
      </c>
      <c r="BF680">
        <v>7</v>
      </c>
      <c r="BG680" t="s">
        <v>107</v>
      </c>
      <c r="BH680">
        <v>1</v>
      </c>
      <c r="BI680" t="s">
        <v>97</v>
      </c>
      <c r="BJ680" t="s">
        <v>108</v>
      </c>
      <c r="BK680">
        <v>2008</v>
      </c>
      <c r="BL680" t="s">
        <v>157</v>
      </c>
      <c r="BM680">
        <v>3</v>
      </c>
      <c r="BN680">
        <v>834</v>
      </c>
      <c r="BO680" t="s">
        <v>98</v>
      </c>
      <c r="BP680" t="s">
        <v>98</v>
      </c>
      <c r="BQ680" t="s">
        <v>105</v>
      </c>
      <c r="BR680">
        <v>322</v>
      </c>
      <c r="BS680">
        <v>82</v>
      </c>
      <c r="BT680">
        <v>0</v>
      </c>
      <c r="BU680">
        <v>0</v>
      </c>
      <c r="BV680">
        <v>0</v>
      </c>
      <c r="BW680">
        <v>0</v>
      </c>
      <c r="BX680" t="s">
        <v>83</v>
      </c>
      <c r="BY680" t="s">
        <v>83</v>
      </c>
      <c r="BZ680" t="s">
        <v>83</v>
      </c>
      <c r="CA680" s="2">
        <v>0</v>
      </c>
      <c r="CB680">
        <v>7</v>
      </c>
      <c r="CC680">
        <v>2009</v>
      </c>
      <c r="CD680" t="s">
        <v>158</v>
      </c>
      <c r="CE680" t="s">
        <v>159</v>
      </c>
      <c r="CF680" s="2">
        <v>372500</v>
      </c>
      <c r="CG680" s="4">
        <f t="shared" si="21"/>
        <v>182.06256109481916</v>
      </c>
    </row>
    <row r="681" spans="1:85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 t="str">
        <f t="shared" si="20"/>
        <v>Y</v>
      </c>
      <c r="S681">
        <v>5</v>
      </c>
      <c r="T681">
        <v>5</v>
      </c>
      <c r="U681">
        <v>1961</v>
      </c>
      <c r="V681" t="str">
        <f>IF(Table1[[#This Row],[YearBuilt]]&lt;1990, "N", IF(Table1[[#This Row],[Remodeled after 1990?]] = "Y", "N", "Y"))</f>
        <v>N</v>
      </c>
      <c r="W681">
        <v>1961</v>
      </c>
      <c r="X681" t="str" cm="1">
        <f t="array" ref="X681">IFERROR(IF(U681=W681, "N", IF(AND(U681&lt;W681, Table1[[#This Row],[YearRemodAdd]]&gt;1990), "Y", "N/A")), No value)</f>
        <v>N</v>
      </c>
      <c r="Y681" t="s">
        <v>152</v>
      </c>
      <c r="Z681" t="s">
        <v>94</v>
      </c>
      <c r="AA681" t="s">
        <v>124</v>
      </c>
      <c r="AB681" t="s">
        <v>124</v>
      </c>
      <c r="AC681" t="s">
        <v>96</v>
      </c>
      <c r="AD681">
        <v>57</v>
      </c>
      <c r="AE681" t="s">
        <v>98</v>
      </c>
      <c r="AF681" t="s">
        <v>98</v>
      </c>
      <c r="AG681" t="s">
        <v>118</v>
      </c>
      <c r="AH681" t="s">
        <v>98</v>
      </c>
      <c r="AI681" t="s">
        <v>98</v>
      </c>
      <c r="AJ681" t="s">
        <v>100</v>
      </c>
      <c r="AK681" t="s">
        <v>153</v>
      </c>
      <c r="AL681">
        <v>827</v>
      </c>
      <c r="AM681" t="s">
        <v>102</v>
      </c>
      <c r="AN681">
        <v>0</v>
      </c>
      <c r="AO681">
        <v>161</v>
      </c>
      <c r="AP681">
        <v>988</v>
      </c>
      <c r="AQ681" t="s">
        <v>103</v>
      </c>
      <c r="AR681" t="s">
        <v>98</v>
      </c>
      <c r="AS681" t="s">
        <v>105</v>
      </c>
      <c r="AT681" t="s">
        <v>106</v>
      </c>
      <c r="AU681">
        <v>988</v>
      </c>
      <c r="AV681">
        <v>0</v>
      </c>
      <c r="AW681">
        <v>0</v>
      </c>
      <c r="AX681">
        <v>988</v>
      </c>
      <c r="AY681">
        <v>1</v>
      </c>
      <c r="AZ681">
        <v>0</v>
      </c>
      <c r="BA681">
        <v>1</v>
      </c>
      <c r="BB681">
        <v>0</v>
      </c>
      <c r="BC681">
        <v>3</v>
      </c>
      <c r="BD681">
        <v>1</v>
      </c>
      <c r="BE681" t="s">
        <v>98</v>
      </c>
      <c r="BF681">
        <v>5</v>
      </c>
      <c r="BG681" t="s">
        <v>107</v>
      </c>
      <c r="BH681">
        <v>0</v>
      </c>
      <c r="BI681" t="s">
        <v>83</v>
      </c>
      <c r="BJ681" t="s">
        <v>127</v>
      </c>
      <c r="BK681">
        <v>1963</v>
      </c>
      <c r="BL681" t="s">
        <v>102</v>
      </c>
      <c r="BM681">
        <v>2</v>
      </c>
      <c r="BN681">
        <v>572</v>
      </c>
      <c r="BO681" t="s">
        <v>98</v>
      </c>
      <c r="BP681" t="s">
        <v>98</v>
      </c>
      <c r="BQ681" t="s">
        <v>105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 t="s">
        <v>83</v>
      </c>
      <c r="BY681" t="s">
        <v>83</v>
      </c>
      <c r="BZ681" t="s">
        <v>83</v>
      </c>
      <c r="CA681" s="2">
        <v>0</v>
      </c>
      <c r="CB681">
        <v>10</v>
      </c>
      <c r="CC681">
        <v>2007</v>
      </c>
      <c r="CD681" t="s">
        <v>110</v>
      </c>
      <c r="CE681" t="s">
        <v>111</v>
      </c>
      <c r="CF681" s="2">
        <v>128500</v>
      </c>
      <c r="CG681" s="4">
        <f t="shared" si="21"/>
        <v>130.06072874493927</v>
      </c>
    </row>
    <row r="682" spans="1:85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 t="str">
        <f t="shared" si="20"/>
        <v>Y</v>
      </c>
      <c r="S682">
        <v>6</v>
      </c>
      <c r="T682">
        <v>5</v>
      </c>
      <c r="U682">
        <v>1980</v>
      </c>
      <c r="V682" t="str">
        <f>IF(Table1[[#This Row],[YearBuilt]]&lt;1990, "N", IF(Table1[[#This Row],[Remodeled after 1990?]] = "Y", "N", "Y"))</f>
        <v>N</v>
      </c>
      <c r="W682">
        <v>1980</v>
      </c>
      <c r="X682" t="str" cm="1">
        <f t="array" ref="X682">IFERROR(IF(U682=W682, "N", IF(AND(U682&lt;W682, Table1[[#This Row],[YearRemodAdd]]&gt;1990), "Y", "N/A")), No value)</f>
        <v>N</v>
      </c>
      <c r="Y682" t="s">
        <v>93</v>
      </c>
      <c r="Z682" t="s">
        <v>94</v>
      </c>
      <c r="AA682" t="s">
        <v>161</v>
      </c>
      <c r="AB682" t="s">
        <v>161</v>
      </c>
      <c r="AC682" t="s">
        <v>117</v>
      </c>
      <c r="AD682">
        <v>0</v>
      </c>
      <c r="AE682" t="s">
        <v>98</v>
      </c>
      <c r="AF682" t="s">
        <v>98</v>
      </c>
      <c r="AG682" t="s">
        <v>118</v>
      </c>
      <c r="AH682" t="s">
        <v>97</v>
      </c>
      <c r="AI682" t="s">
        <v>98</v>
      </c>
      <c r="AJ682" t="s">
        <v>100</v>
      </c>
      <c r="AK682" t="s">
        <v>141</v>
      </c>
      <c r="AL682">
        <v>543</v>
      </c>
      <c r="AM682" t="s">
        <v>141</v>
      </c>
      <c r="AN682">
        <v>119</v>
      </c>
      <c r="AO682">
        <v>261</v>
      </c>
      <c r="AP682">
        <v>923</v>
      </c>
      <c r="AQ682" t="s">
        <v>103</v>
      </c>
      <c r="AR682" t="s">
        <v>98</v>
      </c>
      <c r="AS682" t="s">
        <v>105</v>
      </c>
      <c r="AT682" t="s">
        <v>106</v>
      </c>
      <c r="AU682">
        <v>923</v>
      </c>
      <c r="AV682">
        <v>0</v>
      </c>
      <c r="AW682">
        <v>0</v>
      </c>
      <c r="AX682">
        <v>923</v>
      </c>
      <c r="AY682">
        <v>0</v>
      </c>
      <c r="AZ682">
        <v>0</v>
      </c>
      <c r="BA682">
        <v>2</v>
      </c>
      <c r="BB682">
        <v>0</v>
      </c>
      <c r="BC682">
        <v>2</v>
      </c>
      <c r="BD682">
        <v>1</v>
      </c>
      <c r="BE682" t="s">
        <v>98</v>
      </c>
      <c r="BF682">
        <v>5</v>
      </c>
      <c r="BG682" t="s">
        <v>107</v>
      </c>
      <c r="BH682">
        <v>1</v>
      </c>
      <c r="BI682" t="s">
        <v>98</v>
      </c>
      <c r="BJ682" t="s">
        <v>108</v>
      </c>
      <c r="BK682">
        <v>1980</v>
      </c>
      <c r="BL682" t="s">
        <v>109</v>
      </c>
      <c r="BM682">
        <v>1</v>
      </c>
      <c r="BN682">
        <v>264</v>
      </c>
      <c r="BO682" t="s">
        <v>98</v>
      </c>
      <c r="BP682" t="s">
        <v>98</v>
      </c>
      <c r="BQ682" t="s">
        <v>105</v>
      </c>
      <c r="BR682">
        <v>80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83</v>
      </c>
      <c r="BY682" t="s">
        <v>83</v>
      </c>
      <c r="BZ682" t="s">
        <v>83</v>
      </c>
      <c r="CA682" s="2">
        <v>0</v>
      </c>
      <c r="CB682">
        <v>5</v>
      </c>
      <c r="CC682">
        <v>2010</v>
      </c>
      <c r="CD682" t="s">
        <v>110</v>
      </c>
      <c r="CE682" t="s">
        <v>111</v>
      </c>
      <c r="CF682" s="2">
        <v>143000</v>
      </c>
      <c r="CG682" s="4">
        <f t="shared" si="21"/>
        <v>154.92957746478874</v>
      </c>
    </row>
    <row r="683" spans="1:85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 t="str">
        <f t="shared" si="20"/>
        <v>N/A</v>
      </c>
      <c r="S683">
        <v>5</v>
      </c>
      <c r="T683">
        <v>5</v>
      </c>
      <c r="U683">
        <v>1932</v>
      </c>
      <c r="V683" t="str">
        <f>IF(Table1[[#This Row],[YearBuilt]]&lt;1990, "N", IF(Table1[[#This Row],[Remodeled after 1990?]] = "Y", "N", "Y"))</f>
        <v>N</v>
      </c>
      <c r="W683">
        <v>2000</v>
      </c>
      <c r="X683" t="str" cm="1">
        <f t="array" ref="X683">IFERROR(IF(U683=W683, "N", IF(AND(U683&lt;W683, Table1[[#This Row],[YearRemodAdd]]&gt;1990), "Y", "N/A")), No value)</f>
        <v>Y</v>
      </c>
      <c r="Y683" t="s">
        <v>93</v>
      </c>
      <c r="Z683" t="s">
        <v>94</v>
      </c>
      <c r="AA683" t="s">
        <v>95</v>
      </c>
      <c r="AB683" t="s">
        <v>203</v>
      </c>
      <c r="AC683" t="s">
        <v>117</v>
      </c>
      <c r="AD683">
        <v>0</v>
      </c>
      <c r="AE683" t="s">
        <v>98</v>
      </c>
      <c r="AF683" t="s">
        <v>98</v>
      </c>
      <c r="AG683" t="s">
        <v>126</v>
      </c>
      <c r="AH683" t="s">
        <v>98</v>
      </c>
      <c r="AI683" t="s">
        <v>98</v>
      </c>
      <c r="AJ683" t="s">
        <v>100</v>
      </c>
      <c r="AK683" t="s">
        <v>153</v>
      </c>
      <c r="AL683">
        <v>182</v>
      </c>
      <c r="AM683" t="s">
        <v>102</v>
      </c>
      <c r="AN683">
        <v>0</v>
      </c>
      <c r="AO683">
        <v>611</v>
      </c>
      <c r="AP683">
        <v>793</v>
      </c>
      <c r="AQ683" t="s">
        <v>103</v>
      </c>
      <c r="AR683" t="s">
        <v>104</v>
      </c>
      <c r="AS683" t="s">
        <v>105</v>
      </c>
      <c r="AT683" t="s">
        <v>106</v>
      </c>
      <c r="AU683">
        <v>848</v>
      </c>
      <c r="AV683">
        <v>672</v>
      </c>
      <c r="AW683">
        <v>0</v>
      </c>
      <c r="AX683">
        <v>1520</v>
      </c>
      <c r="AY683">
        <v>0</v>
      </c>
      <c r="AZ683">
        <v>0</v>
      </c>
      <c r="BA683">
        <v>1</v>
      </c>
      <c r="BB683">
        <v>0</v>
      </c>
      <c r="BC683">
        <v>3</v>
      </c>
      <c r="BD683">
        <v>1</v>
      </c>
      <c r="BE683" t="s">
        <v>98</v>
      </c>
      <c r="BF683">
        <v>6</v>
      </c>
      <c r="BG683" t="s">
        <v>107</v>
      </c>
      <c r="BH683">
        <v>0</v>
      </c>
      <c r="BI683" t="s">
        <v>83</v>
      </c>
      <c r="BJ683" t="s">
        <v>127</v>
      </c>
      <c r="BK683">
        <v>1968</v>
      </c>
      <c r="BL683" t="s">
        <v>102</v>
      </c>
      <c r="BM683">
        <v>1</v>
      </c>
      <c r="BN683">
        <v>281</v>
      </c>
      <c r="BO683" t="s">
        <v>98</v>
      </c>
      <c r="BP683" t="s">
        <v>98</v>
      </c>
      <c r="BQ683" t="s">
        <v>105</v>
      </c>
      <c r="BR683">
        <v>0</v>
      </c>
      <c r="BS683">
        <v>0</v>
      </c>
      <c r="BT683">
        <v>56</v>
      </c>
      <c r="BU683">
        <v>0</v>
      </c>
      <c r="BV683">
        <v>0</v>
      </c>
      <c r="BW683">
        <v>0</v>
      </c>
      <c r="BX683" t="s">
        <v>83</v>
      </c>
      <c r="BY683" t="s">
        <v>83</v>
      </c>
      <c r="BZ683" t="s">
        <v>83</v>
      </c>
      <c r="CA683" s="2">
        <v>0</v>
      </c>
      <c r="CB683">
        <v>7</v>
      </c>
      <c r="CC683">
        <v>2009</v>
      </c>
      <c r="CD683" t="s">
        <v>110</v>
      </c>
      <c r="CE683" t="s">
        <v>128</v>
      </c>
      <c r="CF683" s="2">
        <v>159434</v>
      </c>
      <c r="CG683" s="4">
        <f t="shared" si="21"/>
        <v>104.89078947368421</v>
      </c>
    </row>
    <row r="684" spans="1:85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 t="str">
        <f t="shared" si="20"/>
        <v>Y</v>
      </c>
      <c r="S684">
        <v>6</v>
      </c>
      <c r="T684">
        <v>5</v>
      </c>
      <c r="U684">
        <v>1996</v>
      </c>
      <c r="V684" t="str">
        <f>IF(Table1[[#This Row],[YearBuilt]]&lt;1990, "N", IF(Table1[[#This Row],[Remodeled after 1990?]] = "Y", "N", "Y"))</f>
        <v>N</v>
      </c>
      <c r="W684">
        <v>1997</v>
      </c>
      <c r="X684" t="str" cm="1">
        <f t="array" ref="X684">IFERROR(IF(U684=W684, "N", IF(AND(U684&lt;W684, Table1[[#This Row],[YearRemodAdd]]&gt;1990), "Y", "N/A")), No value)</f>
        <v>Y</v>
      </c>
      <c r="Y684" t="s">
        <v>93</v>
      </c>
      <c r="Z684" t="s">
        <v>94</v>
      </c>
      <c r="AA684" t="s">
        <v>124</v>
      </c>
      <c r="AB684" t="s">
        <v>124</v>
      </c>
      <c r="AC684" t="s">
        <v>117</v>
      </c>
      <c r="AD684">
        <v>0</v>
      </c>
      <c r="AE684" t="s">
        <v>98</v>
      </c>
      <c r="AF684" t="s">
        <v>98</v>
      </c>
      <c r="AG684" t="s">
        <v>99</v>
      </c>
      <c r="AH684" t="s">
        <v>97</v>
      </c>
      <c r="AI684" t="s">
        <v>98</v>
      </c>
      <c r="AJ684" t="s">
        <v>121</v>
      </c>
      <c r="AK684" t="s">
        <v>101</v>
      </c>
      <c r="AL684">
        <v>1003</v>
      </c>
      <c r="AM684" t="s">
        <v>102</v>
      </c>
      <c r="AN684">
        <v>0</v>
      </c>
      <c r="AO684">
        <v>288</v>
      </c>
      <c r="AP684">
        <v>1291</v>
      </c>
      <c r="AQ684" t="s">
        <v>103</v>
      </c>
      <c r="AR684" t="s">
        <v>104</v>
      </c>
      <c r="AS684" t="s">
        <v>105</v>
      </c>
      <c r="AT684" t="s">
        <v>106</v>
      </c>
      <c r="AU684">
        <v>1291</v>
      </c>
      <c r="AV684">
        <v>0</v>
      </c>
      <c r="AW684">
        <v>0</v>
      </c>
      <c r="AX684">
        <v>1291</v>
      </c>
      <c r="AY684">
        <v>1</v>
      </c>
      <c r="AZ684">
        <v>0</v>
      </c>
      <c r="BA684">
        <v>1</v>
      </c>
      <c r="BB684">
        <v>0</v>
      </c>
      <c r="BC684">
        <v>2</v>
      </c>
      <c r="BD684">
        <v>1</v>
      </c>
      <c r="BE684" t="s">
        <v>97</v>
      </c>
      <c r="BF684">
        <v>6</v>
      </c>
      <c r="BG684" t="s">
        <v>107</v>
      </c>
      <c r="BH684">
        <v>1</v>
      </c>
      <c r="BI684" t="s">
        <v>97</v>
      </c>
      <c r="BJ684" t="s">
        <v>108</v>
      </c>
      <c r="BK684">
        <v>1996</v>
      </c>
      <c r="BL684" t="s">
        <v>102</v>
      </c>
      <c r="BM684">
        <v>2</v>
      </c>
      <c r="BN684">
        <v>431</v>
      </c>
      <c r="BO684" t="s">
        <v>98</v>
      </c>
      <c r="BP684" t="s">
        <v>98</v>
      </c>
      <c r="BQ684" t="s">
        <v>105</v>
      </c>
      <c r="BR684">
        <v>307</v>
      </c>
      <c r="BS684">
        <v>0</v>
      </c>
      <c r="BT684">
        <v>0</v>
      </c>
      <c r="BU684">
        <v>0</v>
      </c>
      <c r="BV684">
        <v>0</v>
      </c>
      <c r="BW684">
        <v>0</v>
      </c>
      <c r="BX684" t="s">
        <v>83</v>
      </c>
      <c r="BY684" t="s">
        <v>83</v>
      </c>
      <c r="BZ684" t="s">
        <v>83</v>
      </c>
      <c r="CA684" s="2">
        <v>0</v>
      </c>
      <c r="CB684">
        <v>11</v>
      </c>
      <c r="CC684">
        <v>2008</v>
      </c>
      <c r="CD684" t="s">
        <v>110</v>
      </c>
      <c r="CE684" t="s">
        <v>111</v>
      </c>
      <c r="CF684" s="2">
        <v>173000</v>
      </c>
      <c r="CG684" s="4">
        <f t="shared" si="21"/>
        <v>134.00464756003097</v>
      </c>
    </row>
    <row r="685" spans="1:85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 t="str">
        <f t="shared" si="20"/>
        <v>Y</v>
      </c>
      <c r="S685">
        <v>9</v>
      </c>
      <c r="T685">
        <v>5</v>
      </c>
      <c r="U685">
        <v>2002</v>
      </c>
      <c r="V685" t="str">
        <f>IF(Table1[[#This Row],[YearBuilt]]&lt;1990, "N", IF(Table1[[#This Row],[Remodeled after 1990?]] = "Y", "N", "Y"))</f>
        <v>Y</v>
      </c>
      <c r="W685">
        <v>2002</v>
      </c>
      <c r="X685" t="str" cm="1">
        <f t="array" ref="X685">IFERROR(IF(U685=W685, "N", IF(AND(U685&lt;W685, Table1[[#This Row],[YearRemodAdd]]&gt;1990), "Y", "N/A")), No value)</f>
        <v>N</v>
      </c>
      <c r="Y685" t="s">
        <v>152</v>
      </c>
      <c r="Z685" t="s">
        <v>94</v>
      </c>
      <c r="AA685" t="s">
        <v>95</v>
      </c>
      <c r="AB685" t="s">
        <v>95</v>
      </c>
      <c r="AC685" t="s">
        <v>137</v>
      </c>
      <c r="AD685">
        <v>215</v>
      </c>
      <c r="AE685" t="s">
        <v>97</v>
      </c>
      <c r="AF685" t="s">
        <v>98</v>
      </c>
      <c r="AG685" t="s">
        <v>99</v>
      </c>
      <c r="AH685" t="s">
        <v>97</v>
      </c>
      <c r="AI685" t="s">
        <v>98</v>
      </c>
      <c r="AJ685" t="s">
        <v>130</v>
      </c>
      <c r="AK685" t="s">
        <v>101</v>
      </c>
      <c r="AL685">
        <v>1059</v>
      </c>
      <c r="AM685" t="s">
        <v>102</v>
      </c>
      <c r="AN685">
        <v>0</v>
      </c>
      <c r="AO685">
        <v>567</v>
      </c>
      <c r="AP685">
        <v>1626</v>
      </c>
      <c r="AQ685" t="s">
        <v>103</v>
      </c>
      <c r="AR685" t="s">
        <v>104</v>
      </c>
      <c r="AS685" t="s">
        <v>105</v>
      </c>
      <c r="AT685" t="s">
        <v>106</v>
      </c>
      <c r="AU685">
        <v>1668</v>
      </c>
      <c r="AV685">
        <v>0</v>
      </c>
      <c r="AW685">
        <v>0</v>
      </c>
      <c r="AX685">
        <v>1668</v>
      </c>
      <c r="AY685">
        <v>1</v>
      </c>
      <c r="AZ685">
        <v>0</v>
      </c>
      <c r="BA685">
        <v>2</v>
      </c>
      <c r="BB685">
        <v>0</v>
      </c>
      <c r="BC685">
        <v>3</v>
      </c>
      <c r="BD685">
        <v>1</v>
      </c>
      <c r="BE685" t="s">
        <v>97</v>
      </c>
      <c r="BF685">
        <v>7</v>
      </c>
      <c r="BG685" t="s">
        <v>107</v>
      </c>
      <c r="BH685">
        <v>1</v>
      </c>
      <c r="BI685" t="s">
        <v>98</v>
      </c>
      <c r="BJ685" t="s">
        <v>108</v>
      </c>
      <c r="BK685">
        <v>2002</v>
      </c>
      <c r="BL685" t="s">
        <v>157</v>
      </c>
      <c r="BM685">
        <v>3</v>
      </c>
      <c r="BN685">
        <v>702</v>
      </c>
      <c r="BO685" t="s">
        <v>98</v>
      </c>
      <c r="BP685" t="s">
        <v>98</v>
      </c>
      <c r="BQ685" t="s">
        <v>105</v>
      </c>
      <c r="BR685">
        <v>257</v>
      </c>
      <c r="BS685">
        <v>45</v>
      </c>
      <c r="BT685">
        <v>0</v>
      </c>
      <c r="BU685">
        <v>0</v>
      </c>
      <c r="BV685">
        <v>0</v>
      </c>
      <c r="BW685">
        <v>0</v>
      </c>
      <c r="BX685" t="s">
        <v>83</v>
      </c>
      <c r="BY685" t="s">
        <v>83</v>
      </c>
      <c r="BZ685" t="s">
        <v>83</v>
      </c>
      <c r="CA685" s="2">
        <v>0</v>
      </c>
      <c r="CB685">
        <v>7</v>
      </c>
      <c r="CC685">
        <v>2007</v>
      </c>
      <c r="CD685" t="s">
        <v>110</v>
      </c>
      <c r="CE685" t="s">
        <v>111</v>
      </c>
      <c r="CF685" s="2">
        <v>285000</v>
      </c>
      <c r="CG685" s="4">
        <f t="shared" si="21"/>
        <v>170.86330935251797</v>
      </c>
    </row>
    <row r="686" spans="1:85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 t="str">
        <f t="shared" si="20"/>
        <v>N</v>
      </c>
      <c r="S686">
        <v>7</v>
      </c>
      <c r="T686">
        <v>5</v>
      </c>
      <c r="U686">
        <v>1998</v>
      </c>
      <c r="V686" t="str">
        <f>IF(Table1[[#This Row],[YearBuilt]]&lt;1990, "N", IF(Table1[[#This Row],[Remodeled after 1990?]] = "Y", "N", "Y"))</f>
        <v>Y</v>
      </c>
      <c r="W686">
        <v>1998</v>
      </c>
      <c r="X686" t="str" cm="1">
        <f t="array" ref="X686">IFERROR(IF(U686=W686, "N", IF(AND(U686&lt;W686, Table1[[#This Row],[YearRemodAdd]]&gt;1990), "Y", "N/A")), No value)</f>
        <v>N</v>
      </c>
      <c r="Y686" t="s">
        <v>93</v>
      </c>
      <c r="Z686" t="s">
        <v>94</v>
      </c>
      <c r="AA686" t="s">
        <v>95</v>
      </c>
      <c r="AB686" t="s">
        <v>95</v>
      </c>
      <c r="AC686" t="s">
        <v>96</v>
      </c>
      <c r="AD686">
        <v>30</v>
      </c>
      <c r="AE686" t="s">
        <v>97</v>
      </c>
      <c r="AF686" t="s">
        <v>98</v>
      </c>
      <c r="AG686" t="s">
        <v>99</v>
      </c>
      <c r="AH686" t="s">
        <v>97</v>
      </c>
      <c r="AI686" t="s">
        <v>98</v>
      </c>
      <c r="AJ686" t="s">
        <v>100</v>
      </c>
      <c r="AK686" t="s">
        <v>102</v>
      </c>
      <c r="AL686">
        <v>0</v>
      </c>
      <c r="AM686" t="s">
        <v>102</v>
      </c>
      <c r="AN686">
        <v>0</v>
      </c>
      <c r="AO686">
        <v>1195</v>
      </c>
      <c r="AP686">
        <v>1195</v>
      </c>
      <c r="AQ686" t="s">
        <v>103</v>
      </c>
      <c r="AR686" t="s">
        <v>97</v>
      </c>
      <c r="AS686" t="s">
        <v>105</v>
      </c>
      <c r="AT686" t="s">
        <v>106</v>
      </c>
      <c r="AU686">
        <v>1195</v>
      </c>
      <c r="AV686">
        <v>644</v>
      </c>
      <c r="AW686">
        <v>0</v>
      </c>
      <c r="AX686">
        <v>1839</v>
      </c>
      <c r="AY686">
        <v>0</v>
      </c>
      <c r="AZ686">
        <v>0</v>
      </c>
      <c r="BA686">
        <v>2</v>
      </c>
      <c r="BB686">
        <v>1</v>
      </c>
      <c r="BC686">
        <v>4</v>
      </c>
      <c r="BD686">
        <v>1</v>
      </c>
      <c r="BE686" t="s">
        <v>98</v>
      </c>
      <c r="BF686">
        <v>7</v>
      </c>
      <c r="BG686" t="s">
        <v>107</v>
      </c>
      <c r="BH686">
        <v>0</v>
      </c>
      <c r="BI686" t="s">
        <v>83</v>
      </c>
      <c r="BJ686" t="s">
        <v>108</v>
      </c>
      <c r="BK686">
        <v>1998</v>
      </c>
      <c r="BL686" t="s">
        <v>157</v>
      </c>
      <c r="BM686">
        <v>2</v>
      </c>
      <c r="BN686">
        <v>486</v>
      </c>
      <c r="BO686" t="s">
        <v>98</v>
      </c>
      <c r="BP686" t="s">
        <v>98</v>
      </c>
      <c r="BQ686" t="s">
        <v>105</v>
      </c>
      <c r="BR686">
        <v>0</v>
      </c>
      <c r="BS686">
        <v>81</v>
      </c>
      <c r="BT686">
        <v>0</v>
      </c>
      <c r="BU686">
        <v>0</v>
      </c>
      <c r="BV686">
        <v>0</v>
      </c>
      <c r="BW686">
        <v>0</v>
      </c>
      <c r="BX686" t="s">
        <v>83</v>
      </c>
      <c r="BY686" t="s">
        <v>83</v>
      </c>
      <c r="BZ686" t="s">
        <v>83</v>
      </c>
      <c r="CA686" s="2">
        <v>0</v>
      </c>
      <c r="CB686">
        <v>6</v>
      </c>
      <c r="CC686">
        <v>2010</v>
      </c>
      <c r="CD686" t="s">
        <v>110</v>
      </c>
      <c r="CE686" t="s">
        <v>111</v>
      </c>
      <c r="CF686" s="2">
        <v>221000</v>
      </c>
      <c r="CG686" s="4">
        <f t="shared" si="21"/>
        <v>120.17400761283307</v>
      </c>
    </row>
    <row r="687" spans="1:85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 t="str">
        <f t="shared" si="20"/>
        <v>N</v>
      </c>
      <c r="S687">
        <v>7</v>
      </c>
      <c r="T687">
        <v>5</v>
      </c>
      <c r="U687">
        <v>1984</v>
      </c>
      <c r="V687" t="str">
        <f>IF(Table1[[#This Row],[YearBuilt]]&lt;1990, "N", IF(Table1[[#This Row],[Remodeled after 1990?]] = "Y", "N", "Y"))</f>
        <v>N</v>
      </c>
      <c r="W687">
        <v>1984</v>
      </c>
      <c r="X687" t="str" cm="1">
        <f t="array" ref="X687">IFERROR(IF(U687=W687, "N", IF(AND(U687&lt;W687, Table1[[#This Row],[YearRemodAdd]]&gt;1990), "Y", "N/A")), No value)</f>
        <v>N</v>
      </c>
      <c r="Y687" t="s">
        <v>93</v>
      </c>
      <c r="Z687" t="s">
        <v>94</v>
      </c>
      <c r="AA687" t="s">
        <v>140</v>
      </c>
      <c r="AB687" t="s">
        <v>140</v>
      </c>
      <c r="AC687" t="s">
        <v>117</v>
      </c>
      <c r="AD687">
        <v>0</v>
      </c>
      <c r="AE687" t="s">
        <v>97</v>
      </c>
      <c r="AF687" t="s">
        <v>98</v>
      </c>
      <c r="AG687" t="s">
        <v>118</v>
      </c>
      <c r="AH687" t="s">
        <v>97</v>
      </c>
      <c r="AI687" t="s">
        <v>98</v>
      </c>
      <c r="AJ687" t="s">
        <v>121</v>
      </c>
      <c r="AK687" t="s">
        <v>101</v>
      </c>
      <c r="AL687">
        <v>828</v>
      </c>
      <c r="AM687" t="s">
        <v>172</v>
      </c>
      <c r="AN687">
        <v>182</v>
      </c>
      <c r="AO687">
        <v>180</v>
      </c>
      <c r="AP687">
        <v>1190</v>
      </c>
      <c r="AQ687" t="s">
        <v>103</v>
      </c>
      <c r="AR687" t="s">
        <v>97</v>
      </c>
      <c r="AS687" t="s">
        <v>105</v>
      </c>
      <c r="AT687" t="s">
        <v>106</v>
      </c>
      <c r="AU687">
        <v>1190</v>
      </c>
      <c r="AV687">
        <v>900</v>
      </c>
      <c r="AW687">
        <v>0</v>
      </c>
      <c r="AX687">
        <v>2090</v>
      </c>
      <c r="AY687">
        <v>1</v>
      </c>
      <c r="AZ687">
        <v>0</v>
      </c>
      <c r="BA687">
        <v>2</v>
      </c>
      <c r="BB687">
        <v>0</v>
      </c>
      <c r="BC687">
        <v>3</v>
      </c>
      <c r="BD687">
        <v>1</v>
      </c>
      <c r="BE687" t="s">
        <v>97</v>
      </c>
      <c r="BF687">
        <v>6</v>
      </c>
      <c r="BG687" t="s">
        <v>146</v>
      </c>
      <c r="BH687">
        <v>1</v>
      </c>
      <c r="BI687" t="s">
        <v>98</v>
      </c>
      <c r="BJ687" t="s">
        <v>108</v>
      </c>
      <c r="BK687">
        <v>1984</v>
      </c>
      <c r="BL687" t="s">
        <v>157</v>
      </c>
      <c r="BM687">
        <v>2</v>
      </c>
      <c r="BN687">
        <v>577</v>
      </c>
      <c r="BO687" t="s">
        <v>98</v>
      </c>
      <c r="BP687" t="s">
        <v>98</v>
      </c>
      <c r="BQ687" t="s">
        <v>105</v>
      </c>
      <c r="BR687">
        <v>219</v>
      </c>
      <c r="BS687">
        <v>0</v>
      </c>
      <c r="BT687">
        <v>0</v>
      </c>
      <c r="BU687">
        <v>0</v>
      </c>
      <c r="BV687">
        <v>0</v>
      </c>
      <c r="BW687">
        <v>0</v>
      </c>
      <c r="BX687" t="s">
        <v>83</v>
      </c>
      <c r="BY687" t="s">
        <v>83</v>
      </c>
      <c r="BZ687" t="s">
        <v>83</v>
      </c>
      <c r="CA687" s="2">
        <v>0</v>
      </c>
      <c r="CB687">
        <v>9</v>
      </c>
      <c r="CC687">
        <v>2007</v>
      </c>
      <c r="CD687" t="s">
        <v>110</v>
      </c>
      <c r="CE687" t="s">
        <v>111</v>
      </c>
      <c r="CF687" s="2">
        <v>207500</v>
      </c>
      <c r="CG687" s="4">
        <f t="shared" si="21"/>
        <v>99.282296650717697</v>
      </c>
    </row>
    <row r="688" spans="1:85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 t="str">
        <f t="shared" si="20"/>
        <v>N</v>
      </c>
      <c r="S688">
        <v>7</v>
      </c>
      <c r="T688">
        <v>6</v>
      </c>
      <c r="U688">
        <v>2007</v>
      </c>
      <c r="V688" t="str">
        <f>IF(Table1[[#This Row],[YearBuilt]]&lt;1990, "N", IF(Table1[[#This Row],[Remodeled after 1990?]] = "Y", "N", "Y"))</f>
        <v>Y</v>
      </c>
      <c r="W688">
        <v>2007</v>
      </c>
      <c r="X688" t="str" cm="1">
        <f t="array" ref="X688">IFERROR(IF(U688=W688, "N", IF(AND(U688&lt;W688, Table1[[#This Row],[YearRemodAdd]]&gt;1990), "Y", "N/A")), No value)</f>
        <v>N</v>
      </c>
      <c r="Y688" t="s">
        <v>93</v>
      </c>
      <c r="Z688" t="s">
        <v>94</v>
      </c>
      <c r="AA688" t="s">
        <v>95</v>
      </c>
      <c r="AB688" t="s">
        <v>95</v>
      </c>
      <c r="AC688" t="s">
        <v>117</v>
      </c>
      <c r="AD688">
        <v>0</v>
      </c>
      <c r="AE688" t="s">
        <v>97</v>
      </c>
      <c r="AF688" t="s">
        <v>98</v>
      </c>
      <c r="AG688" t="s">
        <v>99</v>
      </c>
      <c r="AH688" t="s">
        <v>97</v>
      </c>
      <c r="AI688" t="s">
        <v>98</v>
      </c>
      <c r="AJ688" t="s">
        <v>100</v>
      </c>
      <c r="AK688" t="s">
        <v>102</v>
      </c>
      <c r="AL688">
        <v>0</v>
      </c>
      <c r="AM688" t="s">
        <v>102</v>
      </c>
      <c r="AN688">
        <v>0</v>
      </c>
      <c r="AO688">
        <v>874</v>
      </c>
      <c r="AP688">
        <v>874</v>
      </c>
      <c r="AQ688" t="s">
        <v>103</v>
      </c>
      <c r="AR688" t="s">
        <v>104</v>
      </c>
      <c r="AS688" t="s">
        <v>105</v>
      </c>
      <c r="AT688" t="s">
        <v>106</v>
      </c>
      <c r="AU688">
        <v>874</v>
      </c>
      <c r="AV688">
        <v>887</v>
      </c>
      <c r="AW688">
        <v>0</v>
      </c>
      <c r="AX688">
        <v>1761</v>
      </c>
      <c r="AY688">
        <v>0</v>
      </c>
      <c r="AZ688">
        <v>0</v>
      </c>
      <c r="BA688">
        <v>3</v>
      </c>
      <c r="BB688">
        <v>0</v>
      </c>
      <c r="BC688">
        <v>3</v>
      </c>
      <c r="BD688">
        <v>1</v>
      </c>
      <c r="BE688" t="s">
        <v>97</v>
      </c>
      <c r="BF688">
        <v>7</v>
      </c>
      <c r="BG688" t="s">
        <v>107</v>
      </c>
      <c r="BH688">
        <v>0</v>
      </c>
      <c r="BI688" t="s">
        <v>83</v>
      </c>
      <c r="BJ688" t="s">
        <v>108</v>
      </c>
      <c r="BK688">
        <v>2007</v>
      </c>
      <c r="BL688" t="s">
        <v>157</v>
      </c>
      <c r="BM688">
        <v>2</v>
      </c>
      <c r="BN688">
        <v>578</v>
      </c>
      <c r="BO688" t="s">
        <v>98</v>
      </c>
      <c r="BP688" t="s">
        <v>98</v>
      </c>
      <c r="BQ688" t="s">
        <v>105</v>
      </c>
      <c r="BR688">
        <v>144</v>
      </c>
      <c r="BS688">
        <v>105</v>
      </c>
      <c r="BT688">
        <v>0</v>
      </c>
      <c r="BU688">
        <v>0</v>
      </c>
      <c r="BV688">
        <v>0</v>
      </c>
      <c r="BW688">
        <v>0</v>
      </c>
      <c r="BX688" t="s">
        <v>83</v>
      </c>
      <c r="BY688" t="s">
        <v>83</v>
      </c>
      <c r="BZ688" t="s">
        <v>83</v>
      </c>
      <c r="CA688" s="2">
        <v>0</v>
      </c>
      <c r="CB688">
        <v>8</v>
      </c>
      <c r="CC688">
        <v>2007</v>
      </c>
      <c r="CD688" t="s">
        <v>158</v>
      </c>
      <c r="CE688" t="s">
        <v>159</v>
      </c>
      <c r="CF688" s="2">
        <v>227875</v>
      </c>
      <c r="CG688" s="4">
        <f t="shared" si="21"/>
        <v>129.40090857467348</v>
      </c>
    </row>
    <row r="689" spans="1:85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 t="str">
        <f t="shared" si="20"/>
        <v>N</v>
      </c>
      <c r="S689">
        <v>7</v>
      </c>
      <c r="T689">
        <v>5</v>
      </c>
      <c r="U689">
        <v>2004</v>
      </c>
      <c r="V689" t="str">
        <f>IF(Table1[[#This Row],[YearBuilt]]&lt;1990, "N", IF(Table1[[#This Row],[Remodeled after 1990?]] = "Y", "N", "Y"))</f>
        <v>Y</v>
      </c>
      <c r="W689">
        <v>2004</v>
      </c>
      <c r="X689" t="str" cm="1">
        <f t="array" ref="X689">IFERROR(IF(U689=W689, "N", IF(AND(U689&lt;W689, Table1[[#This Row],[YearRemodAdd]]&gt;1990), "Y", "N/A")), No value)</f>
        <v>N</v>
      </c>
      <c r="Y689" t="s">
        <v>93</v>
      </c>
      <c r="Z689" t="s">
        <v>94</v>
      </c>
      <c r="AA689" t="s">
        <v>116</v>
      </c>
      <c r="AB689" t="s">
        <v>116</v>
      </c>
      <c r="AC689" t="s">
        <v>117</v>
      </c>
      <c r="AD689">
        <v>0</v>
      </c>
      <c r="AE689" t="s">
        <v>97</v>
      </c>
      <c r="AF689" t="s">
        <v>98</v>
      </c>
      <c r="AG689" t="s">
        <v>99</v>
      </c>
      <c r="AH689" t="s">
        <v>97</v>
      </c>
      <c r="AI689" t="s">
        <v>98</v>
      </c>
      <c r="AJ689" t="s">
        <v>100</v>
      </c>
      <c r="AK689" t="s">
        <v>101</v>
      </c>
      <c r="AL689">
        <v>239</v>
      </c>
      <c r="AM689" t="s">
        <v>102</v>
      </c>
      <c r="AN689">
        <v>0</v>
      </c>
      <c r="AO689">
        <v>312</v>
      </c>
      <c r="AP689">
        <v>551</v>
      </c>
      <c r="AQ689" t="s">
        <v>103</v>
      </c>
      <c r="AR689" t="s">
        <v>104</v>
      </c>
      <c r="AS689" t="s">
        <v>105</v>
      </c>
      <c r="AT689" t="s">
        <v>106</v>
      </c>
      <c r="AU689">
        <v>551</v>
      </c>
      <c r="AV689">
        <v>551</v>
      </c>
      <c r="AW689">
        <v>0</v>
      </c>
      <c r="AX689">
        <v>1102</v>
      </c>
      <c r="AY689">
        <v>0</v>
      </c>
      <c r="AZ689">
        <v>0</v>
      </c>
      <c r="BA689">
        <v>2</v>
      </c>
      <c r="BB689">
        <v>1</v>
      </c>
      <c r="BC689">
        <v>2</v>
      </c>
      <c r="BD689">
        <v>1</v>
      </c>
      <c r="BE689" t="s">
        <v>97</v>
      </c>
      <c r="BF689">
        <v>4</v>
      </c>
      <c r="BG689" t="s">
        <v>107</v>
      </c>
      <c r="BH689">
        <v>0</v>
      </c>
      <c r="BI689" t="s">
        <v>83</v>
      </c>
      <c r="BJ689" t="s">
        <v>127</v>
      </c>
      <c r="BK689">
        <v>2004</v>
      </c>
      <c r="BL689" t="s">
        <v>102</v>
      </c>
      <c r="BM689">
        <v>2</v>
      </c>
      <c r="BN689">
        <v>480</v>
      </c>
      <c r="BO689" t="s">
        <v>98</v>
      </c>
      <c r="BP689" t="s">
        <v>98</v>
      </c>
      <c r="BQ689" t="s">
        <v>105</v>
      </c>
      <c r="BR689">
        <v>0</v>
      </c>
      <c r="BS689">
        <v>60</v>
      </c>
      <c r="BT689">
        <v>0</v>
      </c>
      <c r="BU689">
        <v>0</v>
      </c>
      <c r="BV689">
        <v>0</v>
      </c>
      <c r="BW689">
        <v>0</v>
      </c>
      <c r="BX689" t="s">
        <v>83</v>
      </c>
      <c r="BY689" t="s">
        <v>83</v>
      </c>
      <c r="BZ689" t="s">
        <v>83</v>
      </c>
      <c r="CA689" s="2">
        <v>0</v>
      </c>
      <c r="CB689">
        <v>3</v>
      </c>
      <c r="CC689">
        <v>2007</v>
      </c>
      <c r="CD689" t="s">
        <v>110</v>
      </c>
      <c r="CE689" t="s">
        <v>111</v>
      </c>
      <c r="CF689" s="2">
        <v>148800</v>
      </c>
      <c r="CG689" s="4">
        <f t="shared" si="21"/>
        <v>135.02722323049002</v>
      </c>
    </row>
    <row r="690" spans="1:85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 t="str">
        <f t="shared" si="20"/>
        <v>Y</v>
      </c>
      <c r="S690">
        <v>8</v>
      </c>
      <c r="T690">
        <v>6</v>
      </c>
      <c r="U690">
        <v>2007</v>
      </c>
      <c r="V690" t="str">
        <f>IF(Table1[[#This Row],[YearBuilt]]&lt;1990, "N", IF(Table1[[#This Row],[Remodeled after 1990?]] = "Y", "N", "Y"))</f>
        <v>Y</v>
      </c>
      <c r="W690">
        <v>2007</v>
      </c>
      <c r="X690" t="str" cm="1">
        <f t="array" ref="X690">IFERROR(IF(U690=W690, "N", IF(AND(U690&lt;W690, Table1[[#This Row],[YearRemodAdd]]&gt;1990), "Y", "N/A")), No value)</f>
        <v>N</v>
      </c>
      <c r="Y690" t="s">
        <v>93</v>
      </c>
      <c r="Z690" t="s">
        <v>94</v>
      </c>
      <c r="AA690" t="s">
        <v>116</v>
      </c>
      <c r="AB690" t="s">
        <v>116</v>
      </c>
      <c r="AC690" t="s">
        <v>96</v>
      </c>
      <c r="AD690">
        <v>0</v>
      </c>
      <c r="AE690" t="s">
        <v>97</v>
      </c>
      <c r="AF690" t="s">
        <v>98</v>
      </c>
      <c r="AG690" t="s">
        <v>99</v>
      </c>
      <c r="AH690" t="s">
        <v>97</v>
      </c>
      <c r="AI690" t="s">
        <v>98</v>
      </c>
      <c r="AJ690" t="s">
        <v>130</v>
      </c>
      <c r="AK690" t="s">
        <v>101</v>
      </c>
      <c r="AL690">
        <v>945</v>
      </c>
      <c r="AM690" t="s">
        <v>102</v>
      </c>
      <c r="AN690">
        <v>0</v>
      </c>
      <c r="AO690">
        <v>474</v>
      </c>
      <c r="AP690">
        <v>1419</v>
      </c>
      <c r="AQ690" t="s">
        <v>103</v>
      </c>
      <c r="AR690" t="s">
        <v>104</v>
      </c>
      <c r="AS690" t="s">
        <v>105</v>
      </c>
      <c r="AT690" t="s">
        <v>106</v>
      </c>
      <c r="AU690">
        <v>1419</v>
      </c>
      <c r="AV690">
        <v>0</v>
      </c>
      <c r="AW690">
        <v>0</v>
      </c>
      <c r="AX690">
        <v>1419</v>
      </c>
      <c r="AY690">
        <v>1</v>
      </c>
      <c r="AZ690">
        <v>0</v>
      </c>
      <c r="BA690">
        <v>2</v>
      </c>
      <c r="BB690">
        <v>0</v>
      </c>
      <c r="BC690">
        <v>2</v>
      </c>
      <c r="BD690">
        <v>1</v>
      </c>
      <c r="BE690" t="s">
        <v>97</v>
      </c>
      <c r="BF690">
        <v>7</v>
      </c>
      <c r="BG690" t="s">
        <v>107</v>
      </c>
      <c r="BH690">
        <v>1</v>
      </c>
      <c r="BI690" t="s">
        <v>97</v>
      </c>
      <c r="BJ690" t="s">
        <v>108</v>
      </c>
      <c r="BK690">
        <v>2007</v>
      </c>
      <c r="BL690" t="s">
        <v>109</v>
      </c>
      <c r="BM690">
        <v>2</v>
      </c>
      <c r="BN690">
        <v>567</v>
      </c>
      <c r="BO690" t="s">
        <v>98</v>
      </c>
      <c r="BP690" t="s">
        <v>98</v>
      </c>
      <c r="BQ690" t="s">
        <v>105</v>
      </c>
      <c r="BR690">
        <v>140</v>
      </c>
      <c r="BS690">
        <v>0</v>
      </c>
      <c r="BT690">
        <v>0</v>
      </c>
      <c r="BU690">
        <v>0</v>
      </c>
      <c r="BV690">
        <v>0</v>
      </c>
      <c r="BW690">
        <v>0</v>
      </c>
      <c r="BX690" t="s">
        <v>83</v>
      </c>
      <c r="BY690" t="s">
        <v>83</v>
      </c>
      <c r="BZ690" t="s">
        <v>83</v>
      </c>
      <c r="CA690" s="2">
        <v>0</v>
      </c>
      <c r="CB690">
        <v>10</v>
      </c>
      <c r="CC690">
        <v>2007</v>
      </c>
      <c r="CD690" t="s">
        <v>158</v>
      </c>
      <c r="CE690" t="s">
        <v>159</v>
      </c>
      <c r="CF690" s="2">
        <v>392000</v>
      </c>
      <c r="CG690" s="4">
        <f t="shared" si="21"/>
        <v>276.25088090204372</v>
      </c>
    </row>
    <row r="691" spans="1:85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 t="str">
        <f t="shared" si="20"/>
        <v>Y</v>
      </c>
      <c r="S691">
        <v>6</v>
      </c>
      <c r="T691">
        <v>5</v>
      </c>
      <c r="U691">
        <v>2005</v>
      </c>
      <c r="V691" t="str">
        <f>IF(Table1[[#This Row],[YearBuilt]]&lt;1990, "N", IF(Table1[[#This Row],[Remodeled after 1990?]] = "Y", "N", "Y"))</f>
        <v>N</v>
      </c>
      <c r="W691">
        <v>2006</v>
      </c>
      <c r="X691" t="str" cm="1">
        <f t="array" ref="X691">IFERROR(IF(U691=W691, "N", IF(AND(U691&lt;W691, Table1[[#This Row],[YearRemodAdd]]&gt;1990), "Y", "N/A")), No value)</f>
        <v>Y</v>
      </c>
      <c r="Y691" t="s">
        <v>93</v>
      </c>
      <c r="Z691" t="s">
        <v>94</v>
      </c>
      <c r="AA691" t="s">
        <v>95</v>
      </c>
      <c r="AB691" t="s">
        <v>95</v>
      </c>
      <c r="AC691" t="s">
        <v>137</v>
      </c>
      <c r="AD691">
        <v>256</v>
      </c>
      <c r="AE691" t="s">
        <v>97</v>
      </c>
      <c r="AF691" t="s">
        <v>98</v>
      </c>
      <c r="AG691" t="s">
        <v>99</v>
      </c>
      <c r="AH691" t="s">
        <v>97</v>
      </c>
      <c r="AI691" t="s">
        <v>98</v>
      </c>
      <c r="AJ691" t="s">
        <v>130</v>
      </c>
      <c r="AK691" t="s">
        <v>119</v>
      </c>
      <c r="AL691">
        <v>20</v>
      </c>
      <c r="AM691" t="s">
        <v>102</v>
      </c>
      <c r="AN691">
        <v>0</v>
      </c>
      <c r="AO691">
        <v>1342</v>
      </c>
      <c r="AP691">
        <v>1362</v>
      </c>
      <c r="AQ691" t="s">
        <v>103</v>
      </c>
      <c r="AR691" t="s">
        <v>104</v>
      </c>
      <c r="AS691" t="s">
        <v>105</v>
      </c>
      <c r="AT691" t="s">
        <v>106</v>
      </c>
      <c r="AU691">
        <v>1362</v>
      </c>
      <c r="AV691">
        <v>0</v>
      </c>
      <c r="AW691">
        <v>0</v>
      </c>
      <c r="AX691">
        <v>1362</v>
      </c>
      <c r="AY691">
        <v>0</v>
      </c>
      <c r="AZ691">
        <v>0</v>
      </c>
      <c r="BA691">
        <v>2</v>
      </c>
      <c r="BB691">
        <v>0</v>
      </c>
      <c r="BC691">
        <v>2</v>
      </c>
      <c r="BD691">
        <v>1</v>
      </c>
      <c r="BE691" t="s">
        <v>97</v>
      </c>
      <c r="BF691">
        <v>6</v>
      </c>
      <c r="BG691" t="s">
        <v>107</v>
      </c>
      <c r="BH691">
        <v>1</v>
      </c>
      <c r="BI691" t="s">
        <v>97</v>
      </c>
      <c r="BJ691" t="s">
        <v>108</v>
      </c>
      <c r="BK691">
        <v>2005</v>
      </c>
      <c r="BL691" t="s">
        <v>109</v>
      </c>
      <c r="BM691">
        <v>2</v>
      </c>
      <c r="BN691">
        <v>460</v>
      </c>
      <c r="BO691" t="s">
        <v>98</v>
      </c>
      <c r="BP691" t="s">
        <v>98</v>
      </c>
      <c r="BQ691" t="s">
        <v>105</v>
      </c>
      <c r="BR691">
        <v>192</v>
      </c>
      <c r="BS691">
        <v>28</v>
      </c>
      <c r="BT691">
        <v>0</v>
      </c>
      <c r="BU691">
        <v>0</v>
      </c>
      <c r="BV691">
        <v>0</v>
      </c>
      <c r="BW691">
        <v>0</v>
      </c>
      <c r="BX691" t="s">
        <v>83</v>
      </c>
      <c r="BY691" t="s">
        <v>83</v>
      </c>
      <c r="BZ691" t="s">
        <v>83</v>
      </c>
      <c r="CA691" s="2">
        <v>0</v>
      </c>
      <c r="CB691">
        <v>6</v>
      </c>
      <c r="CC691">
        <v>2007</v>
      </c>
      <c r="CD691" t="s">
        <v>110</v>
      </c>
      <c r="CE691" t="s">
        <v>111</v>
      </c>
      <c r="CF691" s="2">
        <v>194700</v>
      </c>
      <c r="CG691" s="4">
        <f t="shared" si="21"/>
        <v>142.95154185022025</v>
      </c>
    </row>
    <row r="692" spans="1:85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 t="str">
        <f t="shared" si="20"/>
        <v>Y</v>
      </c>
      <c r="S692">
        <v>6</v>
      </c>
      <c r="T692">
        <v>5</v>
      </c>
      <c r="U692">
        <v>2004</v>
      </c>
      <c r="V692" t="str">
        <f>IF(Table1[[#This Row],[YearBuilt]]&lt;1990, "N", IF(Table1[[#This Row],[Remodeled after 1990?]] = "Y", "N", "Y"))</f>
        <v>Y</v>
      </c>
      <c r="W692">
        <v>2004</v>
      </c>
      <c r="X692" t="str" cm="1">
        <f t="array" ref="X692">IFERROR(IF(U692=W692, "N", IF(AND(U692&lt;W692, Table1[[#This Row],[YearRemodAdd]]&gt;1990), "Y", "N/A")), No value)</f>
        <v>N</v>
      </c>
      <c r="Y692" t="s">
        <v>93</v>
      </c>
      <c r="Z692" t="s">
        <v>94</v>
      </c>
      <c r="AA692" t="s">
        <v>95</v>
      </c>
      <c r="AB692" t="s">
        <v>95</v>
      </c>
      <c r="AC692" t="s">
        <v>96</v>
      </c>
      <c r="AD692">
        <v>147</v>
      </c>
      <c r="AE692" t="s">
        <v>97</v>
      </c>
      <c r="AF692" t="s">
        <v>98</v>
      </c>
      <c r="AG692" t="s">
        <v>99</v>
      </c>
      <c r="AH692" t="s">
        <v>97</v>
      </c>
      <c r="AI692" t="s">
        <v>98</v>
      </c>
      <c r="AJ692" t="s">
        <v>97</v>
      </c>
      <c r="AK692" t="s">
        <v>101</v>
      </c>
      <c r="AL692">
        <v>697</v>
      </c>
      <c r="AM692" t="s">
        <v>102</v>
      </c>
      <c r="AN692">
        <v>0</v>
      </c>
      <c r="AO692">
        <v>151</v>
      </c>
      <c r="AP692">
        <v>848</v>
      </c>
      <c r="AQ692" t="s">
        <v>103</v>
      </c>
      <c r="AR692" t="s">
        <v>104</v>
      </c>
      <c r="AS692" t="s">
        <v>105</v>
      </c>
      <c r="AT692" t="s">
        <v>106</v>
      </c>
      <c r="AU692">
        <v>848</v>
      </c>
      <c r="AV692">
        <v>0</v>
      </c>
      <c r="AW692">
        <v>0</v>
      </c>
      <c r="AX692">
        <v>848</v>
      </c>
      <c r="AY692">
        <v>1</v>
      </c>
      <c r="AZ692">
        <v>0</v>
      </c>
      <c r="BA692">
        <v>1</v>
      </c>
      <c r="BB692">
        <v>0</v>
      </c>
      <c r="BC692">
        <v>1</v>
      </c>
      <c r="BD692">
        <v>1</v>
      </c>
      <c r="BE692" t="s">
        <v>97</v>
      </c>
      <c r="BF692">
        <v>3</v>
      </c>
      <c r="BG692" t="s">
        <v>107</v>
      </c>
      <c r="BH692">
        <v>1</v>
      </c>
      <c r="BI692" t="s">
        <v>98</v>
      </c>
      <c r="BJ692" t="s">
        <v>108</v>
      </c>
      <c r="BK692">
        <v>2004</v>
      </c>
      <c r="BL692" t="s">
        <v>109</v>
      </c>
      <c r="BM692">
        <v>2</v>
      </c>
      <c r="BN692">
        <v>420</v>
      </c>
      <c r="BO692" t="s">
        <v>98</v>
      </c>
      <c r="BP692" t="s">
        <v>98</v>
      </c>
      <c r="BQ692" t="s">
        <v>105</v>
      </c>
      <c r="BR692">
        <v>149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83</v>
      </c>
      <c r="BY692" t="s">
        <v>83</v>
      </c>
      <c r="BZ692" t="s">
        <v>83</v>
      </c>
      <c r="CA692" s="2">
        <v>0</v>
      </c>
      <c r="CB692">
        <v>5</v>
      </c>
      <c r="CC692">
        <v>2008</v>
      </c>
      <c r="CD692" t="s">
        <v>110</v>
      </c>
      <c r="CE692" t="s">
        <v>111</v>
      </c>
      <c r="CF692" s="2">
        <v>141000</v>
      </c>
      <c r="CG692" s="4">
        <f t="shared" si="21"/>
        <v>166.27358490566039</v>
      </c>
    </row>
    <row r="693" spans="1:85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 t="str">
        <f t="shared" si="20"/>
        <v>N</v>
      </c>
      <c r="S693">
        <v>10</v>
      </c>
      <c r="T693">
        <v>6</v>
      </c>
      <c r="U693">
        <v>1994</v>
      </c>
      <c r="V693" t="str">
        <f>IF(Table1[[#This Row],[YearBuilt]]&lt;1990, "N", IF(Table1[[#This Row],[Remodeled after 1990?]] = "Y", "N", "Y"))</f>
        <v>N</v>
      </c>
      <c r="W693">
        <v>1995</v>
      </c>
      <c r="X693" t="str" cm="1">
        <f t="array" ref="X693">IFERROR(IF(U693=W693, "N", IF(AND(U693&lt;W693, Table1[[#This Row],[YearRemodAdd]]&gt;1990), "Y", "N/A")), No value)</f>
        <v>Y</v>
      </c>
      <c r="Y693" t="s">
        <v>93</v>
      </c>
      <c r="Z693" t="s">
        <v>196</v>
      </c>
      <c r="AA693" t="s">
        <v>140</v>
      </c>
      <c r="AB693" t="s">
        <v>140</v>
      </c>
      <c r="AC693" t="s">
        <v>96</v>
      </c>
      <c r="AD693">
        <v>1170</v>
      </c>
      <c r="AE693" t="s">
        <v>104</v>
      </c>
      <c r="AF693" t="s">
        <v>98</v>
      </c>
      <c r="AG693" t="s">
        <v>99</v>
      </c>
      <c r="AH693" t="s">
        <v>104</v>
      </c>
      <c r="AI693" t="s">
        <v>98</v>
      </c>
      <c r="AJ693" t="s">
        <v>97</v>
      </c>
      <c r="AK693" t="s">
        <v>101</v>
      </c>
      <c r="AL693">
        <v>1455</v>
      </c>
      <c r="AM693" t="s">
        <v>102</v>
      </c>
      <c r="AN693">
        <v>0</v>
      </c>
      <c r="AO693">
        <v>989</v>
      </c>
      <c r="AP693">
        <v>2444</v>
      </c>
      <c r="AQ693" t="s">
        <v>103</v>
      </c>
      <c r="AR693" t="s">
        <v>104</v>
      </c>
      <c r="AS693" t="s">
        <v>105</v>
      </c>
      <c r="AT693" t="s">
        <v>106</v>
      </c>
      <c r="AU693">
        <v>2444</v>
      </c>
      <c r="AV693">
        <v>1872</v>
      </c>
      <c r="AW693">
        <v>0</v>
      </c>
      <c r="AX693">
        <v>4316</v>
      </c>
      <c r="AY693">
        <v>0</v>
      </c>
      <c r="AZ693">
        <v>1</v>
      </c>
      <c r="BA693">
        <v>3</v>
      </c>
      <c r="BB693">
        <v>1</v>
      </c>
      <c r="BC693">
        <v>4</v>
      </c>
      <c r="BD693">
        <v>1</v>
      </c>
      <c r="BE693" t="s">
        <v>104</v>
      </c>
      <c r="BF693">
        <v>10</v>
      </c>
      <c r="BG693" t="s">
        <v>107</v>
      </c>
      <c r="BH693">
        <v>2</v>
      </c>
      <c r="BI693" t="s">
        <v>104</v>
      </c>
      <c r="BJ693" t="s">
        <v>108</v>
      </c>
      <c r="BK693">
        <v>1994</v>
      </c>
      <c r="BL693" t="s">
        <v>157</v>
      </c>
      <c r="BM693">
        <v>3</v>
      </c>
      <c r="BN693">
        <v>832</v>
      </c>
      <c r="BO693" t="s">
        <v>98</v>
      </c>
      <c r="BP693" t="s">
        <v>98</v>
      </c>
      <c r="BQ693" t="s">
        <v>105</v>
      </c>
      <c r="BR693">
        <v>382</v>
      </c>
      <c r="BS693">
        <v>50</v>
      </c>
      <c r="BT693">
        <v>0</v>
      </c>
      <c r="BU693">
        <v>0</v>
      </c>
      <c r="BV693">
        <v>0</v>
      </c>
      <c r="BW693">
        <v>0</v>
      </c>
      <c r="BX693" t="s">
        <v>83</v>
      </c>
      <c r="BY693" t="s">
        <v>83</v>
      </c>
      <c r="BZ693" t="s">
        <v>83</v>
      </c>
      <c r="CA693" s="2">
        <v>0</v>
      </c>
      <c r="CB693">
        <v>1</v>
      </c>
      <c r="CC693">
        <v>2007</v>
      </c>
      <c r="CD693" t="s">
        <v>110</v>
      </c>
      <c r="CE693" t="s">
        <v>111</v>
      </c>
      <c r="CF693" s="2">
        <v>755000</v>
      </c>
      <c r="CG693" s="4">
        <f t="shared" si="21"/>
        <v>174.93049119555144</v>
      </c>
    </row>
    <row r="694" spans="1:85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 t="str">
        <f t="shared" si="20"/>
        <v>N</v>
      </c>
      <c r="S694">
        <v>7</v>
      </c>
      <c r="T694">
        <v>5</v>
      </c>
      <c r="U694">
        <v>1989</v>
      </c>
      <c r="V694" t="str">
        <f>IF(Table1[[#This Row],[YearBuilt]]&lt;1990, "N", IF(Table1[[#This Row],[Remodeled after 1990?]] = "Y", "N", "Y"))</f>
        <v>N</v>
      </c>
      <c r="W694">
        <v>1990</v>
      </c>
      <c r="X694" t="str" cm="1">
        <f t="array" ref="X694">IFERROR(IF(U694=W694, "N", IF(AND(U694&lt;W694, Table1[[#This Row],[YearRemodAdd]]&gt;1990), "Y", "N/A")), No value)</f>
        <v>N/A</v>
      </c>
      <c r="Y694" t="s">
        <v>152</v>
      </c>
      <c r="Z694" t="s">
        <v>94</v>
      </c>
      <c r="AA694" t="s">
        <v>116</v>
      </c>
      <c r="AB694" t="s">
        <v>116</v>
      </c>
      <c r="AC694" t="s">
        <v>96</v>
      </c>
      <c r="AD694">
        <v>293</v>
      </c>
      <c r="AE694" t="s">
        <v>97</v>
      </c>
      <c r="AF694" t="s">
        <v>98</v>
      </c>
      <c r="AG694" t="s">
        <v>99</v>
      </c>
      <c r="AH694" t="s">
        <v>97</v>
      </c>
      <c r="AI694" t="s">
        <v>98</v>
      </c>
      <c r="AJ694" t="s">
        <v>97</v>
      </c>
      <c r="AK694" t="s">
        <v>101</v>
      </c>
      <c r="AL694">
        <v>965</v>
      </c>
      <c r="AM694" t="s">
        <v>102</v>
      </c>
      <c r="AN694">
        <v>0</v>
      </c>
      <c r="AO694">
        <v>245</v>
      </c>
      <c r="AP694">
        <v>1210</v>
      </c>
      <c r="AQ694" t="s">
        <v>103</v>
      </c>
      <c r="AR694" t="s">
        <v>104</v>
      </c>
      <c r="AS694" t="s">
        <v>105</v>
      </c>
      <c r="AT694" t="s">
        <v>106</v>
      </c>
      <c r="AU694">
        <v>1238</v>
      </c>
      <c r="AV694">
        <v>1281</v>
      </c>
      <c r="AW694">
        <v>0</v>
      </c>
      <c r="AX694">
        <v>2519</v>
      </c>
      <c r="AY694">
        <v>1</v>
      </c>
      <c r="AZ694">
        <v>0</v>
      </c>
      <c r="BA694">
        <v>2</v>
      </c>
      <c r="BB694">
        <v>1</v>
      </c>
      <c r="BC694">
        <v>4</v>
      </c>
      <c r="BD694">
        <v>1</v>
      </c>
      <c r="BE694" t="s">
        <v>97</v>
      </c>
      <c r="BF694">
        <v>9</v>
      </c>
      <c r="BG694" t="s">
        <v>107</v>
      </c>
      <c r="BH694">
        <v>2</v>
      </c>
      <c r="BI694" t="s">
        <v>97</v>
      </c>
      <c r="BJ694" t="s">
        <v>108</v>
      </c>
      <c r="BK694">
        <v>1989</v>
      </c>
      <c r="BL694" t="s">
        <v>109</v>
      </c>
      <c r="BM694">
        <v>2</v>
      </c>
      <c r="BN694">
        <v>628</v>
      </c>
      <c r="BO694" t="s">
        <v>98</v>
      </c>
      <c r="BP694" t="s">
        <v>98</v>
      </c>
      <c r="BQ694" t="s">
        <v>105</v>
      </c>
      <c r="BR694">
        <v>320</v>
      </c>
      <c r="BS694">
        <v>27</v>
      </c>
      <c r="BT694">
        <v>0</v>
      </c>
      <c r="BU694">
        <v>0</v>
      </c>
      <c r="BV694">
        <v>0</v>
      </c>
      <c r="BW694">
        <v>0</v>
      </c>
      <c r="BX694" t="s">
        <v>83</v>
      </c>
      <c r="BY694" t="s">
        <v>83</v>
      </c>
      <c r="BZ694" t="s">
        <v>83</v>
      </c>
      <c r="CA694" s="2">
        <v>0</v>
      </c>
      <c r="CB694">
        <v>4</v>
      </c>
      <c r="CC694">
        <v>2006</v>
      </c>
      <c r="CD694" t="s">
        <v>110</v>
      </c>
      <c r="CE694" t="s">
        <v>111</v>
      </c>
      <c r="CF694" s="2">
        <v>335000</v>
      </c>
      <c r="CG694" s="4">
        <f t="shared" si="21"/>
        <v>132.98928146089719</v>
      </c>
    </row>
    <row r="695" spans="1:85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 t="str">
        <f t="shared" si="20"/>
        <v>Y</v>
      </c>
      <c r="S695">
        <v>5</v>
      </c>
      <c r="T695">
        <v>6</v>
      </c>
      <c r="U695">
        <v>1921</v>
      </c>
      <c r="V695" t="str">
        <f>IF(Table1[[#This Row],[YearBuilt]]&lt;1990, "N", IF(Table1[[#This Row],[Remodeled after 1990?]] = "Y", "N", "Y"))</f>
        <v>N</v>
      </c>
      <c r="W695">
        <v>1968</v>
      </c>
      <c r="X695" t="str" cm="1">
        <f t="array" ref="X695">IFERROR(IF(U695=W695, "N", IF(AND(U695&lt;W695, Table1[[#This Row],[YearRemodAdd]]&gt;1990), "Y", "N/A")), No value)</f>
        <v>N/A</v>
      </c>
      <c r="Y695" t="s">
        <v>93</v>
      </c>
      <c r="Z695" t="s">
        <v>94</v>
      </c>
      <c r="AA695" t="s">
        <v>116</v>
      </c>
      <c r="AB695" t="s">
        <v>116</v>
      </c>
      <c r="AC695" t="s">
        <v>117</v>
      </c>
      <c r="AD695">
        <v>0</v>
      </c>
      <c r="AE695" t="s">
        <v>98</v>
      </c>
      <c r="AF695" t="s">
        <v>98</v>
      </c>
      <c r="AG695" t="s">
        <v>126</v>
      </c>
      <c r="AH695" t="s">
        <v>98</v>
      </c>
      <c r="AI695" t="s">
        <v>98</v>
      </c>
      <c r="AJ695" t="s">
        <v>100</v>
      </c>
      <c r="AK695" t="s">
        <v>102</v>
      </c>
      <c r="AL695">
        <v>0</v>
      </c>
      <c r="AM695" t="s">
        <v>102</v>
      </c>
      <c r="AN695">
        <v>0</v>
      </c>
      <c r="AO695">
        <v>1073</v>
      </c>
      <c r="AP695">
        <v>1073</v>
      </c>
      <c r="AQ695" t="s">
        <v>103</v>
      </c>
      <c r="AR695" t="s">
        <v>104</v>
      </c>
      <c r="AS695" t="s">
        <v>105</v>
      </c>
      <c r="AT695" t="s">
        <v>106</v>
      </c>
      <c r="AU695">
        <v>1073</v>
      </c>
      <c r="AV695">
        <v>0</v>
      </c>
      <c r="AW695">
        <v>0</v>
      </c>
      <c r="AX695">
        <v>1073</v>
      </c>
      <c r="AY695">
        <v>0</v>
      </c>
      <c r="AZ695">
        <v>0</v>
      </c>
      <c r="BA695">
        <v>1</v>
      </c>
      <c r="BB695">
        <v>0</v>
      </c>
      <c r="BC695">
        <v>2</v>
      </c>
      <c r="BD695">
        <v>1</v>
      </c>
      <c r="BE695" t="s">
        <v>98</v>
      </c>
      <c r="BF695">
        <v>4</v>
      </c>
      <c r="BG695" t="s">
        <v>107</v>
      </c>
      <c r="BH695">
        <v>0</v>
      </c>
      <c r="BI695" t="s">
        <v>83</v>
      </c>
      <c r="BJ695" t="s">
        <v>127</v>
      </c>
      <c r="BK695">
        <v>1968</v>
      </c>
      <c r="BL695" t="s">
        <v>102</v>
      </c>
      <c r="BM695">
        <v>1</v>
      </c>
      <c r="BN695">
        <v>326</v>
      </c>
      <c r="BO695" t="s">
        <v>98</v>
      </c>
      <c r="BP695" t="s">
        <v>98</v>
      </c>
      <c r="BQ695" t="s">
        <v>105</v>
      </c>
      <c r="BR695">
        <v>0</v>
      </c>
      <c r="BS695">
        <v>0</v>
      </c>
      <c r="BT695">
        <v>112</v>
      </c>
      <c r="BU695">
        <v>0</v>
      </c>
      <c r="BV695">
        <v>0</v>
      </c>
      <c r="BW695">
        <v>0</v>
      </c>
      <c r="BX695" t="s">
        <v>83</v>
      </c>
      <c r="BY695" t="s">
        <v>83</v>
      </c>
      <c r="BZ695" t="s">
        <v>83</v>
      </c>
      <c r="CA695" s="2">
        <v>0</v>
      </c>
      <c r="CB695">
        <v>12</v>
      </c>
      <c r="CC695">
        <v>2006</v>
      </c>
      <c r="CD695" t="s">
        <v>110</v>
      </c>
      <c r="CE695" t="s">
        <v>128</v>
      </c>
      <c r="CF695" s="2">
        <v>108480</v>
      </c>
      <c r="CG695" s="4">
        <f t="shared" si="21"/>
        <v>101.09972041006523</v>
      </c>
    </row>
    <row r="696" spans="1:85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 t="str">
        <f t="shared" si="20"/>
        <v>N/A</v>
      </c>
      <c r="S696">
        <v>5</v>
      </c>
      <c r="T696">
        <v>6</v>
      </c>
      <c r="U696">
        <v>1936</v>
      </c>
      <c r="V696" t="str">
        <f>IF(Table1[[#This Row],[YearBuilt]]&lt;1990, "N", IF(Table1[[#This Row],[Remodeled after 1990?]] = "Y", "N", "Y"))</f>
        <v>N</v>
      </c>
      <c r="W696">
        <v>1950</v>
      </c>
      <c r="X696" t="str" cm="1">
        <f t="array" ref="X696">IFERROR(IF(U696=W696, "N", IF(AND(U696&lt;W696, Table1[[#This Row],[YearRemodAdd]]&gt;1990), "Y", "N/A")), No value)</f>
        <v>N/A</v>
      </c>
      <c r="Y696" t="s">
        <v>93</v>
      </c>
      <c r="Z696" t="s">
        <v>94</v>
      </c>
      <c r="AA696" t="s">
        <v>124</v>
      </c>
      <c r="AB696" t="s">
        <v>124</v>
      </c>
      <c r="AC696" t="s">
        <v>117</v>
      </c>
      <c r="AD696">
        <v>0</v>
      </c>
      <c r="AE696" t="s">
        <v>98</v>
      </c>
      <c r="AF696" t="s">
        <v>147</v>
      </c>
      <c r="AG696" t="s">
        <v>126</v>
      </c>
      <c r="AH696" t="s">
        <v>98</v>
      </c>
      <c r="AI696" t="s">
        <v>98</v>
      </c>
      <c r="AJ696" t="s">
        <v>100</v>
      </c>
      <c r="AK696" t="s">
        <v>102</v>
      </c>
      <c r="AL696">
        <v>0</v>
      </c>
      <c r="AM696" t="s">
        <v>102</v>
      </c>
      <c r="AN696">
        <v>0</v>
      </c>
      <c r="AO696">
        <v>927</v>
      </c>
      <c r="AP696">
        <v>927</v>
      </c>
      <c r="AQ696" t="s">
        <v>103</v>
      </c>
      <c r="AR696" t="s">
        <v>98</v>
      </c>
      <c r="AS696" t="s">
        <v>105</v>
      </c>
      <c r="AT696" t="s">
        <v>106</v>
      </c>
      <c r="AU696">
        <v>1067</v>
      </c>
      <c r="AV696">
        <v>472</v>
      </c>
      <c r="AW696">
        <v>0</v>
      </c>
      <c r="AX696">
        <v>1539</v>
      </c>
      <c r="AY696">
        <v>0</v>
      </c>
      <c r="AZ696">
        <v>0</v>
      </c>
      <c r="BA696">
        <v>1</v>
      </c>
      <c r="BB696">
        <v>1</v>
      </c>
      <c r="BC696">
        <v>3</v>
      </c>
      <c r="BD696">
        <v>1</v>
      </c>
      <c r="BE696" t="s">
        <v>98</v>
      </c>
      <c r="BF696">
        <v>5</v>
      </c>
      <c r="BG696" t="s">
        <v>107</v>
      </c>
      <c r="BH696">
        <v>0</v>
      </c>
      <c r="BI696" t="s">
        <v>83</v>
      </c>
      <c r="BJ696" t="s">
        <v>127</v>
      </c>
      <c r="BK696">
        <v>1995</v>
      </c>
      <c r="BL696" t="s">
        <v>102</v>
      </c>
      <c r="BM696">
        <v>2</v>
      </c>
      <c r="BN696">
        <v>576</v>
      </c>
      <c r="BO696" t="s">
        <v>98</v>
      </c>
      <c r="BP696" t="s">
        <v>98</v>
      </c>
      <c r="BQ696" t="s">
        <v>105</v>
      </c>
      <c r="BR696">
        <v>112</v>
      </c>
      <c r="BS696">
        <v>0</v>
      </c>
      <c r="BT696">
        <v>0</v>
      </c>
      <c r="BU696">
        <v>0</v>
      </c>
      <c r="BV696">
        <v>0</v>
      </c>
      <c r="BW696">
        <v>0</v>
      </c>
      <c r="BX696" t="s">
        <v>83</v>
      </c>
      <c r="BY696" t="s">
        <v>134</v>
      </c>
      <c r="BZ696" t="s">
        <v>83</v>
      </c>
      <c r="CA696" s="2">
        <v>0</v>
      </c>
      <c r="CB696">
        <v>4</v>
      </c>
      <c r="CC696">
        <v>2009</v>
      </c>
      <c r="CD696" t="s">
        <v>110</v>
      </c>
      <c r="CE696" t="s">
        <v>111</v>
      </c>
      <c r="CF696" s="2">
        <v>141500</v>
      </c>
      <c r="CG696" s="4">
        <f t="shared" si="21"/>
        <v>91.942820012995455</v>
      </c>
    </row>
    <row r="697" spans="1:85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 t="str">
        <f t="shared" si="20"/>
        <v>Y</v>
      </c>
      <c r="S697">
        <v>6</v>
      </c>
      <c r="T697">
        <v>6</v>
      </c>
      <c r="U697">
        <v>1987</v>
      </c>
      <c r="V697" t="str">
        <f>IF(Table1[[#This Row],[YearBuilt]]&lt;1990, "N", IF(Table1[[#This Row],[Remodeled after 1990?]] = "Y", "N", "Y"))</f>
        <v>N</v>
      </c>
      <c r="W697">
        <v>1987</v>
      </c>
      <c r="X697" t="str" cm="1">
        <f t="array" ref="X697">IFERROR(IF(U697=W697, "N", IF(AND(U697&lt;W697, Table1[[#This Row],[YearRemodAdd]]&gt;1990), "Y", "N/A")), No value)</f>
        <v>N</v>
      </c>
      <c r="Y697" t="s">
        <v>93</v>
      </c>
      <c r="Z697" t="s">
        <v>94</v>
      </c>
      <c r="AA697" t="s">
        <v>140</v>
      </c>
      <c r="AB697" t="s">
        <v>140</v>
      </c>
      <c r="AC697" t="s">
        <v>96</v>
      </c>
      <c r="AD697">
        <v>72</v>
      </c>
      <c r="AE697" t="s">
        <v>98</v>
      </c>
      <c r="AF697" t="s">
        <v>98</v>
      </c>
      <c r="AG697" t="s">
        <v>118</v>
      </c>
      <c r="AH697" t="s">
        <v>97</v>
      </c>
      <c r="AI697" t="s">
        <v>97</v>
      </c>
      <c r="AJ697" t="s">
        <v>100</v>
      </c>
      <c r="AK697" t="s">
        <v>101</v>
      </c>
      <c r="AL697">
        <v>980</v>
      </c>
      <c r="AM697" t="s">
        <v>172</v>
      </c>
      <c r="AN697">
        <v>40</v>
      </c>
      <c r="AO697">
        <v>92</v>
      </c>
      <c r="AP697">
        <v>1112</v>
      </c>
      <c r="AQ697" t="s">
        <v>103</v>
      </c>
      <c r="AR697" t="s">
        <v>97</v>
      </c>
      <c r="AS697" t="s">
        <v>105</v>
      </c>
      <c r="AT697" t="s">
        <v>106</v>
      </c>
      <c r="AU697">
        <v>1137</v>
      </c>
      <c r="AV697">
        <v>0</v>
      </c>
      <c r="AW697">
        <v>0</v>
      </c>
      <c r="AX697">
        <v>1137</v>
      </c>
      <c r="AY697">
        <v>1</v>
      </c>
      <c r="AZ697">
        <v>0</v>
      </c>
      <c r="BA697">
        <v>2</v>
      </c>
      <c r="BB697">
        <v>0</v>
      </c>
      <c r="BC697">
        <v>2</v>
      </c>
      <c r="BD697">
        <v>1</v>
      </c>
      <c r="BE697" t="s">
        <v>97</v>
      </c>
      <c r="BF697">
        <v>5</v>
      </c>
      <c r="BG697" t="s">
        <v>107</v>
      </c>
      <c r="BH697">
        <v>1</v>
      </c>
      <c r="BI697" t="s">
        <v>98</v>
      </c>
      <c r="BJ697" t="s">
        <v>108</v>
      </c>
      <c r="BK697">
        <v>1987</v>
      </c>
      <c r="BL697" t="s">
        <v>102</v>
      </c>
      <c r="BM697">
        <v>2</v>
      </c>
      <c r="BN697">
        <v>551</v>
      </c>
      <c r="BO697" t="s">
        <v>98</v>
      </c>
      <c r="BP697" t="s">
        <v>98</v>
      </c>
      <c r="BQ697" t="s">
        <v>105</v>
      </c>
      <c r="BR697">
        <v>125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83</v>
      </c>
      <c r="BY697" t="s">
        <v>83</v>
      </c>
      <c r="BZ697" t="s">
        <v>83</v>
      </c>
      <c r="CA697" s="2">
        <v>0</v>
      </c>
      <c r="CB697">
        <v>7</v>
      </c>
      <c r="CC697">
        <v>2006</v>
      </c>
      <c r="CD697" t="s">
        <v>110</v>
      </c>
      <c r="CE697" t="s">
        <v>111</v>
      </c>
      <c r="CF697" s="2">
        <v>176000</v>
      </c>
      <c r="CG697" s="4">
        <f t="shared" si="21"/>
        <v>154.79331574318383</v>
      </c>
    </row>
    <row r="698" spans="1:85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 t="str">
        <f t="shared" si="20"/>
        <v>Y</v>
      </c>
      <c r="S698">
        <v>5</v>
      </c>
      <c r="T698">
        <v>7</v>
      </c>
      <c r="U698">
        <v>1921</v>
      </c>
      <c r="V698" t="str">
        <f>IF(Table1[[#This Row],[YearBuilt]]&lt;1990, "N", IF(Table1[[#This Row],[Remodeled after 1990?]] = "Y", "N", "Y"))</f>
        <v>N</v>
      </c>
      <c r="W698">
        <v>1950</v>
      </c>
      <c r="X698" t="str" cm="1">
        <f t="array" ref="X698">IFERROR(IF(U698=W698, "N", IF(AND(U698&lt;W698, Table1[[#This Row],[YearRemodAdd]]&gt;1990), "Y", "N/A")), No value)</f>
        <v>N/A</v>
      </c>
      <c r="Y698" t="s">
        <v>93</v>
      </c>
      <c r="Z698" t="s">
        <v>94</v>
      </c>
      <c r="AA698" t="s">
        <v>124</v>
      </c>
      <c r="AB698" t="s">
        <v>125</v>
      </c>
      <c r="AC698" t="s">
        <v>117</v>
      </c>
      <c r="AD698">
        <v>0</v>
      </c>
      <c r="AE698" t="s">
        <v>98</v>
      </c>
      <c r="AF698" t="s">
        <v>98</v>
      </c>
      <c r="AG698" t="s">
        <v>118</v>
      </c>
      <c r="AH698" t="s">
        <v>98</v>
      </c>
      <c r="AI698" t="s">
        <v>98</v>
      </c>
      <c r="AJ698" t="s">
        <v>100</v>
      </c>
      <c r="AK698" t="s">
        <v>172</v>
      </c>
      <c r="AL698">
        <v>616</v>
      </c>
      <c r="AM698" t="s">
        <v>102</v>
      </c>
      <c r="AN698">
        <v>0</v>
      </c>
      <c r="AO698">
        <v>0</v>
      </c>
      <c r="AP698">
        <v>616</v>
      </c>
      <c r="AQ698" t="s">
        <v>103</v>
      </c>
      <c r="AR698" t="s">
        <v>97</v>
      </c>
      <c r="AS698" t="s">
        <v>105</v>
      </c>
      <c r="AT698" t="s">
        <v>106</v>
      </c>
      <c r="AU698">
        <v>616</v>
      </c>
      <c r="AV698">
        <v>0</v>
      </c>
      <c r="AW698">
        <v>0</v>
      </c>
      <c r="AX698">
        <v>616</v>
      </c>
      <c r="AY698">
        <v>0</v>
      </c>
      <c r="AZ698">
        <v>0</v>
      </c>
      <c r="BA698">
        <v>1</v>
      </c>
      <c r="BB698">
        <v>0</v>
      </c>
      <c r="BC698">
        <v>2</v>
      </c>
      <c r="BD698">
        <v>1</v>
      </c>
      <c r="BE698" t="s">
        <v>98</v>
      </c>
      <c r="BF698">
        <v>4</v>
      </c>
      <c r="BG698" t="s">
        <v>107</v>
      </c>
      <c r="BH698">
        <v>0</v>
      </c>
      <c r="BI698" t="s">
        <v>83</v>
      </c>
      <c r="BJ698" t="s">
        <v>127</v>
      </c>
      <c r="BK698">
        <v>1921</v>
      </c>
      <c r="BL698" t="s">
        <v>102</v>
      </c>
      <c r="BM698">
        <v>1</v>
      </c>
      <c r="BN698">
        <v>205</v>
      </c>
      <c r="BO698" t="s">
        <v>98</v>
      </c>
      <c r="BP698" t="s">
        <v>98</v>
      </c>
      <c r="BQ698" t="s">
        <v>105</v>
      </c>
      <c r="BR698">
        <v>0</v>
      </c>
      <c r="BS698">
        <v>0</v>
      </c>
      <c r="BT698">
        <v>129</v>
      </c>
      <c r="BU698">
        <v>0</v>
      </c>
      <c r="BV698">
        <v>0</v>
      </c>
      <c r="BW698">
        <v>0</v>
      </c>
      <c r="BX698" t="s">
        <v>83</v>
      </c>
      <c r="BY698" t="s">
        <v>83</v>
      </c>
      <c r="BZ698" t="s">
        <v>83</v>
      </c>
      <c r="CA698" s="2">
        <v>0</v>
      </c>
      <c r="CB698">
        <v>6</v>
      </c>
      <c r="CC698">
        <v>2006</v>
      </c>
      <c r="CD698" t="s">
        <v>110</v>
      </c>
      <c r="CE698" t="s">
        <v>111</v>
      </c>
      <c r="CF698" s="2">
        <v>89000</v>
      </c>
      <c r="CG698" s="4">
        <f t="shared" si="21"/>
        <v>144.48051948051949</v>
      </c>
    </row>
    <row r="699" spans="1:85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 t="str">
        <f t="shared" si="20"/>
        <v>Y</v>
      </c>
      <c r="S699">
        <v>5</v>
      </c>
      <c r="T699">
        <v>7</v>
      </c>
      <c r="U699">
        <v>1952</v>
      </c>
      <c r="V699" t="str">
        <f>IF(Table1[[#This Row],[YearBuilt]]&lt;1990, "N", IF(Table1[[#This Row],[Remodeled after 1990?]] = "Y", "N", "Y"))</f>
        <v>N</v>
      </c>
      <c r="W699">
        <v>1952</v>
      </c>
      <c r="X699" t="str" cm="1">
        <f t="array" ref="X699">IFERROR(IF(U699=W699, "N", IF(AND(U699&lt;W699, Table1[[#This Row],[YearRemodAdd]]&gt;1990), "Y", "N/A")), No value)</f>
        <v>N</v>
      </c>
      <c r="Y699" t="s">
        <v>93</v>
      </c>
      <c r="Z699" t="s">
        <v>94</v>
      </c>
      <c r="AA699" t="s">
        <v>124</v>
      </c>
      <c r="AB699" t="s">
        <v>124</v>
      </c>
      <c r="AC699" t="s">
        <v>117</v>
      </c>
      <c r="AD699">
        <v>0</v>
      </c>
      <c r="AE699" t="s">
        <v>98</v>
      </c>
      <c r="AF699" t="s">
        <v>98</v>
      </c>
      <c r="AG699" t="s">
        <v>99</v>
      </c>
      <c r="AH699" t="s">
        <v>104</v>
      </c>
      <c r="AI699" t="s">
        <v>97</v>
      </c>
      <c r="AJ699" t="s">
        <v>121</v>
      </c>
      <c r="AK699" t="s">
        <v>172</v>
      </c>
      <c r="AL699">
        <v>210</v>
      </c>
      <c r="AM699" t="s">
        <v>119</v>
      </c>
      <c r="AN699">
        <v>551</v>
      </c>
      <c r="AO699">
        <v>219</v>
      </c>
      <c r="AP699">
        <v>980</v>
      </c>
      <c r="AQ699" t="s">
        <v>103</v>
      </c>
      <c r="AR699" t="s">
        <v>147</v>
      </c>
      <c r="AS699" t="s">
        <v>105</v>
      </c>
      <c r="AT699" t="s">
        <v>164</v>
      </c>
      <c r="AU699">
        <v>1148</v>
      </c>
      <c r="AV699">
        <v>0</v>
      </c>
      <c r="AW699">
        <v>0</v>
      </c>
      <c r="AX699">
        <v>1148</v>
      </c>
      <c r="AY699">
        <v>0</v>
      </c>
      <c r="AZ699">
        <v>1</v>
      </c>
      <c r="BA699">
        <v>1</v>
      </c>
      <c r="BB699">
        <v>0</v>
      </c>
      <c r="BC699">
        <v>2</v>
      </c>
      <c r="BD699">
        <v>1</v>
      </c>
      <c r="BE699" t="s">
        <v>98</v>
      </c>
      <c r="BF699">
        <v>6</v>
      </c>
      <c r="BG699" t="s">
        <v>107</v>
      </c>
      <c r="BH699">
        <v>0</v>
      </c>
      <c r="BI699" t="s">
        <v>83</v>
      </c>
      <c r="BJ699" t="s">
        <v>127</v>
      </c>
      <c r="BK699">
        <v>1952</v>
      </c>
      <c r="BL699" t="s">
        <v>102</v>
      </c>
      <c r="BM699">
        <v>1</v>
      </c>
      <c r="BN699">
        <v>308</v>
      </c>
      <c r="BO699" t="s">
        <v>98</v>
      </c>
      <c r="BP699" t="s">
        <v>98</v>
      </c>
      <c r="BQ699" t="s">
        <v>105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 t="s">
        <v>83</v>
      </c>
      <c r="BY699" t="s">
        <v>83</v>
      </c>
      <c r="BZ699" t="s">
        <v>83</v>
      </c>
      <c r="CA699" s="2">
        <v>0</v>
      </c>
      <c r="CB699">
        <v>9</v>
      </c>
      <c r="CC699">
        <v>2006</v>
      </c>
      <c r="CD699" t="s">
        <v>110</v>
      </c>
      <c r="CE699" t="s">
        <v>111</v>
      </c>
      <c r="CF699" s="2">
        <v>123500</v>
      </c>
      <c r="CG699" s="4">
        <f t="shared" si="21"/>
        <v>107.57839721254355</v>
      </c>
    </row>
    <row r="700" spans="1:85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 t="str">
        <f t="shared" si="20"/>
        <v>Y</v>
      </c>
      <c r="S700">
        <v>5</v>
      </c>
      <c r="T700">
        <v>8</v>
      </c>
      <c r="U700">
        <v>1965</v>
      </c>
      <c r="V700" t="str">
        <f>IF(Table1[[#This Row],[YearBuilt]]&lt;1990, "N", IF(Table1[[#This Row],[Remodeled after 1990?]] = "Y", "N", "Y"))</f>
        <v>N</v>
      </c>
      <c r="W700">
        <v>2009</v>
      </c>
      <c r="X700" t="str" cm="1">
        <f t="array" ref="X700">IFERROR(IF(U700=W700, "N", IF(AND(U700&lt;W700, Table1[[#This Row],[YearRemodAdd]]&gt;1990), "Y", "N/A")), No value)</f>
        <v>Y</v>
      </c>
      <c r="Y700" t="s">
        <v>93</v>
      </c>
      <c r="Z700" t="s">
        <v>94</v>
      </c>
      <c r="AA700" t="s">
        <v>116</v>
      </c>
      <c r="AB700" t="s">
        <v>116</v>
      </c>
      <c r="AC700" t="s">
        <v>117</v>
      </c>
      <c r="AD700">
        <v>0</v>
      </c>
      <c r="AE700" t="s">
        <v>98</v>
      </c>
      <c r="AF700" t="s">
        <v>97</v>
      </c>
      <c r="AG700" t="s">
        <v>118</v>
      </c>
      <c r="AH700" t="s">
        <v>98</v>
      </c>
      <c r="AI700" t="s">
        <v>98</v>
      </c>
      <c r="AJ700" t="s">
        <v>100</v>
      </c>
      <c r="AK700" t="s">
        <v>101</v>
      </c>
      <c r="AL700">
        <v>553</v>
      </c>
      <c r="AM700" t="s">
        <v>141</v>
      </c>
      <c r="AN700">
        <v>117</v>
      </c>
      <c r="AO700">
        <v>224</v>
      </c>
      <c r="AP700">
        <v>894</v>
      </c>
      <c r="AQ700" t="s">
        <v>103</v>
      </c>
      <c r="AR700" t="s">
        <v>104</v>
      </c>
      <c r="AS700" t="s">
        <v>105</v>
      </c>
      <c r="AT700" t="s">
        <v>106</v>
      </c>
      <c r="AU700">
        <v>894</v>
      </c>
      <c r="AV700">
        <v>0</v>
      </c>
      <c r="AW700">
        <v>0</v>
      </c>
      <c r="AX700">
        <v>894</v>
      </c>
      <c r="AY700">
        <v>1</v>
      </c>
      <c r="AZ700">
        <v>0</v>
      </c>
      <c r="BA700">
        <v>1</v>
      </c>
      <c r="BB700">
        <v>0</v>
      </c>
      <c r="BC700">
        <v>3</v>
      </c>
      <c r="BD700">
        <v>1</v>
      </c>
      <c r="BE700" t="s">
        <v>98</v>
      </c>
      <c r="BF700">
        <v>5</v>
      </c>
      <c r="BG700" t="s">
        <v>107</v>
      </c>
      <c r="BH700">
        <v>1</v>
      </c>
      <c r="BI700" t="s">
        <v>97</v>
      </c>
      <c r="BJ700" t="s">
        <v>127</v>
      </c>
      <c r="BK700">
        <v>1973</v>
      </c>
      <c r="BL700" t="s">
        <v>102</v>
      </c>
      <c r="BM700">
        <v>1</v>
      </c>
      <c r="BN700">
        <v>336</v>
      </c>
      <c r="BO700" t="s">
        <v>98</v>
      </c>
      <c r="BP700" t="s">
        <v>98</v>
      </c>
      <c r="BQ700" t="s">
        <v>105</v>
      </c>
      <c r="BR700">
        <v>416</v>
      </c>
      <c r="BS700">
        <v>144</v>
      </c>
      <c r="BT700">
        <v>0</v>
      </c>
      <c r="BU700">
        <v>0</v>
      </c>
      <c r="BV700">
        <v>0</v>
      </c>
      <c r="BW700">
        <v>0</v>
      </c>
      <c r="BX700" t="s">
        <v>83</v>
      </c>
      <c r="BY700" t="s">
        <v>134</v>
      </c>
      <c r="BZ700" t="s">
        <v>83</v>
      </c>
      <c r="CA700" s="2">
        <v>0</v>
      </c>
      <c r="CB700">
        <v>4</v>
      </c>
      <c r="CC700">
        <v>2010</v>
      </c>
      <c r="CD700" t="s">
        <v>110</v>
      </c>
      <c r="CE700" t="s">
        <v>111</v>
      </c>
      <c r="CF700" s="2">
        <v>138500</v>
      </c>
      <c r="CG700" s="4">
        <f t="shared" si="21"/>
        <v>154.92170022371366</v>
      </c>
    </row>
    <row r="701" spans="1:85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 t="str">
        <f t="shared" si="20"/>
        <v>Y</v>
      </c>
      <c r="S701">
        <v>7</v>
      </c>
      <c r="T701">
        <v>5</v>
      </c>
      <c r="U701">
        <v>2004</v>
      </c>
      <c r="V701" t="str">
        <f>IF(Table1[[#This Row],[YearBuilt]]&lt;1990, "N", IF(Table1[[#This Row],[Remodeled after 1990?]] = "Y", "N", "Y"))</f>
        <v>Y</v>
      </c>
      <c r="W701">
        <v>2004</v>
      </c>
      <c r="X701" t="str" cm="1">
        <f t="array" ref="X701">IFERROR(IF(U701=W701, "N", IF(AND(U701&lt;W701, Table1[[#This Row],[YearRemodAdd]]&gt;1990), "Y", "N/A")), No value)</f>
        <v>N</v>
      </c>
      <c r="Y701" t="s">
        <v>93</v>
      </c>
      <c r="Z701" t="s">
        <v>94</v>
      </c>
      <c r="AA701" t="s">
        <v>116</v>
      </c>
      <c r="AB701" t="s">
        <v>116</v>
      </c>
      <c r="AC701" t="s">
        <v>117</v>
      </c>
      <c r="AD701">
        <v>0</v>
      </c>
      <c r="AE701" t="s">
        <v>97</v>
      </c>
      <c r="AF701" t="s">
        <v>98</v>
      </c>
      <c r="AG701" t="s">
        <v>99</v>
      </c>
      <c r="AH701" t="s">
        <v>97</v>
      </c>
      <c r="AI701" t="s">
        <v>98</v>
      </c>
      <c r="AJ701" t="s">
        <v>121</v>
      </c>
      <c r="AK701" t="s">
        <v>101</v>
      </c>
      <c r="AL701">
        <v>16</v>
      </c>
      <c r="AM701" t="s">
        <v>102</v>
      </c>
      <c r="AN701">
        <v>0</v>
      </c>
      <c r="AO701">
        <v>1375</v>
      </c>
      <c r="AP701">
        <v>1391</v>
      </c>
      <c r="AQ701" t="s">
        <v>103</v>
      </c>
      <c r="AR701" t="s">
        <v>104</v>
      </c>
      <c r="AS701" t="s">
        <v>105</v>
      </c>
      <c r="AT701" t="s">
        <v>106</v>
      </c>
      <c r="AU701">
        <v>1391</v>
      </c>
      <c r="AV701">
        <v>0</v>
      </c>
      <c r="AW701">
        <v>0</v>
      </c>
      <c r="AX701">
        <v>1391</v>
      </c>
      <c r="AY701">
        <v>0</v>
      </c>
      <c r="AZ701">
        <v>0</v>
      </c>
      <c r="BA701">
        <v>2</v>
      </c>
      <c r="BB701">
        <v>0</v>
      </c>
      <c r="BC701">
        <v>2</v>
      </c>
      <c r="BD701">
        <v>1</v>
      </c>
      <c r="BE701" t="s">
        <v>97</v>
      </c>
      <c r="BF701">
        <v>5</v>
      </c>
      <c r="BG701" t="s">
        <v>107</v>
      </c>
      <c r="BH701">
        <v>0</v>
      </c>
      <c r="BI701" t="s">
        <v>83</v>
      </c>
      <c r="BJ701" t="s">
        <v>108</v>
      </c>
      <c r="BK701">
        <v>2004</v>
      </c>
      <c r="BL701" t="s">
        <v>109</v>
      </c>
      <c r="BM701">
        <v>2</v>
      </c>
      <c r="BN701">
        <v>530</v>
      </c>
      <c r="BO701" t="s">
        <v>98</v>
      </c>
      <c r="BP701" t="s">
        <v>98</v>
      </c>
      <c r="BQ701" t="s">
        <v>105</v>
      </c>
      <c r="BR701">
        <v>156</v>
      </c>
      <c r="BS701">
        <v>158</v>
      </c>
      <c r="BT701">
        <v>0</v>
      </c>
      <c r="BU701">
        <v>0</v>
      </c>
      <c r="BV701">
        <v>0</v>
      </c>
      <c r="BW701">
        <v>0</v>
      </c>
      <c r="BX701" t="s">
        <v>83</v>
      </c>
      <c r="BY701" t="s">
        <v>83</v>
      </c>
      <c r="BZ701" t="s">
        <v>83</v>
      </c>
      <c r="CA701" s="2">
        <v>0</v>
      </c>
      <c r="CB701">
        <v>7</v>
      </c>
      <c r="CC701">
        <v>2008</v>
      </c>
      <c r="CD701" t="s">
        <v>110</v>
      </c>
      <c r="CE701" t="s">
        <v>111</v>
      </c>
      <c r="CF701" s="2">
        <v>196000</v>
      </c>
      <c r="CG701" s="4">
        <f t="shared" si="21"/>
        <v>140.90582314881379</v>
      </c>
    </row>
    <row r="702" spans="1:85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 t="str">
        <f t="shared" si="20"/>
        <v>Y</v>
      </c>
      <c r="S702">
        <v>8</v>
      </c>
      <c r="T702">
        <v>5</v>
      </c>
      <c r="U702">
        <v>2002</v>
      </c>
      <c r="V702" t="str">
        <f>IF(Table1[[#This Row],[YearBuilt]]&lt;1990, "N", IF(Table1[[#This Row],[Remodeled after 1990?]] = "Y", "N", "Y"))</f>
        <v>Y</v>
      </c>
      <c r="W702">
        <v>2002</v>
      </c>
      <c r="X702" t="str" cm="1">
        <f t="array" ref="X702">IFERROR(IF(U702=W702, "N", IF(AND(U702&lt;W702, Table1[[#This Row],[YearRemodAdd]]&gt;1990), "Y", "N/A")), No value)</f>
        <v>N</v>
      </c>
      <c r="Y702" t="s">
        <v>152</v>
      </c>
      <c r="Z702" t="s">
        <v>94</v>
      </c>
      <c r="AA702" t="s">
        <v>95</v>
      </c>
      <c r="AB702" t="s">
        <v>95</v>
      </c>
      <c r="AC702" t="s">
        <v>96</v>
      </c>
      <c r="AD702">
        <v>630</v>
      </c>
      <c r="AE702" t="s">
        <v>97</v>
      </c>
      <c r="AF702" t="s">
        <v>98</v>
      </c>
      <c r="AG702" t="s">
        <v>99</v>
      </c>
      <c r="AH702" t="s">
        <v>104</v>
      </c>
      <c r="AI702" t="s">
        <v>98</v>
      </c>
      <c r="AJ702" t="s">
        <v>97</v>
      </c>
      <c r="AK702" t="s">
        <v>101</v>
      </c>
      <c r="AL702">
        <v>1274</v>
      </c>
      <c r="AM702" t="s">
        <v>102</v>
      </c>
      <c r="AN702">
        <v>0</v>
      </c>
      <c r="AO702">
        <v>526</v>
      </c>
      <c r="AP702">
        <v>1800</v>
      </c>
      <c r="AQ702" t="s">
        <v>103</v>
      </c>
      <c r="AR702" t="s">
        <v>104</v>
      </c>
      <c r="AS702" t="s">
        <v>105</v>
      </c>
      <c r="AT702" t="s">
        <v>106</v>
      </c>
      <c r="AU702">
        <v>1800</v>
      </c>
      <c r="AV702">
        <v>0</v>
      </c>
      <c r="AW702">
        <v>0</v>
      </c>
      <c r="AX702">
        <v>1800</v>
      </c>
      <c r="AY702">
        <v>1</v>
      </c>
      <c r="AZ702">
        <v>0</v>
      </c>
      <c r="BA702">
        <v>2</v>
      </c>
      <c r="BB702">
        <v>0</v>
      </c>
      <c r="BC702">
        <v>3</v>
      </c>
      <c r="BD702">
        <v>1</v>
      </c>
      <c r="BE702" t="s">
        <v>97</v>
      </c>
      <c r="BF702">
        <v>7</v>
      </c>
      <c r="BG702" t="s">
        <v>107</v>
      </c>
      <c r="BH702">
        <v>1</v>
      </c>
      <c r="BI702" t="s">
        <v>97</v>
      </c>
      <c r="BJ702" t="s">
        <v>108</v>
      </c>
      <c r="BK702">
        <v>2002</v>
      </c>
      <c r="BL702" t="s">
        <v>157</v>
      </c>
      <c r="BM702">
        <v>3</v>
      </c>
      <c r="BN702">
        <v>765</v>
      </c>
      <c r="BO702" t="s">
        <v>98</v>
      </c>
      <c r="BP702" t="s">
        <v>98</v>
      </c>
      <c r="BQ702" t="s">
        <v>105</v>
      </c>
      <c r="BR702">
        <v>270</v>
      </c>
      <c r="BS702">
        <v>78</v>
      </c>
      <c r="BT702">
        <v>0</v>
      </c>
      <c r="BU702">
        <v>0</v>
      </c>
      <c r="BV702">
        <v>0</v>
      </c>
      <c r="BW702">
        <v>0</v>
      </c>
      <c r="BX702" t="s">
        <v>83</v>
      </c>
      <c r="BY702" t="s">
        <v>83</v>
      </c>
      <c r="BZ702" t="s">
        <v>83</v>
      </c>
      <c r="CA702" s="2">
        <v>0</v>
      </c>
      <c r="CB702">
        <v>5</v>
      </c>
      <c r="CC702">
        <v>2006</v>
      </c>
      <c r="CD702" t="s">
        <v>110</v>
      </c>
      <c r="CE702" t="s">
        <v>111</v>
      </c>
      <c r="CF702" s="2">
        <v>312500</v>
      </c>
      <c r="CG702" s="4">
        <f t="shared" si="21"/>
        <v>173.61111111111111</v>
      </c>
    </row>
    <row r="703" spans="1:85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 t="str">
        <f t="shared" si="20"/>
        <v>Y</v>
      </c>
      <c r="S703">
        <v>7</v>
      </c>
      <c r="T703">
        <v>5</v>
      </c>
      <c r="U703">
        <v>1969</v>
      </c>
      <c r="V703" t="str">
        <f>IF(Table1[[#This Row],[YearBuilt]]&lt;1990, "N", IF(Table1[[#This Row],[Remodeled after 1990?]] = "Y", "N", "Y"))</f>
        <v>N</v>
      </c>
      <c r="W703">
        <v>1969</v>
      </c>
      <c r="X703" t="str" cm="1">
        <f t="array" ref="X703">IFERROR(IF(U703=W703, "N", IF(AND(U703&lt;W703, Table1[[#This Row],[YearRemodAdd]]&gt;1990), "Y", "N/A")), No value)</f>
        <v>N</v>
      </c>
      <c r="Y703" t="s">
        <v>152</v>
      </c>
      <c r="Z703" t="s">
        <v>94</v>
      </c>
      <c r="AA703" t="s">
        <v>140</v>
      </c>
      <c r="AB703" t="s">
        <v>140</v>
      </c>
      <c r="AC703" t="s">
        <v>96</v>
      </c>
      <c r="AD703">
        <v>168</v>
      </c>
      <c r="AE703" t="s">
        <v>98</v>
      </c>
      <c r="AF703" t="s">
        <v>98</v>
      </c>
      <c r="AG703" t="s">
        <v>118</v>
      </c>
      <c r="AH703" t="s">
        <v>98</v>
      </c>
      <c r="AI703" t="s">
        <v>98</v>
      </c>
      <c r="AJ703" t="s">
        <v>100</v>
      </c>
      <c r="AK703" t="s">
        <v>102</v>
      </c>
      <c r="AL703">
        <v>0</v>
      </c>
      <c r="AM703" t="s">
        <v>102</v>
      </c>
      <c r="AN703">
        <v>0</v>
      </c>
      <c r="AO703">
        <v>1164</v>
      </c>
      <c r="AP703">
        <v>1164</v>
      </c>
      <c r="AQ703" t="s">
        <v>103</v>
      </c>
      <c r="AR703" t="s">
        <v>98</v>
      </c>
      <c r="AS703" t="s">
        <v>105</v>
      </c>
      <c r="AT703" t="s">
        <v>106</v>
      </c>
      <c r="AU703">
        <v>1164</v>
      </c>
      <c r="AV703">
        <v>0</v>
      </c>
      <c r="AW703">
        <v>0</v>
      </c>
      <c r="AX703">
        <v>1164</v>
      </c>
      <c r="AY703">
        <v>0</v>
      </c>
      <c r="AZ703">
        <v>0</v>
      </c>
      <c r="BA703">
        <v>1</v>
      </c>
      <c r="BB703">
        <v>1</v>
      </c>
      <c r="BC703">
        <v>3</v>
      </c>
      <c r="BD703">
        <v>1</v>
      </c>
      <c r="BE703" t="s">
        <v>98</v>
      </c>
      <c r="BF703">
        <v>6</v>
      </c>
      <c r="BG703" t="s">
        <v>107</v>
      </c>
      <c r="BH703">
        <v>0</v>
      </c>
      <c r="BI703" t="s">
        <v>83</v>
      </c>
      <c r="BJ703" t="s">
        <v>108</v>
      </c>
      <c r="BK703">
        <v>1969</v>
      </c>
      <c r="BL703" t="s">
        <v>102</v>
      </c>
      <c r="BM703">
        <v>2</v>
      </c>
      <c r="BN703">
        <v>528</v>
      </c>
      <c r="BO703" t="s">
        <v>98</v>
      </c>
      <c r="BP703" t="s">
        <v>98</v>
      </c>
      <c r="BQ703" t="s">
        <v>105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83</v>
      </c>
      <c r="BY703" t="s">
        <v>83</v>
      </c>
      <c r="BZ703" t="s">
        <v>83</v>
      </c>
      <c r="CA703" s="2">
        <v>0</v>
      </c>
      <c r="CB703">
        <v>7</v>
      </c>
      <c r="CC703">
        <v>2006</v>
      </c>
      <c r="CD703" t="s">
        <v>173</v>
      </c>
      <c r="CE703" t="s">
        <v>111</v>
      </c>
      <c r="CF703" s="2">
        <v>140000</v>
      </c>
      <c r="CG703" s="4">
        <f t="shared" si="21"/>
        <v>120.27491408934708</v>
      </c>
    </row>
    <row r="704" spans="1:85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 t="str">
        <f t="shared" si="20"/>
        <v>N</v>
      </c>
      <c r="S704">
        <v>8</v>
      </c>
      <c r="T704">
        <v>5</v>
      </c>
      <c r="U704">
        <v>2006</v>
      </c>
      <c r="V704" t="str">
        <f>IF(Table1[[#This Row],[YearBuilt]]&lt;1990, "N", IF(Table1[[#This Row],[Remodeled after 1990?]] = "Y", "N", "Y"))</f>
        <v>Y</v>
      </c>
      <c r="W704">
        <v>2006</v>
      </c>
      <c r="X704" t="str" cm="1">
        <f t="array" ref="X704">IFERROR(IF(U704=W704, "N", IF(AND(U704&lt;W704, Table1[[#This Row],[YearRemodAdd]]&gt;1990), "Y", "N/A")), No value)</f>
        <v>N</v>
      </c>
      <c r="Y704" t="s">
        <v>152</v>
      </c>
      <c r="Z704" t="s">
        <v>94</v>
      </c>
      <c r="AA704" t="s">
        <v>95</v>
      </c>
      <c r="AB704" t="s">
        <v>95</v>
      </c>
      <c r="AC704" t="s">
        <v>96</v>
      </c>
      <c r="AD704">
        <v>466</v>
      </c>
      <c r="AE704" t="s">
        <v>104</v>
      </c>
      <c r="AF704" t="s">
        <v>98</v>
      </c>
      <c r="AG704" t="s">
        <v>99</v>
      </c>
      <c r="AH704" t="s">
        <v>104</v>
      </c>
      <c r="AI704" t="s">
        <v>97</v>
      </c>
      <c r="AJ704" t="s">
        <v>100</v>
      </c>
      <c r="AK704" t="s">
        <v>102</v>
      </c>
      <c r="AL704">
        <v>0</v>
      </c>
      <c r="AM704" t="s">
        <v>102</v>
      </c>
      <c r="AN704">
        <v>0</v>
      </c>
      <c r="AO704">
        <v>1234</v>
      </c>
      <c r="AP704">
        <v>1234</v>
      </c>
      <c r="AQ704" t="s">
        <v>103</v>
      </c>
      <c r="AR704" t="s">
        <v>104</v>
      </c>
      <c r="AS704" t="s">
        <v>105</v>
      </c>
      <c r="AT704" t="s">
        <v>106</v>
      </c>
      <c r="AU704">
        <v>1264</v>
      </c>
      <c r="AV704">
        <v>1312</v>
      </c>
      <c r="AW704">
        <v>0</v>
      </c>
      <c r="AX704">
        <v>2576</v>
      </c>
      <c r="AY704">
        <v>0</v>
      </c>
      <c r="AZ704">
        <v>0</v>
      </c>
      <c r="BA704">
        <v>2</v>
      </c>
      <c r="BB704">
        <v>1</v>
      </c>
      <c r="BC704">
        <v>4</v>
      </c>
      <c r="BD704">
        <v>1</v>
      </c>
      <c r="BE704" t="s">
        <v>104</v>
      </c>
      <c r="BF704">
        <v>10</v>
      </c>
      <c r="BG704" t="s">
        <v>107</v>
      </c>
      <c r="BH704">
        <v>1</v>
      </c>
      <c r="BI704" t="s">
        <v>97</v>
      </c>
      <c r="BJ704" t="s">
        <v>156</v>
      </c>
      <c r="BK704">
        <v>2006</v>
      </c>
      <c r="BL704" t="s">
        <v>157</v>
      </c>
      <c r="BM704">
        <v>3</v>
      </c>
      <c r="BN704">
        <v>666</v>
      </c>
      <c r="BO704" t="s">
        <v>98</v>
      </c>
      <c r="BP704" t="s">
        <v>98</v>
      </c>
      <c r="BQ704" t="s">
        <v>105</v>
      </c>
      <c r="BR704">
        <v>324</v>
      </c>
      <c r="BS704">
        <v>100</v>
      </c>
      <c r="BT704">
        <v>0</v>
      </c>
      <c r="BU704">
        <v>0</v>
      </c>
      <c r="BV704">
        <v>0</v>
      </c>
      <c r="BW704">
        <v>0</v>
      </c>
      <c r="BX704" t="s">
        <v>83</v>
      </c>
      <c r="BY704" t="s">
        <v>83</v>
      </c>
      <c r="BZ704" t="s">
        <v>83</v>
      </c>
      <c r="CA704" s="2">
        <v>0</v>
      </c>
      <c r="CB704">
        <v>7</v>
      </c>
      <c r="CC704">
        <v>2006</v>
      </c>
      <c r="CD704" t="s">
        <v>158</v>
      </c>
      <c r="CE704" t="s">
        <v>159</v>
      </c>
      <c r="CF704" s="2">
        <v>361919</v>
      </c>
      <c r="CG704" s="4">
        <f t="shared" si="21"/>
        <v>140.49650621118013</v>
      </c>
    </row>
    <row r="705" spans="1:85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 t="str">
        <f t="shared" si="20"/>
        <v>N</v>
      </c>
      <c r="S705">
        <v>5</v>
      </c>
      <c r="T705">
        <v>9</v>
      </c>
      <c r="U705">
        <v>1900</v>
      </c>
      <c r="V705" t="str">
        <f>IF(Table1[[#This Row],[YearBuilt]]&lt;1990, "N", IF(Table1[[#This Row],[Remodeled after 1990?]] = "Y", "N", "Y"))</f>
        <v>N</v>
      </c>
      <c r="W705">
        <v>1996</v>
      </c>
      <c r="X705" t="str" cm="1">
        <f t="array" ref="X705">IFERROR(IF(U705=W705, "N", IF(AND(U705&lt;W705, Table1[[#This Row],[YearRemodAdd]]&gt;1990), "Y", "N/A")), No value)</f>
        <v>Y</v>
      </c>
      <c r="Y705" t="s">
        <v>93</v>
      </c>
      <c r="Z705" t="s">
        <v>94</v>
      </c>
      <c r="AA705" t="s">
        <v>124</v>
      </c>
      <c r="AB705" t="s">
        <v>124</v>
      </c>
      <c r="AC705" t="s">
        <v>117</v>
      </c>
      <c r="AD705">
        <v>0</v>
      </c>
      <c r="AE705" t="s">
        <v>98</v>
      </c>
      <c r="AF705" t="s">
        <v>97</v>
      </c>
      <c r="AG705" t="s">
        <v>126</v>
      </c>
      <c r="AH705" t="s">
        <v>97</v>
      </c>
      <c r="AI705" t="s">
        <v>98</v>
      </c>
      <c r="AJ705" t="s">
        <v>100</v>
      </c>
      <c r="AK705" t="s">
        <v>102</v>
      </c>
      <c r="AL705">
        <v>0</v>
      </c>
      <c r="AM705" t="s">
        <v>102</v>
      </c>
      <c r="AN705">
        <v>0</v>
      </c>
      <c r="AO705">
        <v>360</v>
      </c>
      <c r="AP705">
        <v>360</v>
      </c>
      <c r="AQ705" t="s">
        <v>103</v>
      </c>
      <c r="AR705" t="s">
        <v>97</v>
      </c>
      <c r="AS705" t="s">
        <v>105</v>
      </c>
      <c r="AT705" t="s">
        <v>106</v>
      </c>
      <c r="AU705">
        <v>1032</v>
      </c>
      <c r="AV705">
        <v>780</v>
      </c>
      <c r="AW705">
        <v>0</v>
      </c>
      <c r="AX705">
        <v>1812</v>
      </c>
      <c r="AY705">
        <v>0</v>
      </c>
      <c r="AZ705">
        <v>0</v>
      </c>
      <c r="BA705">
        <v>2</v>
      </c>
      <c r="BB705">
        <v>0</v>
      </c>
      <c r="BC705">
        <v>4</v>
      </c>
      <c r="BD705">
        <v>2</v>
      </c>
      <c r="BE705" t="s">
        <v>97</v>
      </c>
      <c r="BF705">
        <v>8</v>
      </c>
      <c r="BG705" t="s">
        <v>107</v>
      </c>
      <c r="BH705">
        <v>1</v>
      </c>
      <c r="BI705" t="s">
        <v>212</v>
      </c>
      <c r="BJ705" t="s">
        <v>127</v>
      </c>
      <c r="BK705">
        <v>1999</v>
      </c>
      <c r="BL705" t="s">
        <v>102</v>
      </c>
      <c r="BM705">
        <v>2</v>
      </c>
      <c r="BN705">
        <v>672</v>
      </c>
      <c r="BO705" t="s">
        <v>98</v>
      </c>
      <c r="BP705" t="s">
        <v>98</v>
      </c>
      <c r="BQ705" t="s">
        <v>177</v>
      </c>
      <c r="BR705">
        <v>344</v>
      </c>
      <c r="BS705">
        <v>0</v>
      </c>
      <c r="BT705">
        <v>40</v>
      </c>
      <c r="BU705">
        <v>0</v>
      </c>
      <c r="BV705">
        <v>0</v>
      </c>
      <c r="BW705">
        <v>0</v>
      </c>
      <c r="BX705" t="s">
        <v>83</v>
      </c>
      <c r="BY705" t="s">
        <v>134</v>
      </c>
      <c r="BZ705" t="s">
        <v>83</v>
      </c>
      <c r="CA705" s="2">
        <v>0</v>
      </c>
      <c r="CB705">
        <v>5</v>
      </c>
      <c r="CC705">
        <v>2010</v>
      </c>
      <c r="CD705" t="s">
        <v>110</v>
      </c>
      <c r="CE705" t="s">
        <v>111</v>
      </c>
      <c r="CF705" s="2">
        <v>140000</v>
      </c>
      <c r="CG705" s="4">
        <f t="shared" si="21"/>
        <v>77.262693156732894</v>
      </c>
    </row>
    <row r="706" spans="1:85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 t="str">
        <f t="shared" si="20"/>
        <v>Y</v>
      </c>
      <c r="S706">
        <v>7</v>
      </c>
      <c r="T706">
        <v>5</v>
      </c>
      <c r="U706">
        <v>2004</v>
      </c>
      <c r="V706" t="str">
        <f>IF(Table1[[#This Row],[YearBuilt]]&lt;1990, "N", IF(Table1[[#This Row],[Remodeled after 1990?]] = "Y", "N", "Y"))</f>
        <v>N</v>
      </c>
      <c r="W706">
        <v>2005</v>
      </c>
      <c r="X706" t="str" cm="1">
        <f t="array" ref="X706">IFERROR(IF(U706=W706, "N", IF(AND(U706&lt;W706, Table1[[#This Row],[YearRemodAdd]]&gt;1990), "Y", "N/A")), No value)</f>
        <v>Y</v>
      </c>
      <c r="Y706" t="s">
        <v>93</v>
      </c>
      <c r="Z706" t="s">
        <v>94</v>
      </c>
      <c r="AA706" t="s">
        <v>95</v>
      </c>
      <c r="AB706" t="s">
        <v>95</v>
      </c>
      <c r="AC706" t="s">
        <v>96</v>
      </c>
      <c r="AD706">
        <v>109</v>
      </c>
      <c r="AE706" t="s">
        <v>97</v>
      </c>
      <c r="AF706" t="s">
        <v>98</v>
      </c>
      <c r="AG706" t="s">
        <v>99</v>
      </c>
      <c r="AH706" t="s">
        <v>97</v>
      </c>
      <c r="AI706" t="s">
        <v>98</v>
      </c>
      <c r="AJ706" t="s">
        <v>130</v>
      </c>
      <c r="AK706" t="s">
        <v>101</v>
      </c>
      <c r="AL706">
        <v>712</v>
      </c>
      <c r="AM706" t="s">
        <v>102</v>
      </c>
      <c r="AN706">
        <v>0</v>
      </c>
      <c r="AO706">
        <v>761</v>
      </c>
      <c r="AP706">
        <v>1473</v>
      </c>
      <c r="AQ706" t="s">
        <v>103</v>
      </c>
      <c r="AR706" t="s">
        <v>104</v>
      </c>
      <c r="AS706" t="s">
        <v>105</v>
      </c>
      <c r="AT706" t="s">
        <v>106</v>
      </c>
      <c r="AU706">
        <v>1484</v>
      </c>
      <c r="AV706">
        <v>0</v>
      </c>
      <c r="AW706">
        <v>0</v>
      </c>
      <c r="AX706">
        <v>1484</v>
      </c>
      <c r="AY706">
        <v>1</v>
      </c>
      <c r="AZ706">
        <v>0</v>
      </c>
      <c r="BA706">
        <v>2</v>
      </c>
      <c r="BB706">
        <v>0</v>
      </c>
      <c r="BC706">
        <v>3</v>
      </c>
      <c r="BD706">
        <v>1</v>
      </c>
      <c r="BE706" t="s">
        <v>97</v>
      </c>
      <c r="BF706">
        <v>7</v>
      </c>
      <c r="BG706" t="s">
        <v>107</v>
      </c>
      <c r="BH706">
        <v>0</v>
      </c>
      <c r="BI706" t="s">
        <v>83</v>
      </c>
      <c r="BJ706" t="s">
        <v>108</v>
      </c>
      <c r="BK706">
        <v>2004</v>
      </c>
      <c r="BL706" t="s">
        <v>109</v>
      </c>
      <c r="BM706">
        <v>2</v>
      </c>
      <c r="BN706">
        <v>606</v>
      </c>
      <c r="BO706" t="s">
        <v>98</v>
      </c>
      <c r="BP706" t="s">
        <v>98</v>
      </c>
      <c r="BQ706" t="s">
        <v>105</v>
      </c>
      <c r="BR706">
        <v>0</v>
      </c>
      <c r="BS706">
        <v>35</v>
      </c>
      <c r="BT706">
        <v>0</v>
      </c>
      <c r="BU706">
        <v>144</v>
      </c>
      <c r="BV706">
        <v>0</v>
      </c>
      <c r="BW706">
        <v>0</v>
      </c>
      <c r="BX706" t="s">
        <v>83</v>
      </c>
      <c r="BY706" t="s">
        <v>83</v>
      </c>
      <c r="BZ706" t="s">
        <v>83</v>
      </c>
      <c r="CA706" s="2">
        <v>0</v>
      </c>
      <c r="CB706">
        <v>5</v>
      </c>
      <c r="CC706">
        <v>2010</v>
      </c>
      <c r="CD706" t="s">
        <v>110</v>
      </c>
      <c r="CE706" t="s">
        <v>111</v>
      </c>
      <c r="CF706" s="2">
        <v>213000</v>
      </c>
      <c r="CG706" s="4">
        <f t="shared" si="21"/>
        <v>143.5309973045822</v>
      </c>
    </row>
    <row r="707" spans="1:85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 t="str">
        <f t="shared" ref="R707:R770" si="22">IFERROR(IF(Q707 = "1Story", "Y",IF(Q707 = "2Story", "N", "N/A")), "No value")</f>
        <v>N</v>
      </c>
      <c r="S707">
        <v>4</v>
      </c>
      <c r="T707">
        <v>5</v>
      </c>
      <c r="U707">
        <v>1930</v>
      </c>
      <c r="V707" t="str">
        <f>IF(Table1[[#This Row],[YearBuilt]]&lt;1990, "N", IF(Table1[[#This Row],[Remodeled after 1990?]] = "Y", "N", "Y"))</f>
        <v>N</v>
      </c>
      <c r="W707">
        <v>1950</v>
      </c>
      <c r="X707" t="str" cm="1">
        <f t="array" ref="X707">IFERROR(IF(U707=W707, "N", IF(AND(U707&lt;W707, Table1[[#This Row],[YearRemodAdd]]&gt;1990), "Y", "N/A")), No value)</f>
        <v>N/A</v>
      </c>
      <c r="Y707" t="s">
        <v>152</v>
      </c>
      <c r="Z707" t="s">
        <v>94</v>
      </c>
      <c r="AA707" t="s">
        <v>95</v>
      </c>
      <c r="AB707" t="s">
        <v>125</v>
      </c>
      <c r="AC707" t="s">
        <v>117</v>
      </c>
      <c r="AD707">
        <v>0</v>
      </c>
      <c r="AE707" t="s">
        <v>147</v>
      </c>
      <c r="AF707" t="s">
        <v>147</v>
      </c>
      <c r="AG707" t="s">
        <v>168</v>
      </c>
      <c r="AH707" t="s">
        <v>83</v>
      </c>
      <c r="AI707" t="s">
        <v>83</v>
      </c>
      <c r="AJ707" t="s">
        <v>83</v>
      </c>
      <c r="AK707" t="s">
        <v>83</v>
      </c>
      <c r="AL707">
        <v>0</v>
      </c>
      <c r="AM707" t="s">
        <v>83</v>
      </c>
      <c r="AN707">
        <v>0</v>
      </c>
      <c r="AO707">
        <v>0</v>
      </c>
      <c r="AP707">
        <v>0</v>
      </c>
      <c r="AQ707" t="s">
        <v>103</v>
      </c>
      <c r="AR707" t="s">
        <v>147</v>
      </c>
      <c r="AS707" t="s">
        <v>177</v>
      </c>
      <c r="AT707" t="s">
        <v>106</v>
      </c>
      <c r="AU707">
        <v>372</v>
      </c>
      <c r="AV707">
        <v>720</v>
      </c>
      <c r="AW707">
        <v>0</v>
      </c>
      <c r="AX707">
        <v>1092</v>
      </c>
      <c r="AY707">
        <v>0</v>
      </c>
      <c r="AZ707">
        <v>0</v>
      </c>
      <c r="BA707">
        <v>2</v>
      </c>
      <c r="BB707">
        <v>0</v>
      </c>
      <c r="BC707">
        <v>3</v>
      </c>
      <c r="BD707">
        <v>2</v>
      </c>
      <c r="BE707" t="s">
        <v>147</v>
      </c>
      <c r="BF707">
        <v>7</v>
      </c>
      <c r="BG707" t="s">
        <v>194</v>
      </c>
      <c r="BH707">
        <v>0</v>
      </c>
      <c r="BI707" t="s">
        <v>83</v>
      </c>
      <c r="BJ707" t="s">
        <v>83</v>
      </c>
      <c r="BK707" t="s">
        <v>83</v>
      </c>
      <c r="BL707" t="s">
        <v>83</v>
      </c>
      <c r="BM707">
        <v>0</v>
      </c>
      <c r="BN707">
        <v>0</v>
      </c>
      <c r="BO707" t="s">
        <v>83</v>
      </c>
      <c r="BP707" t="s">
        <v>83</v>
      </c>
      <c r="BQ707" t="s">
        <v>177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 t="s">
        <v>83</v>
      </c>
      <c r="BY707" t="s">
        <v>83</v>
      </c>
      <c r="BZ707" t="s">
        <v>248</v>
      </c>
      <c r="CA707" s="2">
        <v>3500</v>
      </c>
      <c r="CB707">
        <v>7</v>
      </c>
      <c r="CC707">
        <v>2010</v>
      </c>
      <c r="CD707" t="s">
        <v>110</v>
      </c>
      <c r="CE707" t="s">
        <v>111</v>
      </c>
      <c r="CF707" s="2">
        <v>55000</v>
      </c>
      <c r="CG707" s="4">
        <f t="shared" ref="CG707:CG770" si="23">CF707/AX707</f>
        <v>50.366300366300365</v>
      </c>
    </row>
    <row r="708" spans="1:85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 t="str">
        <f t="shared" si="22"/>
        <v>Y</v>
      </c>
      <c r="S708">
        <v>7</v>
      </c>
      <c r="T708">
        <v>5</v>
      </c>
      <c r="U708">
        <v>1971</v>
      </c>
      <c r="V708" t="str">
        <f>IF(Table1[[#This Row],[YearBuilt]]&lt;1990, "N", IF(Table1[[#This Row],[Remodeled after 1990?]] = "Y", "N", "Y"))</f>
        <v>N</v>
      </c>
      <c r="W708">
        <v>2002</v>
      </c>
      <c r="X708" t="str" cm="1">
        <f t="array" ref="X708">IFERROR(IF(U708=W708, "N", IF(AND(U708&lt;W708, Table1[[#This Row],[YearRemodAdd]]&gt;1990), "Y", "N/A")), No value)</f>
        <v>Y</v>
      </c>
      <c r="Y708" t="s">
        <v>93</v>
      </c>
      <c r="Z708" t="s">
        <v>94</v>
      </c>
      <c r="AA708" t="s">
        <v>161</v>
      </c>
      <c r="AB708" t="s">
        <v>161</v>
      </c>
      <c r="AC708" t="s">
        <v>137</v>
      </c>
      <c r="AD708">
        <v>351</v>
      </c>
      <c r="AE708" t="s">
        <v>98</v>
      </c>
      <c r="AF708" t="s">
        <v>98</v>
      </c>
      <c r="AG708" t="s">
        <v>118</v>
      </c>
      <c r="AH708" t="s">
        <v>97</v>
      </c>
      <c r="AI708" t="s">
        <v>98</v>
      </c>
      <c r="AJ708" t="s">
        <v>97</v>
      </c>
      <c r="AK708" t="s">
        <v>101</v>
      </c>
      <c r="AL708">
        <v>1219</v>
      </c>
      <c r="AM708" t="s">
        <v>102</v>
      </c>
      <c r="AN708">
        <v>0</v>
      </c>
      <c r="AO708">
        <v>424</v>
      </c>
      <c r="AP708">
        <v>1643</v>
      </c>
      <c r="AQ708" t="s">
        <v>103</v>
      </c>
      <c r="AR708" t="s">
        <v>98</v>
      </c>
      <c r="AS708" t="s">
        <v>105</v>
      </c>
      <c r="AT708" t="s">
        <v>106</v>
      </c>
      <c r="AU708">
        <v>1824</v>
      </c>
      <c r="AV708">
        <v>0</v>
      </c>
      <c r="AW708">
        <v>0</v>
      </c>
      <c r="AX708">
        <v>1824</v>
      </c>
      <c r="AY708">
        <v>1</v>
      </c>
      <c r="AZ708">
        <v>0</v>
      </c>
      <c r="BA708">
        <v>2</v>
      </c>
      <c r="BB708">
        <v>0</v>
      </c>
      <c r="BC708">
        <v>2</v>
      </c>
      <c r="BD708">
        <v>1</v>
      </c>
      <c r="BE708" t="s">
        <v>97</v>
      </c>
      <c r="BF708">
        <v>5</v>
      </c>
      <c r="BG708" t="s">
        <v>107</v>
      </c>
      <c r="BH708">
        <v>2</v>
      </c>
      <c r="BI708" t="s">
        <v>98</v>
      </c>
      <c r="BJ708" t="s">
        <v>108</v>
      </c>
      <c r="BK708">
        <v>1971</v>
      </c>
      <c r="BL708" t="s">
        <v>102</v>
      </c>
      <c r="BM708">
        <v>2</v>
      </c>
      <c r="BN708">
        <v>739</v>
      </c>
      <c r="BO708" t="s">
        <v>98</v>
      </c>
      <c r="BP708" t="s">
        <v>98</v>
      </c>
      <c r="BQ708" t="s">
        <v>105</v>
      </c>
      <c r="BR708">
        <v>380</v>
      </c>
      <c r="BS708">
        <v>48</v>
      </c>
      <c r="BT708">
        <v>0</v>
      </c>
      <c r="BU708">
        <v>0</v>
      </c>
      <c r="BV708">
        <v>0</v>
      </c>
      <c r="BW708">
        <v>0</v>
      </c>
      <c r="BX708" t="s">
        <v>83</v>
      </c>
      <c r="BY708" t="s">
        <v>83</v>
      </c>
      <c r="BZ708" t="s">
        <v>83</v>
      </c>
      <c r="CA708" s="2">
        <v>0</v>
      </c>
      <c r="CB708">
        <v>6</v>
      </c>
      <c r="CC708">
        <v>2007</v>
      </c>
      <c r="CD708" t="s">
        <v>110</v>
      </c>
      <c r="CE708" t="s">
        <v>111</v>
      </c>
      <c r="CF708" s="2">
        <v>302000</v>
      </c>
      <c r="CG708" s="4">
        <f t="shared" si="23"/>
        <v>165.57017543859649</v>
      </c>
    </row>
    <row r="709" spans="1:85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 t="str">
        <f t="shared" si="22"/>
        <v>Y</v>
      </c>
      <c r="S709">
        <v>8</v>
      </c>
      <c r="T709">
        <v>5</v>
      </c>
      <c r="U709">
        <v>2006</v>
      </c>
      <c r="V709" t="str">
        <f>IF(Table1[[#This Row],[YearBuilt]]&lt;1990, "N", IF(Table1[[#This Row],[Remodeled after 1990?]] = "Y", "N", "Y"))</f>
        <v>Y</v>
      </c>
      <c r="W709">
        <v>2006</v>
      </c>
      <c r="X709" t="str" cm="1">
        <f t="array" ref="X709">IFERROR(IF(U709=W709, "N", IF(AND(U709&lt;W709, Table1[[#This Row],[YearRemodAdd]]&gt;1990), "Y", "N/A")), No value)</f>
        <v>N</v>
      </c>
      <c r="Y709" t="s">
        <v>152</v>
      </c>
      <c r="Z709" t="s">
        <v>94</v>
      </c>
      <c r="AA709" t="s">
        <v>116</v>
      </c>
      <c r="AB709" t="s">
        <v>116</v>
      </c>
      <c r="AC709" t="s">
        <v>96</v>
      </c>
      <c r="AD709">
        <v>176</v>
      </c>
      <c r="AE709" t="s">
        <v>97</v>
      </c>
      <c r="AF709" t="s">
        <v>98</v>
      </c>
      <c r="AG709" t="s">
        <v>99</v>
      </c>
      <c r="AH709" t="s">
        <v>97</v>
      </c>
      <c r="AI709" t="s">
        <v>98</v>
      </c>
      <c r="AJ709" t="s">
        <v>100</v>
      </c>
      <c r="AK709" t="s">
        <v>101</v>
      </c>
      <c r="AL709">
        <v>863</v>
      </c>
      <c r="AM709" t="s">
        <v>102</v>
      </c>
      <c r="AN709">
        <v>0</v>
      </c>
      <c r="AO709">
        <v>461</v>
      </c>
      <c r="AP709">
        <v>1324</v>
      </c>
      <c r="AQ709" t="s">
        <v>103</v>
      </c>
      <c r="AR709" t="s">
        <v>104</v>
      </c>
      <c r="AS709" t="s">
        <v>105</v>
      </c>
      <c r="AT709" t="s">
        <v>106</v>
      </c>
      <c r="AU709">
        <v>1324</v>
      </c>
      <c r="AV709">
        <v>0</v>
      </c>
      <c r="AW709">
        <v>0</v>
      </c>
      <c r="AX709">
        <v>1324</v>
      </c>
      <c r="AY709">
        <v>1</v>
      </c>
      <c r="AZ709">
        <v>0</v>
      </c>
      <c r="BA709">
        <v>2</v>
      </c>
      <c r="BB709">
        <v>0</v>
      </c>
      <c r="BC709">
        <v>2</v>
      </c>
      <c r="BD709">
        <v>1</v>
      </c>
      <c r="BE709" t="s">
        <v>97</v>
      </c>
      <c r="BF709">
        <v>6</v>
      </c>
      <c r="BG709" t="s">
        <v>107</v>
      </c>
      <c r="BH709">
        <v>1</v>
      </c>
      <c r="BI709" t="s">
        <v>97</v>
      </c>
      <c r="BJ709" t="s">
        <v>108</v>
      </c>
      <c r="BK709">
        <v>2006</v>
      </c>
      <c r="BL709" t="s">
        <v>157</v>
      </c>
      <c r="BM709">
        <v>2</v>
      </c>
      <c r="BN709">
        <v>550</v>
      </c>
      <c r="BO709" t="s">
        <v>98</v>
      </c>
      <c r="BP709" t="s">
        <v>98</v>
      </c>
      <c r="BQ709" t="s">
        <v>105</v>
      </c>
      <c r="BR709">
        <v>192</v>
      </c>
      <c r="BS709">
        <v>38</v>
      </c>
      <c r="BT709">
        <v>0</v>
      </c>
      <c r="BU709">
        <v>0</v>
      </c>
      <c r="BV709">
        <v>0</v>
      </c>
      <c r="BW709">
        <v>0</v>
      </c>
      <c r="BX709" t="s">
        <v>83</v>
      </c>
      <c r="BY709" t="s">
        <v>83</v>
      </c>
      <c r="BZ709" t="s">
        <v>83</v>
      </c>
      <c r="CA709" s="2">
        <v>0</v>
      </c>
      <c r="CB709">
        <v>12</v>
      </c>
      <c r="CC709">
        <v>2009</v>
      </c>
      <c r="CD709" t="s">
        <v>110</v>
      </c>
      <c r="CE709" t="s">
        <v>111</v>
      </c>
      <c r="CF709" s="2">
        <v>254000</v>
      </c>
      <c r="CG709" s="4">
        <f t="shared" si="23"/>
        <v>191.8429003021148</v>
      </c>
    </row>
    <row r="710" spans="1:85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 t="str">
        <f t="shared" si="22"/>
        <v>N</v>
      </c>
      <c r="S710">
        <v>7</v>
      </c>
      <c r="T710">
        <v>5</v>
      </c>
      <c r="U710">
        <v>2007</v>
      </c>
      <c r="V710" t="str">
        <f>IF(Table1[[#This Row],[YearBuilt]]&lt;1990, "N", IF(Table1[[#This Row],[Remodeled after 1990?]] = "Y", "N", "Y"))</f>
        <v>Y</v>
      </c>
      <c r="W710">
        <v>2007</v>
      </c>
      <c r="X710" t="str" cm="1">
        <f t="array" ref="X710">IFERROR(IF(U710=W710, "N", IF(AND(U710&lt;W710, Table1[[#This Row],[YearRemodAdd]]&gt;1990), "Y", "N/A")), No value)</f>
        <v>N</v>
      </c>
      <c r="Y710" t="s">
        <v>152</v>
      </c>
      <c r="Z710" t="s">
        <v>94</v>
      </c>
      <c r="AA710" t="s">
        <v>95</v>
      </c>
      <c r="AB710" t="s">
        <v>95</v>
      </c>
      <c r="AC710" t="s">
        <v>117</v>
      </c>
      <c r="AD710">
        <v>0</v>
      </c>
      <c r="AE710" t="s">
        <v>97</v>
      </c>
      <c r="AF710" t="s">
        <v>98</v>
      </c>
      <c r="AG710" t="s">
        <v>99</v>
      </c>
      <c r="AH710" t="s">
        <v>97</v>
      </c>
      <c r="AI710" t="s">
        <v>98</v>
      </c>
      <c r="AJ710" t="s">
        <v>130</v>
      </c>
      <c r="AK710" t="s">
        <v>102</v>
      </c>
      <c r="AL710">
        <v>0</v>
      </c>
      <c r="AM710" t="s">
        <v>102</v>
      </c>
      <c r="AN710">
        <v>0</v>
      </c>
      <c r="AO710">
        <v>728</v>
      </c>
      <c r="AP710">
        <v>728</v>
      </c>
      <c r="AQ710" t="s">
        <v>103</v>
      </c>
      <c r="AR710" t="s">
        <v>104</v>
      </c>
      <c r="AS710" t="s">
        <v>105</v>
      </c>
      <c r="AT710" t="s">
        <v>106</v>
      </c>
      <c r="AU710">
        <v>728</v>
      </c>
      <c r="AV710">
        <v>728</v>
      </c>
      <c r="AW710">
        <v>0</v>
      </c>
      <c r="AX710">
        <v>1456</v>
      </c>
      <c r="AY710">
        <v>0</v>
      </c>
      <c r="AZ710">
        <v>0</v>
      </c>
      <c r="BA710">
        <v>2</v>
      </c>
      <c r="BB710">
        <v>1</v>
      </c>
      <c r="BC710">
        <v>3</v>
      </c>
      <c r="BD710">
        <v>1</v>
      </c>
      <c r="BE710" t="s">
        <v>97</v>
      </c>
      <c r="BF710">
        <v>8</v>
      </c>
      <c r="BG710" t="s">
        <v>107</v>
      </c>
      <c r="BH710">
        <v>1</v>
      </c>
      <c r="BI710" t="s">
        <v>97</v>
      </c>
      <c r="BJ710" t="s">
        <v>108</v>
      </c>
      <c r="BK710">
        <v>2007</v>
      </c>
      <c r="BL710" t="s">
        <v>157</v>
      </c>
      <c r="BM710">
        <v>2</v>
      </c>
      <c r="BN710">
        <v>400</v>
      </c>
      <c r="BO710" t="s">
        <v>98</v>
      </c>
      <c r="BP710" t="s">
        <v>98</v>
      </c>
      <c r="BQ710" t="s">
        <v>105</v>
      </c>
      <c r="BR710">
        <v>100</v>
      </c>
      <c r="BS710">
        <v>24</v>
      </c>
      <c r="BT710">
        <v>0</v>
      </c>
      <c r="BU710">
        <v>0</v>
      </c>
      <c r="BV710">
        <v>0</v>
      </c>
      <c r="BW710">
        <v>0</v>
      </c>
      <c r="BX710" t="s">
        <v>83</v>
      </c>
      <c r="BY710" t="s">
        <v>83</v>
      </c>
      <c r="BZ710" t="s">
        <v>83</v>
      </c>
      <c r="CA710" s="2">
        <v>0</v>
      </c>
      <c r="CB710">
        <v>7</v>
      </c>
      <c r="CC710">
        <v>2007</v>
      </c>
      <c r="CD710" t="s">
        <v>158</v>
      </c>
      <c r="CE710" t="s">
        <v>159</v>
      </c>
      <c r="CF710" s="2">
        <v>179540</v>
      </c>
      <c r="CG710" s="4">
        <f t="shared" si="23"/>
        <v>123.31043956043956</v>
      </c>
    </row>
    <row r="711" spans="1:85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 t="str">
        <f t="shared" si="22"/>
        <v>Y</v>
      </c>
      <c r="S711">
        <v>5</v>
      </c>
      <c r="T711">
        <v>7</v>
      </c>
      <c r="U711">
        <v>1966</v>
      </c>
      <c r="V711" t="str">
        <f>IF(Table1[[#This Row],[YearBuilt]]&lt;1990, "N", IF(Table1[[#This Row],[Remodeled after 1990?]] = "Y", "N", "Y"))</f>
        <v>N</v>
      </c>
      <c r="W711">
        <v>1966</v>
      </c>
      <c r="X711" t="str" cm="1">
        <f t="array" ref="X711">IFERROR(IF(U711=W711, "N", IF(AND(U711&lt;W711, Table1[[#This Row],[YearRemodAdd]]&gt;1990), "Y", "N/A")), No value)</f>
        <v>N</v>
      </c>
      <c r="Y711" t="s">
        <v>93</v>
      </c>
      <c r="Z711" t="s">
        <v>94</v>
      </c>
      <c r="AA711" t="s">
        <v>140</v>
      </c>
      <c r="AB711" t="s">
        <v>140</v>
      </c>
      <c r="AC711" t="s">
        <v>207</v>
      </c>
      <c r="AD711">
        <v>41</v>
      </c>
      <c r="AE711" t="s">
        <v>98</v>
      </c>
      <c r="AF711" t="s">
        <v>98</v>
      </c>
      <c r="AG711" t="s">
        <v>99</v>
      </c>
      <c r="AH711" t="s">
        <v>98</v>
      </c>
      <c r="AI711" t="s">
        <v>98</v>
      </c>
      <c r="AJ711" t="s">
        <v>100</v>
      </c>
      <c r="AK711" t="s">
        <v>102</v>
      </c>
      <c r="AL711">
        <v>0</v>
      </c>
      <c r="AM711" t="s">
        <v>102</v>
      </c>
      <c r="AN711">
        <v>0</v>
      </c>
      <c r="AO711">
        <v>876</v>
      </c>
      <c r="AP711">
        <v>876</v>
      </c>
      <c r="AQ711" t="s">
        <v>103</v>
      </c>
      <c r="AR711" t="s">
        <v>98</v>
      </c>
      <c r="AS711" t="s">
        <v>105</v>
      </c>
      <c r="AT711" t="s">
        <v>106</v>
      </c>
      <c r="AU711">
        <v>904</v>
      </c>
      <c r="AV711">
        <v>0</v>
      </c>
      <c r="AW711">
        <v>0</v>
      </c>
      <c r="AX711">
        <v>904</v>
      </c>
      <c r="AY711">
        <v>0</v>
      </c>
      <c r="AZ711">
        <v>0</v>
      </c>
      <c r="BA711">
        <v>1</v>
      </c>
      <c r="BB711">
        <v>0</v>
      </c>
      <c r="BC711">
        <v>3</v>
      </c>
      <c r="BD711">
        <v>1</v>
      </c>
      <c r="BE711" t="s">
        <v>98</v>
      </c>
      <c r="BF711">
        <v>6</v>
      </c>
      <c r="BG711" t="s">
        <v>107</v>
      </c>
      <c r="BH711">
        <v>0</v>
      </c>
      <c r="BI711" t="s">
        <v>83</v>
      </c>
      <c r="BJ711" t="s">
        <v>108</v>
      </c>
      <c r="BK711">
        <v>1966</v>
      </c>
      <c r="BL711" t="s">
        <v>102</v>
      </c>
      <c r="BM711">
        <v>1</v>
      </c>
      <c r="BN711">
        <v>408</v>
      </c>
      <c r="BO711" t="s">
        <v>98</v>
      </c>
      <c r="BP711" t="s">
        <v>98</v>
      </c>
      <c r="BQ711" t="s">
        <v>105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83</v>
      </c>
      <c r="BY711" t="s">
        <v>134</v>
      </c>
      <c r="BZ711" t="s">
        <v>83</v>
      </c>
      <c r="CA711" s="2">
        <v>0</v>
      </c>
      <c r="CB711">
        <v>12</v>
      </c>
      <c r="CC711">
        <v>2008</v>
      </c>
      <c r="CD711" t="s">
        <v>110</v>
      </c>
      <c r="CE711" t="s">
        <v>128</v>
      </c>
      <c r="CF711" s="2">
        <v>109900</v>
      </c>
      <c r="CG711" s="4">
        <f t="shared" si="23"/>
        <v>121.57079646017699</v>
      </c>
    </row>
    <row r="712" spans="1:85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 t="str">
        <f t="shared" si="22"/>
        <v>Y</v>
      </c>
      <c r="S712">
        <v>3</v>
      </c>
      <c r="T712">
        <v>6</v>
      </c>
      <c r="U712">
        <v>1935</v>
      </c>
      <c r="V712" t="str">
        <f>IF(Table1[[#This Row],[YearBuilt]]&lt;1990, "N", IF(Table1[[#This Row],[Remodeled after 1990?]] = "Y", "N", "Y"))</f>
        <v>N</v>
      </c>
      <c r="W712">
        <v>2003</v>
      </c>
      <c r="X712" t="str" cm="1">
        <f t="array" ref="X712">IFERROR(IF(U712=W712, "N", IF(AND(U712&lt;W712, Table1[[#This Row],[YearRemodAdd]]&gt;1990), "Y", "N/A")), No value)</f>
        <v>Y</v>
      </c>
      <c r="Y712" t="s">
        <v>93</v>
      </c>
      <c r="Z712" t="s">
        <v>94</v>
      </c>
      <c r="AA712" t="s">
        <v>95</v>
      </c>
      <c r="AB712" t="s">
        <v>95</v>
      </c>
      <c r="AC712" t="s">
        <v>117</v>
      </c>
      <c r="AD712">
        <v>0</v>
      </c>
      <c r="AE712" t="s">
        <v>97</v>
      </c>
      <c r="AF712" t="s">
        <v>98</v>
      </c>
      <c r="AG712" t="s">
        <v>118</v>
      </c>
      <c r="AH712" t="s">
        <v>98</v>
      </c>
      <c r="AI712" t="s">
        <v>98</v>
      </c>
      <c r="AJ712" t="s">
        <v>100</v>
      </c>
      <c r="AK712" t="s">
        <v>102</v>
      </c>
      <c r="AL712">
        <v>0</v>
      </c>
      <c r="AM712" t="s">
        <v>102</v>
      </c>
      <c r="AN712">
        <v>0</v>
      </c>
      <c r="AO712">
        <v>270</v>
      </c>
      <c r="AP712">
        <v>270</v>
      </c>
      <c r="AQ712" t="s">
        <v>103</v>
      </c>
      <c r="AR712" t="s">
        <v>97</v>
      </c>
      <c r="AS712" t="s">
        <v>105</v>
      </c>
      <c r="AT712" t="s">
        <v>106</v>
      </c>
      <c r="AU712">
        <v>729</v>
      </c>
      <c r="AV712">
        <v>0</v>
      </c>
      <c r="AW712">
        <v>0</v>
      </c>
      <c r="AX712">
        <v>729</v>
      </c>
      <c r="AY712">
        <v>0</v>
      </c>
      <c r="AZ712">
        <v>0</v>
      </c>
      <c r="BA712">
        <v>1</v>
      </c>
      <c r="BB712">
        <v>0</v>
      </c>
      <c r="BC712">
        <v>2</v>
      </c>
      <c r="BD712">
        <v>1</v>
      </c>
      <c r="BE712" t="s">
        <v>98</v>
      </c>
      <c r="BF712">
        <v>5</v>
      </c>
      <c r="BG712" t="s">
        <v>244</v>
      </c>
      <c r="BH712">
        <v>0</v>
      </c>
      <c r="BI712" t="s">
        <v>83</v>
      </c>
      <c r="BJ712" t="s">
        <v>83</v>
      </c>
      <c r="BK712" t="s">
        <v>83</v>
      </c>
      <c r="BL712" t="s">
        <v>83</v>
      </c>
      <c r="BM712">
        <v>0</v>
      </c>
      <c r="BN712">
        <v>0</v>
      </c>
      <c r="BO712" t="s">
        <v>83</v>
      </c>
      <c r="BP712" t="s">
        <v>83</v>
      </c>
      <c r="BQ712" t="s">
        <v>177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 t="s">
        <v>83</v>
      </c>
      <c r="BY712" t="s">
        <v>83</v>
      </c>
      <c r="BZ712" t="s">
        <v>83</v>
      </c>
      <c r="CA712" s="2">
        <v>0</v>
      </c>
      <c r="CB712">
        <v>7</v>
      </c>
      <c r="CC712">
        <v>2008</v>
      </c>
      <c r="CD712" t="s">
        <v>110</v>
      </c>
      <c r="CE712" t="s">
        <v>111</v>
      </c>
      <c r="CF712" s="2">
        <v>52000</v>
      </c>
      <c r="CG712" s="4">
        <f t="shared" si="23"/>
        <v>71.330589849108364</v>
      </c>
    </row>
    <row r="713" spans="1:85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 t="str">
        <f t="shared" si="22"/>
        <v>N/A</v>
      </c>
      <c r="S713">
        <v>4</v>
      </c>
      <c r="T713">
        <v>7</v>
      </c>
      <c r="U713">
        <v>1900</v>
      </c>
      <c r="V713" t="str">
        <f>IF(Table1[[#This Row],[YearBuilt]]&lt;1990, "N", IF(Table1[[#This Row],[Remodeled after 1990?]] = "Y", "N", "Y"))</f>
        <v>N</v>
      </c>
      <c r="W713">
        <v>1950</v>
      </c>
      <c r="X713" t="str" cm="1">
        <f t="array" ref="X713">IFERROR(IF(U713=W713, "N", IF(AND(U713&lt;W713, Table1[[#This Row],[YearRemodAdd]]&gt;1990), "Y", "N/A")), No value)</f>
        <v>N/A</v>
      </c>
      <c r="Y713" t="s">
        <v>93</v>
      </c>
      <c r="Z713" t="s">
        <v>94</v>
      </c>
      <c r="AA713" t="s">
        <v>116</v>
      </c>
      <c r="AB713" t="s">
        <v>116</v>
      </c>
      <c r="AC713" t="s">
        <v>117</v>
      </c>
      <c r="AD713">
        <v>0</v>
      </c>
      <c r="AE713" t="s">
        <v>98</v>
      </c>
      <c r="AF713" t="s">
        <v>98</v>
      </c>
      <c r="AG713" t="s">
        <v>137</v>
      </c>
      <c r="AH713" t="s">
        <v>98</v>
      </c>
      <c r="AI713" t="s">
        <v>98</v>
      </c>
      <c r="AJ713" t="s">
        <v>121</v>
      </c>
      <c r="AK713" t="s">
        <v>102</v>
      </c>
      <c r="AL713">
        <v>0</v>
      </c>
      <c r="AM713" t="s">
        <v>102</v>
      </c>
      <c r="AN713">
        <v>0</v>
      </c>
      <c r="AO713">
        <v>859</v>
      </c>
      <c r="AP713">
        <v>859</v>
      </c>
      <c r="AQ713" t="s">
        <v>103</v>
      </c>
      <c r="AR713" t="s">
        <v>97</v>
      </c>
      <c r="AS713" t="s">
        <v>105</v>
      </c>
      <c r="AT713" t="s">
        <v>106</v>
      </c>
      <c r="AU713">
        <v>859</v>
      </c>
      <c r="AV713">
        <v>319</v>
      </c>
      <c r="AW713">
        <v>0</v>
      </c>
      <c r="AX713">
        <v>1178</v>
      </c>
      <c r="AY713">
        <v>0</v>
      </c>
      <c r="AZ713">
        <v>0</v>
      </c>
      <c r="BA713">
        <v>1</v>
      </c>
      <c r="BB713">
        <v>0</v>
      </c>
      <c r="BC713">
        <v>2</v>
      </c>
      <c r="BD713">
        <v>1</v>
      </c>
      <c r="BE713" t="s">
        <v>98</v>
      </c>
      <c r="BF713">
        <v>7</v>
      </c>
      <c r="BG713" t="s">
        <v>107</v>
      </c>
      <c r="BH713">
        <v>0</v>
      </c>
      <c r="BI713" t="s">
        <v>83</v>
      </c>
      <c r="BJ713" t="s">
        <v>127</v>
      </c>
      <c r="BK713">
        <v>1964</v>
      </c>
      <c r="BL713" t="s">
        <v>109</v>
      </c>
      <c r="BM713">
        <v>1</v>
      </c>
      <c r="BN713">
        <v>384</v>
      </c>
      <c r="BO713" t="s">
        <v>98</v>
      </c>
      <c r="BP713" t="s">
        <v>98</v>
      </c>
      <c r="BQ713" t="s">
        <v>177</v>
      </c>
      <c r="BR713">
        <v>68</v>
      </c>
      <c r="BS713">
        <v>0</v>
      </c>
      <c r="BT713">
        <v>98</v>
      </c>
      <c r="BU713">
        <v>0</v>
      </c>
      <c r="BV713">
        <v>0</v>
      </c>
      <c r="BW713">
        <v>0</v>
      </c>
      <c r="BX713" t="s">
        <v>83</v>
      </c>
      <c r="BY713" t="s">
        <v>83</v>
      </c>
      <c r="BZ713" t="s">
        <v>83</v>
      </c>
      <c r="CA713" s="2">
        <v>0</v>
      </c>
      <c r="CB713">
        <v>1</v>
      </c>
      <c r="CC713">
        <v>2010</v>
      </c>
      <c r="CD713" t="s">
        <v>110</v>
      </c>
      <c r="CE713" t="s">
        <v>128</v>
      </c>
      <c r="CF713" s="2">
        <v>102776</v>
      </c>
      <c r="CG713" s="4">
        <f t="shared" si="23"/>
        <v>87.246179966044139</v>
      </c>
    </row>
    <row r="714" spans="1:85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 t="str">
        <f t="shared" si="22"/>
        <v>Y</v>
      </c>
      <c r="S714">
        <v>8</v>
      </c>
      <c r="T714">
        <v>5</v>
      </c>
      <c r="U714">
        <v>1988</v>
      </c>
      <c r="V714" t="str">
        <f>IF(Table1[[#This Row],[YearBuilt]]&lt;1990, "N", IF(Table1[[#This Row],[Remodeled after 1990?]] = "Y", "N", "Y"))</f>
        <v>N</v>
      </c>
      <c r="W714">
        <v>1989</v>
      </c>
      <c r="X714" t="str" cm="1">
        <f t="array" ref="X714">IFERROR(IF(U714=W714, "N", IF(AND(U714&lt;W714, Table1[[#This Row],[YearRemodAdd]]&gt;1990), "Y", "N/A")), No value)</f>
        <v>N/A</v>
      </c>
      <c r="Y714" t="s">
        <v>93</v>
      </c>
      <c r="Z714" t="s">
        <v>94</v>
      </c>
      <c r="AA714" t="s">
        <v>140</v>
      </c>
      <c r="AB714" t="s">
        <v>140</v>
      </c>
      <c r="AC714" t="s">
        <v>117</v>
      </c>
      <c r="AD714">
        <v>0</v>
      </c>
      <c r="AE714" t="s">
        <v>97</v>
      </c>
      <c r="AF714" t="s">
        <v>98</v>
      </c>
      <c r="AG714" t="s">
        <v>99</v>
      </c>
      <c r="AH714" t="s">
        <v>97</v>
      </c>
      <c r="AI714" t="s">
        <v>98</v>
      </c>
      <c r="AJ714" t="s">
        <v>121</v>
      </c>
      <c r="AK714" t="s">
        <v>101</v>
      </c>
      <c r="AL714">
        <v>767</v>
      </c>
      <c r="AM714" t="s">
        <v>102</v>
      </c>
      <c r="AN714">
        <v>0</v>
      </c>
      <c r="AO714">
        <v>461</v>
      </c>
      <c r="AP714">
        <v>1228</v>
      </c>
      <c r="AQ714" t="s">
        <v>103</v>
      </c>
      <c r="AR714" t="s">
        <v>97</v>
      </c>
      <c r="AS714" t="s">
        <v>105</v>
      </c>
      <c r="AT714" t="s">
        <v>106</v>
      </c>
      <c r="AU714">
        <v>1228</v>
      </c>
      <c r="AV714">
        <v>0</v>
      </c>
      <c r="AW714">
        <v>0</v>
      </c>
      <c r="AX714">
        <v>1228</v>
      </c>
      <c r="AY714">
        <v>1</v>
      </c>
      <c r="AZ714">
        <v>0</v>
      </c>
      <c r="BA714">
        <v>2</v>
      </c>
      <c r="BB714">
        <v>0</v>
      </c>
      <c r="BC714">
        <v>2</v>
      </c>
      <c r="BD714">
        <v>1</v>
      </c>
      <c r="BE714" t="s">
        <v>97</v>
      </c>
      <c r="BF714">
        <v>5</v>
      </c>
      <c r="BG714" t="s">
        <v>107</v>
      </c>
      <c r="BH714">
        <v>1</v>
      </c>
      <c r="BI714" t="s">
        <v>97</v>
      </c>
      <c r="BJ714" t="s">
        <v>108</v>
      </c>
      <c r="BK714">
        <v>1988</v>
      </c>
      <c r="BL714" t="s">
        <v>157</v>
      </c>
      <c r="BM714">
        <v>2</v>
      </c>
      <c r="BN714">
        <v>472</v>
      </c>
      <c r="BO714" t="s">
        <v>98</v>
      </c>
      <c r="BP714" t="s">
        <v>98</v>
      </c>
      <c r="BQ714" t="s">
        <v>105</v>
      </c>
      <c r="BR714">
        <v>168</v>
      </c>
      <c r="BS714">
        <v>120</v>
      </c>
      <c r="BT714">
        <v>0</v>
      </c>
      <c r="BU714">
        <v>0</v>
      </c>
      <c r="BV714">
        <v>0</v>
      </c>
      <c r="BW714">
        <v>0</v>
      </c>
      <c r="BX714" t="s">
        <v>83</v>
      </c>
      <c r="BY714" t="s">
        <v>83</v>
      </c>
      <c r="BZ714" t="s">
        <v>83</v>
      </c>
      <c r="CA714" s="2">
        <v>0</v>
      </c>
      <c r="CB714">
        <v>10</v>
      </c>
      <c r="CC714">
        <v>2008</v>
      </c>
      <c r="CD714" t="s">
        <v>110</v>
      </c>
      <c r="CE714" t="s">
        <v>111</v>
      </c>
      <c r="CF714" s="2">
        <v>189000</v>
      </c>
      <c r="CG714" s="4">
        <f t="shared" si="23"/>
        <v>153.90879478827361</v>
      </c>
    </row>
    <row r="715" spans="1:85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 t="str">
        <f t="shared" si="22"/>
        <v>Y</v>
      </c>
      <c r="S715">
        <v>4</v>
      </c>
      <c r="T715">
        <v>5</v>
      </c>
      <c r="U715">
        <v>1970</v>
      </c>
      <c r="V715" t="str">
        <f>IF(Table1[[#This Row],[YearBuilt]]&lt;1990, "N", IF(Table1[[#This Row],[Remodeled after 1990?]] = "Y", "N", "Y"))</f>
        <v>N</v>
      </c>
      <c r="W715">
        <v>1970</v>
      </c>
      <c r="X715" t="str" cm="1">
        <f t="array" ref="X715">IFERROR(IF(U715=W715, "N", IF(AND(U715&lt;W715, Table1[[#This Row],[YearRemodAdd]]&gt;1990), "Y", "N/A")), No value)</f>
        <v>N</v>
      </c>
      <c r="Y715" t="s">
        <v>93</v>
      </c>
      <c r="Z715" t="s">
        <v>94</v>
      </c>
      <c r="AA715" t="s">
        <v>140</v>
      </c>
      <c r="AB715" t="s">
        <v>140</v>
      </c>
      <c r="AC715" t="s">
        <v>96</v>
      </c>
      <c r="AD715">
        <v>160</v>
      </c>
      <c r="AE715" t="s">
        <v>98</v>
      </c>
      <c r="AF715" t="s">
        <v>98</v>
      </c>
      <c r="AG715" t="s">
        <v>118</v>
      </c>
      <c r="AH715" t="s">
        <v>98</v>
      </c>
      <c r="AI715" t="s">
        <v>98</v>
      </c>
      <c r="AJ715" t="s">
        <v>130</v>
      </c>
      <c r="AK715" t="s">
        <v>119</v>
      </c>
      <c r="AL715">
        <v>789</v>
      </c>
      <c r="AM715" t="s">
        <v>102</v>
      </c>
      <c r="AN715">
        <v>0</v>
      </c>
      <c r="AO715">
        <v>171</v>
      </c>
      <c r="AP715">
        <v>960</v>
      </c>
      <c r="AQ715" t="s">
        <v>206</v>
      </c>
      <c r="AR715" t="s">
        <v>98</v>
      </c>
      <c r="AS715" t="s">
        <v>177</v>
      </c>
      <c r="AT715" t="s">
        <v>106</v>
      </c>
      <c r="AU715">
        <v>960</v>
      </c>
      <c r="AV715">
        <v>0</v>
      </c>
      <c r="AW715">
        <v>0</v>
      </c>
      <c r="AX715">
        <v>960</v>
      </c>
      <c r="AY715">
        <v>1</v>
      </c>
      <c r="AZ715">
        <v>0</v>
      </c>
      <c r="BA715">
        <v>1</v>
      </c>
      <c r="BB715">
        <v>0</v>
      </c>
      <c r="BC715">
        <v>3</v>
      </c>
      <c r="BD715">
        <v>1</v>
      </c>
      <c r="BE715" t="s">
        <v>98</v>
      </c>
      <c r="BF715">
        <v>6</v>
      </c>
      <c r="BG715" t="s">
        <v>107</v>
      </c>
      <c r="BH715">
        <v>0</v>
      </c>
      <c r="BI715" t="s">
        <v>83</v>
      </c>
      <c r="BJ715" t="s">
        <v>127</v>
      </c>
      <c r="BK715">
        <v>1970</v>
      </c>
      <c r="BL715" t="s">
        <v>102</v>
      </c>
      <c r="BM715">
        <v>2</v>
      </c>
      <c r="BN715">
        <v>576</v>
      </c>
      <c r="BO715" t="s">
        <v>98</v>
      </c>
      <c r="BP715" t="s">
        <v>98</v>
      </c>
      <c r="BQ715" t="s">
        <v>105</v>
      </c>
      <c r="BR715">
        <v>0</v>
      </c>
      <c r="BS715">
        <v>288</v>
      </c>
      <c r="BT715">
        <v>0</v>
      </c>
      <c r="BU715">
        <v>0</v>
      </c>
      <c r="BV715">
        <v>0</v>
      </c>
      <c r="BW715">
        <v>0</v>
      </c>
      <c r="BX715" t="s">
        <v>83</v>
      </c>
      <c r="BY715" t="s">
        <v>83</v>
      </c>
      <c r="BZ715" t="s">
        <v>83</v>
      </c>
      <c r="CA715" s="2">
        <v>0</v>
      </c>
      <c r="CB715">
        <v>5</v>
      </c>
      <c r="CC715">
        <v>2006</v>
      </c>
      <c r="CD715" t="s">
        <v>110</v>
      </c>
      <c r="CE715" t="s">
        <v>111</v>
      </c>
      <c r="CF715" s="2">
        <v>129000</v>
      </c>
      <c r="CG715" s="4">
        <f t="shared" si="23"/>
        <v>134.375</v>
      </c>
    </row>
    <row r="716" spans="1:85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 t="str">
        <f t="shared" si="22"/>
        <v>N</v>
      </c>
      <c r="S716">
        <v>6</v>
      </c>
      <c r="T716">
        <v>8</v>
      </c>
      <c r="U716">
        <v>1976</v>
      </c>
      <c r="V716" t="str">
        <f>IF(Table1[[#This Row],[YearBuilt]]&lt;1990, "N", IF(Table1[[#This Row],[Remodeled after 1990?]] = "Y", "N", "Y"))</f>
        <v>N</v>
      </c>
      <c r="W716">
        <v>2005</v>
      </c>
      <c r="X716" t="str" cm="1">
        <f t="array" ref="X716">IFERROR(IF(U716=W716, "N", IF(AND(U716&lt;W716, Table1[[#This Row],[YearRemodAdd]]&gt;1990), "Y", "N/A")), No value)</f>
        <v>Y</v>
      </c>
      <c r="Y716" t="s">
        <v>93</v>
      </c>
      <c r="Z716" t="s">
        <v>94</v>
      </c>
      <c r="AA716" t="s">
        <v>140</v>
      </c>
      <c r="AB716" t="s">
        <v>161</v>
      </c>
      <c r="AC716" t="s">
        <v>96</v>
      </c>
      <c r="AD716">
        <v>289</v>
      </c>
      <c r="AE716" t="s">
        <v>97</v>
      </c>
      <c r="AF716" t="s">
        <v>98</v>
      </c>
      <c r="AG716" t="s">
        <v>118</v>
      </c>
      <c r="AH716" t="s">
        <v>98</v>
      </c>
      <c r="AI716" t="s">
        <v>98</v>
      </c>
      <c r="AJ716" t="s">
        <v>100</v>
      </c>
      <c r="AK716" t="s">
        <v>101</v>
      </c>
      <c r="AL716">
        <v>533</v>
      </c>
      <c r="AM716" t="s">
        <v>102</v>
      </c>
      <c r="AN716">
        <v>0</v>
      </c>
      <c r="AO716">
        <v>192</v>
      </c>
      <c r="AP716">
        <v>725</v>
      </c>
      <c r="AQ716" t="s">
        <v>103</v>
      </c>
      <c r="AR716" t="s">
        <v>104</v>
      </c>
      <c r="AS716" t="s">
        <v>105</v>
      </c>
      <c r="AT716" t="s">
        <v>106</v>
      </c>
      <c r="AU716">
        <v>725</v>
      </c>
      <c r="AV716">
        <v>754</v>
      </c>
      <c r="AW716">
        <v>0</v>
      </c>
      <c r="AX716">
        <v>1479</v>
      </c>
      <c r="AY716">
        <v>0</v>
      </c>
      <c r="AZ716">
        <v>0</v>
      </c>
      <c r="BA716">
        <v>2</v>
      </c>
      <c r="BB716">
        <v>1</v>
      </c>
      <c r="BC716">
        <v>3</v>
      </c>
      <c r="BD716">
        <v>1</v>
      </c>
      <c r="BE716" t="s">
        <v>97</v>
      </c>
      <c r="BF716">
        <v>6</v>
      </c>
      <c r="BG716" t="s">
        <v>107</v>
      </c>
      <c r="BH716">
        <v>0</v>
      </c>
      <c r="BI716" t="s">
        <v>83</v>
      </c>
      <c r="BJ716" t="s">
        <v>108</v>
      </c>
      <c r="BK716">
        <v>1976</v>
      </c>
      <c r="BL716" t="s">
        <v>109</v>
      </c>
      <c r="BM716">
        <v>2</v>
      </c>
      <c r="BN716">
        <v>475</v>
      </c>
      <c r="BO716" t="s">
        <v>98</v>
      </c>
      <c r="BP716" t="s">
        <v>98</v>
      </c>
      <c r="BQ716" t="s">
        <v>105</v>
      </c>
      <c r="BR716">
        <v>0</v>
      </c>
      <c r="BS716">
        <v>44</v>
      </c>
      <c r="BT716">
        <v>0</v>
      </c>
      <c r="BU716">
        <v>0</v>
      </c>
      <c r="BV716">
        <v>0</v>
      </c>
      <c r="BW716">
        <v>0</v>
      </c>
      <c r="BX716" t="s">
        <v>83</v>
      </c>
      <c r="BY716" t="s">
        <v>83</v>
      </c>
      <c r="BZ716" t="s">
        <v>83</v>
      </c>
      <c r="CA716" s="2">
        <v>0</v>
      </c>
      <c r="CB716">
        <v>3</v>
      </c>
      <c r="CC716">
        <v>2010</v>
      </c>
      <c r="CD716" t="s">
        <v>110</v>
      </c>
      <c r="CE716" t="s">
        <v>111</v>
      </c>
      <c r="CF716" s="2">
        <v>130500</v>
      </c>
      <c r="CG716" s="4">
        <f t="shared" si="23"/>
        <v>88.235294117647058</v>
      </c>
    </row>
    <row r="717" spans="1:85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 t="str">
        <f t="shared" si="22"/>
        <v>Y</v>
      </c>
      <c r="S717">
        <v>6</v>
      </c>
      <c r="T717">
        <v>5</v>
      </c>
      <c r="U717">
        <v>1974</v>
      </c>
      <c r="V717" t="str">
        <f>IF(Table1[[#This Row],[YearBuilt]]&lt;1990, "N", IF(Table1[[#This Row],[Remodeled after 1990?]] = "Y", "N", "Y"))</f>
        <v>N</v>
      </c>
      <c r="W717">
        <v>1974</v>
      </c>
      <c r="X717" t="str" cm="1">
        <f t="array" ref="X717">IFERROR(IF(U717=W717, "N", IF(AND(U717&lt;W717, Table1[[#This Row],[YearRemodAdd]]&gt;1990), "Y", "N/A")), No value)</f>
        <v>N</v>
      </c>
      <c r="Y717" t="s">
        <v>152</v>
      </c>
      <c r="Z717" t="s">
        <v>94</v>
      </c>
      <c r="AA717" t="s">
        <v>140</v>
      </c>
      <c r="AB717" t="s">
        <v>140</v>
      </c>
      <c r="AC717" t="s">
        <v>96</v>
      </c>
      <c r="AD717">
        <v>174</v>
      </c>
      <c r="AE717" t="s">
        <v>98</v>
      </c>
      <c r="AF717" t="s">
        <v>98</v>
      </c>
      <c r="AG717" t="s">
        <v>118</v>
      </c>
      <c r="AH717" t="s">
        <v>97</v>
      </c>
      <c r="AI717" t="s">
        <v>98</v>
      </c>
      <c r="AJ717" t="s">
        <v>100</v>
      </c>
      <c r="AK717" t="s">
        <v>102</v>
      </c>
      <c r="AL717">
        <v>0</v>
      </c>
      <c r="AM717" t="s">
        <v>102</v>
      </c>
      <c r="AN717">
        <v>0</v>
      </c>
      <c r="AO717">
        <v>1064</v>
      </c>
      <c r="AP717">
        <v>1064</v>
      </c>
      <c r="AQ717" t="s">
        <v>103</v>
      </c>
      <c r="AR717" t="s">
        <v>98</v>
      </c>
      <c r="AS717" t="s">
        <v>105</v>
      </c>
      <c r="AT717" t="s">
        <v>106</v>
      </c>
      <c r="AU717">
        <v>1350</v>
      </c>
      <c r="AV717">
        <v>0</v>
      </c>
      <c r="AW717">
        <v>0</v>
      </c>
      <c r="AX717">
        <v>1350</v>
      </c>
      <c r="AY717">
        <v>0</v>
      </c>
      <c r="AZ717">
        <v>0</v>
      </c>
      <c r="BA717">
        <v>2</v>
      </c>
      <c r="BB717">
        <v>0</v>
      </c>
      <c r="BC717">
        <v>3</v>
      </c>
      <c r="BD717">
        <v>1</v>
      </c>
      <c r="BE717" t="s">
        <v>98</v>
      </c>
      <c r="BF717">
        <v>7</v>
      </c>
      <c r="BG717" t="s">
        <v>107</v>
      </c>
      <c r="BH717">
        <v>1</v>
      </c>
      <c r="BI717" t="s">
        <v>98</v>
      </c>
      <c r="BJ717" t="s">
        <v>108</v>
      </c>
      <c r="BK717">
        <v>1974</v>
      </c>
      <c r="BL717" t="s">
        <v>109</v>
      </c>
      <c r="BM717">
        <v>2</v>
      </c>
      <c r="BN717">
        <v>478</v>
      </c>
      <c r="BO717" t="s">
        <v>98</v>
      </c>
      <c r="BP717" t="s">
        <v>98</v>
      </c>
      <c r="BQ717" t="s">
        <v>105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 t="s">
        <v>83</v>
      </c>
      <c r="BY717" t="s">
        <v>134</v>
      </c>
      <c r="BZ717" t="s">
        <v>83</v>
      </c>
      <c r="CA717" s="2">
        <v>0</v>
      </c>
      <c r="CB717">
        <v>8</v>
      </c>
      <c r="CC717">
        <v>2009</v>
      </c>
      <c r="CD717" t="s">
        <v>110</v>
      </c>
      <c r="CE717" t="s">
        <v>111</v>
      </c>
      <c r="CF717" s="2">
        <v>165000</v>
      </c>
      <c r="CG717" s="4">
        <f t="shared" si="23"/>
        <v>122.22222222222223</v>
      </c>
    </row>
    <row r="718" spans="1:85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 t="str">
        <f t="shared" si="22"/>
        <v>N</v>
      </c>
      <c r="S718">
        <v>7</v>
      </c>
      <c r="T718">
        <v>8</v>
      </c>
      <c r="U718">
        <v>1890</v>
      </c>
      <c r="V718" t="str">
        <f>IF(Table1[[#This Row],[YearBuilt]]&lt;1990, "N", IF(Table1[[#This Row],[Remodeled after 1990?]] = "Y", "N", "Y"))</f>
        <v>N</v>
      </c>
      <c r="W718">
        <v>1998</v>
      </c>
      <c r="X718" t="str" cm="1">
        <f t="array" ref="X718">IFERROR(IF(U718=W718, "N", IF(AND(U718&lt;W718, Table1[[#This Row],[YearRemodAdd]]&gt;1990), "Y", "N/A")), No value)</f>
        <v>Y</v>
      </c>
      <c r="Y718" t="s">
        <v>93</v>
      </c>
      <c r="Z718" t="s">
        <v>94</v>
      </c>
      <c r="AA718" t="s">
        <v>124</v>
      </c>
      <c r="AB718" t="s">
        <v>95</v>
      </c>
      <c r="AC718" t="s">
        <v>117</v>
      </c>
      <c r="AD718">
        <v>0</v>
      </c>
      <c r="AE718" t="s">
        <v>98</v>
      </c>
      <c r="AF718" t="s">
        <v>97</v>
      </c>
      <c r="AG718" t="s">
        <v>126</v>
      </c>
      <c r="AH718" t="s">
        <v>98</v>
      </c>
      <c r="AI718" t="s">
        <v>98</v>
      </c>
      <c r="AJ718" t="s">
        <v>100</v>
      </c>
      <c r="AK718" t="s">
        <v>102</v>
      </c>
      <c r="AL718">
        <v>0</v>
      </c>
      <c r="AM718" t="s">
        <v>102</v>
      </c>
      <c r="AN718">
        <v>0</v>
      </c>
      <c r="AO718">
        <v>718</v>
      </c>
      <c r="AP718">
        <v>718</v>
      </c>
      <c r="AQ718" t="s">
        <v>103</v>
      </c>
      <c r="AR718" t="s">
        <v>104</v>
      </c>
      <c r="AS718" t="s">
        <v>105</v>
      </c>
      <c r="AT718" t="s">
        <v>106</v>
      </c>
      <c r="AU718">
        <v>1576</v>
      </c>
      <c r="AV718">
        <v>978</v>
      </c>
      <c r="AW718">
        <v>0</v>
      </c>
      <c r="AX718">
        <v>2554</v>
      </c>
      <c r="AY718">
        <v>0</v>
      </c>
      <c r="AZ718">
        <v>0</v>
      </c>
      <c r="BA718">
        <v>1</v>
      </c>
      <c r="BB718">
        <v>1</v>
      </c>
      <c r="BC718">
        <v>3</v>
      </c>
      <c r="BD718">
        <v>1</v>
      </c>
      <c r="BE718" t="s">
        <v>98</v>
      </c>
      <c r="BF718">
        <v>8</v>
      </c>
      <c r="BG718" t="s">
        <v>107</v>
      </c>
      <c r="BH718">
        <v>0</v>
      </c>
      <c r="BI718" t="s">
        <v>83</v>
      </c>
      <c r="BJ718" t="s">
        <v>127</v>
      </c>
      <c r="BK718">
        <v>1996</v>
      </c>
      <c r="BL718" t="s">
        <v>102</v>
      </c>
      <c r="BM718">
        <v>2</v>
      </c>
      <c r="BN718">
        <v>704</v>
      </c>
      <c r="BO718" t="s">
        <v>98</v>
      </c>
      <c r="BP718" t="s">
        <v>98</v>
      </c>
      <c r="BQ718" t="s">
        <v>190</v>
      </c>
      <c r="BR718">
        <v>0</v>
      </c>
      <c r="BS718">
        <v>48</v>
      </c>
      <c r="BT718">
        <v>143</v>
      </c>
      <c r="BU718">
        <v>0</v>
      </c>
      <c r="BV718">
        <v>0</v>
      </c>
      <c r="BW718">
        <v>0</v>
      </c>
      <c r="BX718" t="s">
        <v>83</v>
      </c>
      <c r="BY718" t="s">
        <v>83</v>
      </c>
      <c r="BZ718" t="s">
        <v>83</v>
      </c>
      <c r="CA718" s="2">
        <v>0</v>
      </c>
      <c r="CB718">
        <v>7</v>
      </c>
      <c r="CC718">
        <v>2007</v>
      </c>
      <c r="CD718" t="s">
        <v>110</v>
      </c>
      <c r="CE718" t="s">
        <v>111</v>
      </c>
      <c r="CF718" s="2">
        <v>159500</v>
      </c>
      <c r="CG718" s="4">
        <f t="shared" si="23"/>
        <v>62.451057165231013</v>
      </c>
    </row>
    <row r="719" spans="1:85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 t="str">
        <f t="shared" si="22"/>
        <v>Y</v>
      </c>
      <c r="S719">
        <v>5</v>
      </c>
      <c r="T719">
        <v>6</v>
      </c>
      <c r="U719">
        <v>1973</v>
      </c>
      <c r="V719" t="str">
        <f>IF(Table1[[#This Row],[YearBuilt]]&lt;1990, "N", IF(Table1[[#This Row],[Remodeled after 1990?]] = "Y", "N", "Y"))</f>
        <v>N</v>
      </c>
      <c r="W719">
        <v>2000</v>
      </c>
      <c r="X719" t="str" cm="1">
        <f t="array" ref="X719">IFERROR(IF(U719=W719, "N", IF(AND(U719&lt;W719, Table1[[#This Row],[YearRemodAdd]]&gt;1990), "Y", "N/A")), No value)</f>
        <v>Y</v>
      </c>
      <c r="Y719" t="s">
        <v>93</v>
      </c>
      <c r="Z719" t="s">
        <v>94</v>
      </c>
      <c r="AA719" t="s">
        <v>140</v>
      </c>
      <c r="AB719" t="s">
        <v>140</v>
      </c>
      <c r="AC719" t="s">
        <v>117</v>
      </c>
      <c r="AD719">
        <v>0</v>
      </c>
      <c r="AE719" t="s">
        <v>98</v>
      </c>
      <c r="AF719" t="s">
        <v>98</v>
      </c>
      <c r="AG719" t="s">
        <v>118</v>
      </c>
      <c r="AH719" t="s">
        <v>97</v>
      </c>
      <c r="AI719" t="s">
        <v>98</v>
      </c>
      <c r="AJ719" t="s">
        <v>100</v>
      </c>
      <c r="AK719" t="s">
        <v>141</v>
      </c>
      <c r="AL719">
        <v>1084</v>
      </c>
      <c r="AM719" t="s">
        <v>102</v>
      </c>
      <c r="AN719">
        <v>0</v>
      </c>
      <c r="AO719">
        <v>92</v>
      </c>
      <c r="AP719">
        <v>1176</v>
      </c>
      <c r="AQ719" t="s">
        <v>103</v>
      </c>
      <c r="AR719" t="s">
        <v>97</v>
      </c>
      <c r="AS719" t="s">
        <v>105</v>
      </c>
      <c r="AT719" t="s">
        <v>106</v>
      </c>
      <c r="AU719">
        <v>1178</v>
      </c>
      <c r="AV719">
        <v>0</v>
      </c>
      <c r="AW719">
        <v>0</v>
      </c>
      <c r="AX719">
        <v>1178</v>
      </c>
      <c r="AY719">
        <v>0</v>
      </c>
      <c r="AZ719">
        <v>1</v>
      </c>
      <c r="BA719">
        <v>1</v>
      </c>
      <c r="BB719">
        <v>1</v>
      </c>
      <c r="BC719">
        <v>3</v>
      </c>
      <c r="BD719">
        <v>1</v>
      </c>
      <c r="BE719" t="s">
        <v>97</v>
      </c>
      <c r="BF719">
        <v>5</v>
      </c>
      <c r="BG719" t="s">
        <v>107</v>
      </c>
      <c r="BH719">
        <v>1</v>
      </c>
      <c r="BI719" t="s">
        <v>147</v>
      </c>
      <c r="BJ719" t="s">
        <v>108</v>
      </c>
      <c r="BK719">
        <v>1973</v>
      </c>
      <c r="BL719" t="s">
        <v>102</v>
      </c>
      <c r="BM719">
        <v>2</v>
      </c>
      <c r="BN719">
        <v>439</v>
      </c>
      <c r="BO719" t="s">
        <v>98</v>
      </c>
      <c r="BP719" t="s">
        <v>98</v>
      </c>
      <c r="BQ719" t="s">
        <v>105</v>
      </c>
      <c r="BR719">
        <v>224</v>
      </c>
      <c r="BS719">
        <v>0</v>
      </c>
      <c r="BT719">
        <v>0</v>
      </c>
      <c r="BU719">
        <v>0</v>
      </c>
      <c r="BV719">
        <v>0</v>
      </c>
      <c r="BW719">
        <v>0</v>
      </c>
      <c r="BX719" t="s">
        <v>83</v>
      </c>
      <c r="BY719" t="s">
        <v>134</v>
      </c>
      <c r="BZ719" t="s">
        <v>83</v>
      </c>
      <c r="CA719" s="2">
        <v>0</v>
      </c>
      <c r="CB719">
        <v>11</v>
      </c>
      <c r="CC719">
        <v>2008</v>
      </c>
      <c r="CD719" t="s">
        <v>110</v>
      </c>
      <c r="CE719" t="s">
        <v>111</v>
      </c>
      <c r="CF719" s="2">
        <v>157000</v>
      </c>
      <c r="CG719" s="4">
        <f t="shared" si="23"/>
        <v>133.276740237691</v>
      </c>
    </row>
    <row r="720" spans="1:85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 t="str">
        <f t="shared" si="22"/>
        <v>N</v>
      </c>
      <c r="S720">
        <v>7</v>
      </c>
      <c r="T720">
        <v>5</v>
      </c>
      <c r="U720">
        <v>1993</v>
      </c>
      <c r="V720" t="str">
        <f>IF(Table1[[#This Row],[YearBuilt]]&lt;1990, "N", IF(Table1[[#This Row],[Remodeled after 1990?]] = "Y", "N", "Y"))</f>
        <v>N</v>
      </c>
      <c r="W720">
        <v>1994</v>
      </c>
      <c r="X720" t="str" cm="1">
        <f t="array" ref="X720">IFERROR(IF(U720=W720, "N", IF(AND(U720&lt;W720, Table1[[#This Row],[YearRemodAdd]]&gt;1990), "Y", "N/A")), No value)</f>
        <v>Y</v>
      </c>
      <c r="Y720" t="s">
        <v>152</v>
      </c>
      <c r="Z720" t="s">
        <v>94</v>
      </c>
      <c r="AA720" t="s">
        <v>124</v>
      </c>
      <c r="AB720" t="s">
        <v>234</v>
      </c>
      <c r="AC720" t="s">
        <v>96</v>
      </c>
      <c r="AD720">
        <v>651</v>
      </c>
      <c r="AE720" t="s">
        <v>97</v>
      </c>
      <c r="AF720" t="s">
        <v>98</v>
      </c>
      <c r="AG720" t="s">
        <v>99</v>
      </c>
      <c r="AH720" t="s">
        <v>97</v>
      </c>
      <c r="AI720" t="s">
        <v>98</v>
      </c>
      <c r="AJ720" t="s">
        <v>97</v>
      </c>
      <c r="AK720" t="s">
        <v>101</v>
      </c>
      <c r="AL720">
        <v>1173</v>
      </c>
      <c r="AM720" t="s">
        <v>102</v>
      </c>
      <c r="AN720">
        <v>0</v>
      </c>
      <c r="AO720">
        <v>138</v>
      </c>
      <c r="AP720">
        <v>1311</v>
      </c>
      <c r="AQ720" t="s">
        <v>103</v>
      </c>
      <c r="AR720" t="s">
        <v>104</v>
      </c>
      <c r="AS720" t="s">
        <v>105</v>
      </c>
      <c r="AT720" t="s">
        <v>106</v>
      </c>
      <c r="AU720">
        <v>1325</v>
      </c>
      <c r="AV720">
        <v>1093</v>
      </c>
      <c r="AW720">
        <v>0</v>
      </c>
      <c r="AX720">
        <v>2418</v>
      </c>
      <c r="AY720">
        <v>1</v>
      </c>
      <c r="AZ720">
        <v>0</v>
      </c>
      <c r="BA720">
        <v>2</v>
      </c>
      <c r="BB720">
        <v>1</v>
      </c>
      <c r="BC720">
        <v>3</v>
      </c>
      <c r="BD720">
        <v>1</v>
      </c>
      <c r="BE720" t="s">
        <v>97</v>
      </c>
      <c r="BF720">
        <v>9</v>
      </c>
      <c r="BG720" t="s">
        <v>107</v>
      </c>
      <c r="BH720">
        <v>1</v>
      </c>
      <c r="BI720" t="s">
        <v>98</v>
      </c>
      <c r="BJ720" t="s">
        <v>108</v>
      </c>
      <c r="BK720">
        <v>1993</v>
      </c>
      <c r="BL720" t="s">
        <v>109</v>
      </c>
      <c r="BM720">
        <v>3</v>
      </c>
      <c r="BN720">
        <v>983</v>
      </c>
      <c r="BO720" t="s">
        <v>98</v>
      </c>
      <c r="BP720" t="s">
        <v>98</v>
      </c>
      <c r="BQ720" t="s">
        <v>105</v>
      </c>
      <c r="BR720">
        <v>250</v>
      </c>
      <c r="BS720">
        <v>154</v>
      </c>
      <c r="BT720">
        <v>216</v>
      </c>
      <c r="BU720">
        <v>0</v>
      </c>
      <c r="BV720">
        <v>0</v>
      </c>
      <c r="BW720">
        <v>0</v>
      </c>
      <c r="BX720" t="s">
        <v>83</v>
      </c>
      <c r="BY720" t="s">
        <v>83</v>
      </c>
      <c r="BZ720" t="s">
        <v>83</v>
      </c>
      <c r="CA720" s="2">
        <v>0</v>
      </c>
      <c r="CB720">
        <v>8</v>
      </c>
      <c r="CC720">
        <v>2008</v>
      </c>
      <c r="CD720" t="s">
        <v>110</v>
      </c>
      <c r="CE720" t="s">
        <v>111</v>
      </c>
      <c r="CF720" s="2">
        <v>341000</v>
      </c>
      <c r="CG720" s="4">
        <f t="shared" si="23"/>
        <v>141.02564102564102</v>
      </c>
    </row>
    <row r="721" spans="1:85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 t="str">
        <f t="shared" si="22"/>
        <v>Y</v>
      </c>
      <c r="S721">
        <v>5</v>
      </c>
      <c r="T721">
        <v>6</v>
      </c>
      <c r="U721">
        <v>1969</v>
      </c>
      <c r="V721" t="str">
        <f>IF(Table1[[#This Row],[YearBuilt]]&lt;1990, "N", IF(Table1[[#This Row],[Remodeled after 1990?]] = "Y", "N", "Y"))</f>
        <v>N</v>
      </c>
      <c r="W721">
        <v>1969</v>
      </c>
      <c r="X721" t="str" cm="1">
        <f t="array" ref="X721">IFERROR(IF(U721=W721, "N", IF(AND(U721&lt;W721, Table1[[#This Row],[YearRemodAdd]]&gt;1990), "Y", "N/A")), No value)</f>
        <v>N</v>
      </c>
      <c r="Y721" t="s">
        <v>93</v>
      </c>
      <c r="Z721" t="s">
        <v>94</v>
      </c>
      <c r="AA721" t="s">
        <v>140</v>
      </c>
      <c r="AB721" t="s">
        <v>161</v>
      </c>
      <c r="AC721" t="s">
        <v>117</v>
      </c>
      <c r="AD721">
        <v>0</v>
      </c>
      <c r="AE721" t="s">
        <v>98</v>
      </c>
      <c r="AF721" t="s">
        <v>98</v>
      </c>
      <c r="AG721" t="s">
        <v>118</v>
      </c>
      <c r="AH721" t="s">
        <v>97</v>
      </c>
      <c r="AI721" t="s">
        <v>98</v>
      </c>
      <c r="AJ721" t="s">
        <v>97</v>
      </c>
      <c r="AK721" t="s">
        <v>119</v>
      </c>
      <c r="AL721">
        <v>523</v>
      </c>
      <c r="AM721" t="s">
        <v>102</v>
      </c>
      <c r="AN721">
        <v>0</v>
      </c>
      <c r="AO721">
        <v>448</v>
      </c>
      <c r="AP721">
        <v>971</v>
      </c>
      <c r="AQ721" t="s">
        <v>103</v>
      </c>
      <c r="AR721" t="s">
        <v>98</v>
      </c>
      <c r="AS721" t="s">
        <v>105</v>
      </c>
      <c r="AT721" t="s">
        <v>106</v>
      </c>
      <c r="AU721">
        <v>971</v>
      </c>
      <c r="AV721">
        <v>0</v>
      </c>
      <c r="AW721">
        <v>0</v>
      </c>
      <c r="AX721">
        <v>971</v>
      </c>
      <c r="AY721">
        <v>0</v>
      </c>
      <c r="AZ721">
        <v>0</v>
      </c>
      <c r="BA721">
        <v>1</v>
      </c>
      <c r="BB721">
        <v>1</v>
      </c>
      <c r="BC721">
        <v>3</v>
      </c>
      <c r="BD721">
        <v>1</v>
      </c>
      <c r="BE721" t="s">
        <v>98</v>
      </c>
      <c r="BF721">
        <v>5</v>
      </c>
      <c r="BG721" t="s">
        <v>107</v>
      </c>
      <c r="BH721">
        <v>1</v>
      </c>
      <c r="BI721" t="s">
        <v>212</v>
      </c>
      <c r="BJ721" t="s">
        <v>108</v>
      </c>
      <c r="BK721">
        <v>1969</v>
      </c>
      <c r="BL721" t="s">
        <v>102</v>
      </c>
      <c r="BM721">
        <v>1</v>
      </c>
      <c r="BN721">
        <v>300</v>
      </c>
      <c r="BO721" t="s">
        <v>98</v>
      </c>
      <c r="BP721" t="s">
        <v>98</v>
      </c>
      <c r="BQ721" t="s">
        <v>105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 t="s">
        <v>83</v>
      </c>
      <c r="BY721" t="s">
        <v>83</v>
      </c>
      <c r="BZ721" t="s">
        <v>83</v>
      </c>
      <c r="CA721" s="2">
        <v>0</v>
      </c>
      <c r="CB721">
        <v>5</v>
      </c>
      <c r="CC721">
        <v>2006</v>
      </c>
      <c r="CD721" t="s">
        <v>110</v>
      </c>
      <c r="CE721" t="s">
        <v>111</v>
      </c>
      <c r="CF721" s="2">
        <v>128500</v>
      </c>
      <c r="CG721" s="4">
        <f t="shared" si="23"/>
        <v>132.33779608650875</v>
      </c>
    </row>
    <row r="722" spans="1:85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 t="str">
        <f t="shared" si="22"/>
        <v>Y</v>
      </c>
      <c r="S722">
        <v>8</v>
      </c>
      <c r="T722">
        <v>5</v>
      </c>
      <c r="U722">
        <v>1985</v>
      </c>
      <c r="V722" t="str">
        <f>IF(Table1[[#This Row],[YearBuilt]]&lt;1990, "N", IF(Table1[[#This Row],[Remodeled after 1990?]] = "Y", "N", "Y"))</f>
        <v>N</v>
      </c>
      <c r="W722">
        <v>1985</v>
      </c>
      <c r="X722" t="str" cm="1">
        <f t="array" ref="X722">IFERROR(IF(U722=W722, "N", IF(AND(U722&lt;W722, Table1[[#This Row],[YearRemodAdd]]&gt;1990), "Y", "N/A")), No value)</f>
        <v>N</v>
      </c>
      <c r="Y722" t="s">
        <v>93</v>
      </c>
      <c r="Z722" t="s">
        <v>94</v>
      </c>
      <c r="AA722" t="s">
        <v>140</v>
      </c>
      <c r="AB722" t="s">
        <v>140</v>
      </c>
      <c r="AC722" t="s">
        <v>117</v>
      </c>
      <c r="AD722">
        <v>0</v>
      </c>
      <c r="AE722" t="s">
        <v>97</v>
      </c>
      <c r="AF722" t="s">
        <v>98</v>
      </c>
      <c r="AG722" t="s">
        <v>99</v>
      </c>
      <c r="AH722" t="s">
        <v>97</v>
      </c>
      <c r="AI722" t="s">
        <v>98</v>
      </c>
      <c r="AJ722" t="s">
        <v>97</v>
      </c>
      <c r="AK722" t="s">
        <v>101</v>
      </c>
      <c r="AL722">
        <v>1148</v>
      </c>
      <c r="AM722" t="s">
        <v>102</v>
      </c>
      <c r="AN722">
        <v>0</v>
      </c>
      <c r="AO722">
        <v>594</v>
      </c>
      <c r="AP722">
        <v>1742</v>
      </c>
      <c r="AQ722" t="s">
        <v>103</v>
      </c>
      <c r="AR722" t="s">
        <v>98</v>
      </c>
      <c r="AS722" t="s">
        <v>105</v>
      </c>
      <c r="AT722" t="s">
        <v>106</v>
      </c>
      <c r="AU722">
        <v>1742</v>
      </c>
      <c r="AV722">
        <v>0</v>
      </c>
      <c r="AW722">
        <v>0</v>
      </c>
      <c r="AX722">
        <v>1742</v>
      </c>
      <c r="AY722">
        <v>1</v>
      </c>
      <c r="AZ722">
        <v>0</v>
      </c>
      <c r="BA722">
        <v>2</v>
      </c>
      <c r="BB722">
        <v>0</v>
      </c>
      <c r="BC722">
        <v>2</v>
      </c>
      <c r="BD722">
        <v>1</v>
      </c>
      <c r="BE722" t="s">
        <v>97</v>
      </c>
      <c r="BF722">
        <v>5</v>
      </c>
      <c r="BG722" t="s">
        <v>107</v>
      </c>
      <c r="BH722">
        <v>1</v>
      </c>
      <c r="BI722" t="s">
        <v>98</v>
      </c>
      <c r="BJ722" t="s">
        <v>108</v>
      </c>
      <c r="BK722">
        <v>1985</v>
      </c>
      <c r="BL722" t="s">
        <v>109</v>
      </c>
      <c r="BM722">
        <v>2</v>
      </c>
      <c r="BN722">
        <v>564</v>
      </c>
      <c r="BO722" t="s">
        <v>98</v>
      </c>
      <c r="BP722" t="s">
        <v>98</v>
      </c>
      <c r="BQ722" t="s">
        <v>105</v>
      </c>
      <c r="BR722">
        <v>114</v>
      </c>
      <c r="BS722">
        <v>28</v>
      </c>
      <c r="BT722">
        <v>234</v>
      </c>
      <c r="BU722">
        <v>0</v>
      </c>
      <c r="BV722">
        <v>0</v>
      </c>
      <c r="BW722">
        <v>0</v>
      </c>
      <c r="BX722" t="s">
        <v>83</v>
      </c>
      <c r="BY722" t="s">
        <v>83</v>
      </c>
      <c r="BZ722" t="s">
        <v>83</v>
      </c>
      <c r="CA722" s="2">
        <v>0</v>
      </c>
      <c r="CB722">
        <v>12</v>
      </c>
      <c r="CC722">
        <v>2006</v>
      </c>
      <c r="CD722" t="s">
        <v>110</v>
      </c>
      <c r="CE722" t="s">
        <v>111</v>
      </c>
      <c r="CF722" s="2">
        <v>275000</v>
      </c>
      <c r="CG722" s="4">
        <f t="shared" si="23"/>
        <v>157.86452353616534</v>
      </c>
    </row>
    <row r="723" spans="1:85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 t="str">
        <f t="shared" si="22"/>
        <v>Y</v>
      </c>
      <c r="S723">
        <v>6</v>
      </c>
      <c r="T723">
        <v>5</v>
      </c>
      <c r="U723">
        <v>2004</v>
      </c>
      <c r="V723" t="str">
        <f>IF(Table1[[#This Row],[YearBuilt]]&lt;1990, "N", IF(Table1[[#This Row],[Remodeled after 1990?]] = "Y", "N", "Y"))</f>
        <v>Y</v>
      </c>
      <c r="W723">
        <v>2004</v>
      </c>
      <c r="X723" t="str" cm="1">
        <f t="array" ref="X723">IFERROR(IF(U723=W723, "N", IF(AND(U723&lt;W723, Table1[[#This Row],[YearRemodAdd]]&gt;1990), "Y", "N/A")), No value)</f>
        <v>N</v>
      </c>
      <c r="Y723" t="s">
        <v>93</v>
      </c>
      <c r="Z723" t="s">
        <v>94</v>
      </c>
      <c r="AA723" t="s">
        <v>95</v>
      </c>
      <c r="AB723" t="s">
        <v>95</v>
      </c>
      <c r="AC723" t="s">
        <v>96</v>
      </c>
      <c r="AD723">
        <v>169</v>
      </c>
      <c r="AE723" t="s">
        <v>97</v>
      </c>
      <c r="AF723" t="s">
        <v>98</v>
      </c>
      <c r="AG723" t="s">
        <v>99</v>
      </c>
      <c r="AH723" t="s">
        <v>97</v>
      </c>
      <c r="AI723" t="s">
        <v>98</v>
      </c>
      <c r="AJ723" t="s">
        <v>130</v>
      </c>
      <c r="AK723" t="s">
        <v>101</v>
      </c>
      <c r="AL723">
        <v>662</v>
      </c>
      <c r="AM723" t="s">
        <v>102</v>
      </c>
      <c r="AN723">
        <v>0</v>
      </c>
      <c r="AO723">
        <v>186</v>
      </c>
      <c r="AP723">
        <v>848</v>
      </c>
      <c r="AQ723" t="s">
        <v>103</v>
      </c>
      <c r="AR723" t="s">
        <v>104</v>
      </c>
      <c r="AS723" t="s">
        <v>105</v>
      </c>
      <c r="AT723" t="s">
        <v>106</v>
      </c>
      <c r="AU723">
        <v>848</v>
      </c>
      <c r="AV723">
        <v>0</v>
      </c>
      <c r="AW723">
        <v>0</v>
      </c>
      <c r="AX723">
        <v>848</v>
      </c>
      <c r="AY723">
        <v>1</v>
      </c>
      <c r="AZ723">
        <v>0</v>
      </c>
      <c r="BA723">
        <v>1</v>
      </c>
      <c r="BB723">
        <v>0</v>
      </c>
      <c r="BC723">
        <v>1</v>
      </c>
      <c r="BD723">
        <v>1</v>
      </c>
      <c r="BE723" t="s">
        <v>97</v>
      </c>
      <c r="BF723">
        <v>3</v>
      </c>
      <c r="BG723" t="s">
        <v>107</v>
      </c>
      <c r="BH723">
        <v>0</v>
      </c>
      <c r="BI723" t="s">
        <v>83</v>
      </c>
      <c r="BJ723" t="s">
        <v>108</v>
      </c>
      <c r="BK723">
        <v>2004</v>
      </c>
      <c r="BL723" t="s">
        <v>109</v>
      </c>
      <c r="BM723">
        <v>2</v>
      </c>
      <c r="BN723">
        <v>420</v>
      </c>
      <c r="BO723" t="s">
        <v>98</v>
      </c>
      <c r="BP723" t="s">
        <v>98</v>
      </c>
      <c r="BQ723" t="s">
        <v>105</v>
      </c>
      <c r="BR723">
        <v>160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83</v>
      </c>
      <c r="BY723" t="s">
        <v>83</v>
      </c>
      <c r="BZ723" t="s">
        <v>83</v>
      </c>
      <c r="CA723" s="2">
        <v>0</v>
      </c>
      <c r="CB723">
        <v>5</v>
      </c>
      <c r="CC723">
        <v>2010</v>
      </c>
      <c r="CD723" t="s">
        <v>110</v>
      </c>
      <c r="CE723" t="s">
        <v>111</v>
      </c>
      <c r="CF723" s="2">
        <v>143000</v>
      </c>
      <c r="CG723" s="4">
        <f t="shared" si="23"/>
        <v>168.6320754716981</v>
      </c>
    </row>
    <row r="724" spans="1:85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 t="str">
        <f t="shared" si="22"/>
        <v>Y</v>
      </c>
      <c r="S724">
        <v>4</v>
      </c>
      <c r="T724">
        <v>7</v>
      </c>
      <c r="U724">
        <v>1970</v>
      </c>
      <c r="V724" t="str">
        <f>IF(Table1[[#This Row],[YearBuilt]]&lt;1990, "N", IF(Table1[[#This Row],[Remodeled after 1990?]] = "Y", "N", "Y"))</f>
        <v>N</v>
      </c>
      <c r="W724">
        <v>1970</v>
      </c>
      <c r="X724" t="str" cm="1">
        <f t="array" ref="X724">IFERROR(IF(U724=W724, "N", IF(AND(U724&lt;W724, Table1[[#This Row],[YearRemodAdd]]&gt;1990), "Y", "N/A")), No value)</f>
        <v>N</v>
      </c>
      <c r="Y724" t="s">
        <v>93</v>
      </c>
      <c r="Z724" t="s">
        <v>94</v>
      </c>
      <c r="AA724" t="s">
        <v>116</v>
      </c>
      <c r="AB724" t="s">
        <v>116</v>
      </c>
      <c r="AC724" t="s">
        <v>117</v>
      </c>
      <c r="AD724">
        <v>0</v>
      </c>
      <c r="AE724" t="s">
        <v>98</v>
      </c>
      <c r="AF724" t="s">
        <v>97</v>
      </c>
      <c r="AG724" t="s">
        <v>118</v>
      </c>
      <c r="AH724" t="s">
        <v>98</v>
      </c>
      <c r="AI724" t="s">
        <v>98</v>
      </c>
      <c r="AJ724" t="s">
        <v>100</v>
      </c>
      <c r="AK724" t="s">
        <v>119</v>
      </c>
      <c r="AL724">
        <v>191</v>
      </c>
      <c r="AM724" t="s">
        <v>102</v>
      </c>
      <c r="AN724">
        <v>0</v>
      </c>
      <c r="AO724">
        <v>673</v>
      </c>
      <c r="AP724">
        <v>864</v>
      </c>
      <c r="AQ724" t="s">
        <v>103</v>
      </c>
      <c r="AR724" t="s">
        <v>104</v>
      </c>
      <c r="AS724" t="s">
        <v>105</v>
      </c>
      <c r="AT724" t="s">
        <v>106</v>
      </c>
      <c r="AU724">
        <v>864</v>
      </c>
      <c r="AV724">
        <v>0</v>
      </c>
      <c r="AW724">
        <v>0</v>
      </c>
      <c r="AX724">
        <v>864</v>
      </c>
      <c r="AY724">
        <v>0</v>
      </c>
      <c r="AZ724">
        <v>0</v>
      </c>
      <c r="BA724">
        <v>1</v>
      </c>
      <c r="BB724">
        <v>0</v>
      </c>
      <c r="BC724">
        <v>3</v>
      </c>
      <c r="BD724">
        <v>1</v>
      </c>
      <c r="BE724" t="s">
        <v>98</v>
      </c>
      <c r="BF724">
        <v>5</v>
      </c>
      <c r="BG724" t="s">
        <v>107</v>
      </c>
      <c r="BH724">
        <v>0</v>
      </c>
      <c r="BI724" t="s">
        <v>83</v>
      </c>
      <c r="BJ724" t="s">
        <v>127</v>
      </c>
      <c r="BK724">
        <v>1994</v>
      </c>
      <c r="BL724" t="s">
        <v>102</v>
      </c>
      <c r="BM724">
        <v>2</v>
      </c>
      <c r="BN724">
        <v>463</v>
      </c>
      <c r="BO724" t="s">
        <v>98</v>
      </c>
      <c r="BP724" t="s">
        <v>98</v>
      </c>
      <c r="BQ724" t="s">
        <v>105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 t="s">
        <v>83</v>
      </c>
      <c r="BY724" t="s">
        <v>83</v>
      </c>
      <c r="BZ724" t="s">
        <v>83</v>
      </c>
      <c r="CA724" s="2">
        <v>0</v>
      </c>
      <c r="CB724">
        <v>7</v>
      </c>
      <c r="CC724">
        <v>2009</v>
      </c>
      <c r="CD724" t="s">
        <v>110</v>
      </c>
      <c r="CE724" t="s">
        <v>111</v>
      </c>
      <c r="CF724" s="2">
        <v>124500</v>
      </c>
      <c r="CG724" s="4">
        <f t="shared" si="23"/>
        <v>144.09722222222223</v>
      </c>
    </row>
    <row r="725" spans="1:85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 t="str">
        <f t="shared" si="22"/>
        <v>N/A</v>
      </c>
      <c r="S725">
        <v>4</v>
      </c>
      <c r="T725">
        <v>6</v>
      </c>
      <c r="U725">
        <v>1954</v>
      </c>
      <c r="V725" t="str">
        <f>IF(Table1[[#This Row],[YearBuilt]]&lt;1990, "N", IF(Table1[[#This Row],[Remodeled after 1990?]] = "Y", "N", "Y"))</f>
        <v>N</v>
      </c>
      <c r="W725">
        <v>1972</v>
      </c>
      <c r="X725" t="str" cm="1">
        <f t="array" ref="X725">IFERROR(IF(U725=W725, "N", IF(AND(U725&lt;W725, Table1[[#This Row],[YearRemodAdd]]&gt;1990), "Y", "N/A")), No value)</f>
        <v>N/A</v>
      </c>
      <c r="Y725" t="s">
        <v>93</v>
      </c>
      <c r="Z725" t="s">
        <v>94</v>
      </c>
      <c r="AA725" t="s">
        <v>116</v>
      </c>
      <c r="AB725" t="s">
        <v>116</v>
      </c>
      <c r="AC725" t="s">
        <v>117</v>
      </c>
      <c r="AD725">
        <v>0</v>
      </c>
      <c r="AE725" t="s">
        <v>98</v>
      </c>
      <c r="AF725" t="s">
        <v>98</v>
      </c>
      <c r="AG725" t="s">
        <v>99</v>
      </c>
      <c r="AH725" t="s">
        <v>98</v>
      </c>
      <c r="AI725" t="s">
        <v>98</v>
      </c>
      <c r="AJ725" t="s">
        <v>100</v>
      </c>
      <c r="AK725" t="s">
        <v>102</v>
      </c>
      <c r="AL725">
        <v>0</v>
      </c>
      <c r="AM725" t="s">
        <v>102</v>
      </c>
      <c r="AN725">
        <v>0</v>
      </c>
      <c r="AO725">
        <v>941</v>
      </c>
      <c r="AP725">
        <v>941</v>
      </c>
      <c r="AQ725" t="s">
        <v>103</v>
      </c>
      <c r="AR725" t="s">
        <v>104</v>
      </c>
      <c r="AS725" t="s">
        <v>105</v>
      </c>
      <c r="AT725" t="s">
        <v>106</v>
      </c>
      <c r="AU725">
        <v>997</v>
      </c>
      <c r="AV725">
        <v>473</v>
      </c>
      <c r="AW725">
        <v>0</v>
      </c>
      <c r="AX725">
        <v>1470</v>
      </c>
      <c r="AY725">
        <v>0</v>
      </c>
      <c r="AZ725">
        <v>0</v>
      </c>
      <c r="BA725">
        <v>2</v>
      </c>
      <c r="BB725">
        <v>0</v>
      </c>
      <c r="BC725">
        <v>4</v>
      </c>
      <c r="BD725">
        <v>1</v>
      </c>
      <c r="BE725" t="s">
        <v>98</v>
      </c>
      <c r="BF725">
        <v>7</v>
      </c>
      <c r="BG725" t="s">
        <v>107</v>
      </c>
      <c r="BH725">
        <v>0</v>
      </c>
      <c r="BI725" t="s">
        <v>83</v>
      </c>
      <c r="BJ725" t="s">
        <v>127</v>
      </c>
      <c r="BK725">
        <v>1958</v>
      </c>
      <c r="BL725" t="s">
        <v>102</v>
      </c>
      <c r="BM725">
        <v>1</v>
      </c>
      <c r="BN725">
        <v>548</v>
      </c>
      <c r="BO725" t="s">
        <v>98</v>
      </c>
      <c r="BP725" t="s">
        <v>98</v>
      </c>
      <c r="BQ725" t="s">
        <v>105</v>
      </c>
      <c r="BR725">
        <v>0</v>
      </c>
      <c r="BS725">
        <v>0</v>
      </c>
      <c r="BT725">
        <v>0</v>
      </c>
      <c r="BU725">
        <v>0</v>
      </c>
      <c r="BV725">
        <v>156</v>
      </c>
      <c r="BW725">
        <v>0</v>
      </c>
      <c r="BX725" t="s">
        <v>83</v>
      </c>
      <c r="BY725" t="s">
        <v>83</v>
      </c>
      <c r="BZ725" t="s">
        <v>83</v>
      </c>
      <c r="CA725" s="2">
        <v>0</v>
      </c>
      <c r="CB725">
        <v>5</v>
      </c>
      <c r="CC725">
        <v>2008</v>
      </c>
      <c r="CD725" t="s">
        <v>110</v>
      </c>
      <c r="CE725" t="s">
        <v>111</v>
      </c>
      <c r="CF725" s="2">
        <v>135000</v>
      </c>
      <c r="CG725" s="4">
        <f t="shared" si="23"/>
        <v>91.836734693877546</v>
      </c>
    </row>
    <row r="726" spans="1:85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 t="str">
        <f t="shared" si="22"/>
        <v>Y</v>
      </c>
      <c r="S726">
        <v>9</v>
      </c>
      <c r="T726">
        <v>5</v>
      </c>
      <c r="U726">
        <v>2007</v>
      </c>
      <c r="V726" t="str">
        <f>IF(Table1[[#This Row],[YearBuilt]]&lt;1990, "N", IF(Table1[[#This Row],[Remodeled after 1990?]] = "Y", "N", "Y"))</f>
        <v>N</v>
      </c>
      <c r="W726">
        <v>2008</v>
      </c>
      <c r="X726" t="str" cm="1">
        <f t="array" ref="X726">IFERROR(IF(U726=W726, "N", IF(AND(U726&lt;W726, Table1[[#This Row],[YearRemodAdd]]&gt;1990), "Y", "N/A")), No value)</f>
        <v>Y</v>
      </c>
      <c r="Y726" t="s">
        <v>152</v>
      </c>
      <c r="Z726" t="s">
        <v>94</v>
      </c>
      <c r="AA726" t="s">
        <v>180</v>
      </c>
      <c r="AB726" t="s">
        <v>181</v>
      </c>
      <c r="AC726" t="s">
        <v>137</v>
      </c>
      <c r="AD726">
        <v>340</v>
      </c>
      <c r="AE726" t="s">
        <v>104</v>
      </c>
      <c r="AF726" t="s">
        <v>98</v>
      </c>
      <c r="AG726" t="s">
        <v>99</v>
      </c>
      <c r="AH726" t="s">
        <v>104</v>
      </c>
      <c r="AI726" t="s">
        <v>98</v>
      </c>
      <c r="AJ726" t="s">
        <v>100</v>
      </c>
      <c r="AK726" t="s">
        <v>101</v>
      </c>
      <c r="AL726">
        <v>1234</v>
      </c>
      <c r="AM726" t="s">
        <v>102</v>
      </c>
      <c r="AN726">
        <v>0</v>
      </c>
      <c r="AO726">
        <v>464</v>
      </c>
      <c r="AP726">
        <v>1698</v>
      </c>
      <c r="AQ726" t="s">
        <v>103</v>
      </c>
      <c r="AR726" t="s">
        <v>104</v>
      </c>
      <c r="AS726" t="s">
        <v>105</v>
      </c>
      <c r="AT726" t="s">
        <v>106</v>
      </c>
      <c r="AU726">
        <v>1698</v>
      </c>
      <c r="AV726">
        <v>0</v>
      </c>
      <c r="AW726">
        <v>0</v>
      </c>
      <c r="AX726">
        <v>1698</v>
      </c>
      <c r="AY726">
        <v>1</v>
      </c>
      <c r="AZ726">
        <v>0</v>
      </c>
      <c r="BA726">
        <v>2</v>
      </c>
      <c r="BB726">
        <v>0</v>
      </c>
      <c r="BC726">
        <v>3</v>
      </c>
      <c r="BD726">
        <v>1</v>
      </c>
      <c r="BE726" t="s">
        <v>104</v>
      </c>
      <c r="BF726">
        <v>8</v>
      </c>
      <c r="BG726" t="s">
        <v>107</v>
      </c>
      <c r="BH726">
        <v>1</v>
      </c>
      <c r="BI726" t="s">
        <v>97</v>
      </c>
      <c r="BJ726" t="s">
        <v>108</v>
      </c>
      <c r="BK726">
        <v>2007</v>
      </c>
      <c r="BL726" t="s">
        <v>157</v>
      </c>
      <c r="BM726">
        <v>3</v>
      </c>
      <c r="BN726">
        <v>768</v>
      </c>
      <c r="BO726" t="s">
        <v>98</v>
      </c>
      <c r="BP726" t="s">
        <v>98</v>
      </c>
      <c r="BQ726" t="s">
        <v>105</v>
      </c>
      <c r="BR726">
        <v>327</v>
      </c>
      <c r="BS726">
        <v>64</v>
      </c>
      <c r="BT726">
        <v>0</v>
      </c>
      <c r="BU726">
        <v>0</v>
      </c>
      <c r="BV726">
        <v>0</v>
      </c>
      <c r="BW726">
        <v>0</v>
      </c>
      <c r="BX726" t="s">
        <v>83</v>
      </c>
      <c r="BY726" t="s">
        <v>83</v>
      </c>
      <c r="BZ726" t="s">
        <v>83</v>
      </c>
      <c r="CA726" s="2">
        <v>0</v>
      </c>
      <c r="CB726">
        <v>2</v>
      </c>
      <c r="CC726">
        <v>2009</v>
      </c>
      <c r="CD726" t="s">
        <v>110</v>
      </c>
      <c r="CE726" t="s">
        <v>111</v>
      </c>
      <c r="CF726" s="2">
        <v>320000</v>
      </c>
      <c r="CG726" s="4">
        <f t="shared" si="23"/>
        <v>188.45700824499411</v>
      </c>
    </row>
    <row r="727" spans="1:85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 t="str">
        <f t="shared" si="22"/>
        <v>Y</v>
      </c>
      <c r="S727">
        <v>4</v>
      </c>
      <c r="T727">
        <v>6</v>
      </c>
      <c r="U727">
        <v>1970</v>
      </c>
      <c r="V727" t="str">
        <f>IF(Table1[[#This Row],[YearBuilt]]&lt;1990, "N", IF(Table1[[#This Row],[Remodeled after 1990?]] = "Y", "N", "Y"))</f>
        <v>N</v>
      </c>
      <c r="W727">
        <v>1970</v>
      </c>
      <c r="X727" t="str" cm="1">
        <f t="array" ref="X727">IFERROR(IF(U727=W727, "N", IF(AND(U727&lt;W727, Table1[[#This Row],[YearRemodAdd]]&gt;1990), "Y", "N/A")), No value)</f>
        <v>N</v>
      </c>
      <c r="Y727" t="s">
        <v>93</v>
      </c>
      <c r="Z727" t="s">
        <v>94</v>
      </c>
      <c r="AA727" t="s">
        <v>140</v>
      </c>
      <c r="AB727" t="s">
        <v>161</v>
      </c>
      <c r="AC727" t="s">
        <v>117</v>
      </c>
      <c r="AD727">
        <v>0</v>
      </c>
      <c r="AE727" t="s">
        <v>98</v>
      </c>
      <c r="AF727" t="s">
        <v>98</v>
      </c>
      <c r="AG727" t="s">
        <v>118</v>
      </c>
      <c r="AH727" t="s">
        <v>98</v>
      </c>
      <c r="AI727" t="s">
        <v>98</v>
      </c>
      <c r="AJ727" t="s">
        <v>100</v>
      </c>
      <c r="AK727" t="s">
        <v>119</v>
      </c>
      <c r="AL727">
        <v>375</v>
      </c>
      <c r="AM727" t="s">
        <v>141</v>
      </c>
      <c r="AN727">
        <v>239</v>
      </c>
      <c r="AO727">
        <v>250</v>
      </c>
      <c r="AP727">
        <v>864</v>
      </c>
      <c r="AQ727" t="s">
        <v>103</v>
      </c>
      <c r="AR727" t="s">
        <v>98</v>
      </c>
      <c r="AS727" t="s">
        <v>105</v>
      </c>
      <c r="AT727" t="s">
        <v>106</v>
      </c>
      <c r="AU727">
        <v>864</v>
      </c>
      <c r="AV727">
        <v>0</v>
      </c>
      <c r="AW727">
        <v>0</v>
      </c>
      <c r="AX727">
        <v>864</v>
      </c>
      <c r="AY727">
        <v>0</v>
      </c>
      <c r="AZ727">
        <v>0</v>
      </c>
      <c r="BA727">
        <v>1</v>
      </c>
      <c r="BB727">
        <v>0</v>
      </c>
      <c r="BC727">
        <v>3</v>
      </c>
      <c r="BD727">
        <v>1</v>
      </c>
      <c r="BE727" t="s">
        <v>97</v>
      </c>
      <c r="BF727">
        <v>5</v>
      </c>
      <c r="BG727" t="s">
        <v>107</v>
      </c>
      <c r="BH727">
        <v>0</v>
      </c>
      <c r="BI727" t="s">
        <v>83</v>
      </c>
      <c r="BJ727" t="s">
        <v>127</v>
      </c>
      <c r="BK727">
        <v>1989</v>
      </c>
      <c r="BL727" t="s">
        <v>102</v>
      </c>
      <c r="BM727">
        <v>2</v>
      </c>
      <c r="BN727">
        <v>660</v>
      </c>
      <c r="BO727" t="s">
        <v>98</v>
      </c>
      <c r="BP727" t="s">
        <v>98</v>
      </c>
      <c r="BQ727" t="s">
        <v>105</v>
      </c>
      <c r="BR727">
        <v>96</v>
      </c>
      <c r="BS727">
        <v>0</v>
      </c>
      <c r="BT727">
        <v>0</v>
      </c>
      <c r="BU727">
        <v>0</v>
      </c>
      <c r="BV727">
        <v>0</v>
      </c>
      <c r="BW727">
        <v>0</v>
      </c>
      <c r="BX727" t="s">
        <v>83</v>
      </c>
      <c r="BY727" t="s">
        <v>83</v>
      </c>
      <c r="BZ727" t="s">
        <v>135</v>
      </c>
      <c r="CA727" s="2">
        <v>500</v>
      </c>
      <c r="CB727">
        <v>11</v>
      </c>
      <c r="CC727">
        <v>2009</v>
      </c>
      <c r="CD727" t="s">
        <v>110</v>
      </c>
      <c r="CE727" t="s">
        <v>111</v>
      </c>
      <c r="CF727" s="2">
        <v>120500</v>
      </c>
      <c r="CG727" s="4">
        <f t="shared" si="23"/>
        <v>139.46759259259258</v>
      </c>
    </row>
    <row r="728" spans="1:85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 t="str">
        <f t="shared" si="22"/>
        <v>Y</v>
      </c>
      <c r="S728">
        <v>6</v>
      </c>
      <c r="T728">
        <v>9</v>
      </c>
      <c r="U728">
        <v>1988</v>
      </c>
      <c r="V728" t="str">
        <f>IF(Table1[[#This Row],[YearBuilt]]&lt;1990, "N", IF(Table1[[#This Row],[Remodeled after 1990?]] = "Y", "N", "Y"))</f>
        <v>N</v>
      </c>
      <c r="W728">
        <v>2007</v>
      </c>
      <c r="X728" t="str" cm="1">
        <f t="array" ref="X728">IFERROR(IF(U728=W728, "N", IF(AND(U728&lt;W728, Table1[[#This Row],[YearRemodAdd]]&gt;1990), "Y", "N/A")), No value)</f>
        <v>Y</v>
      </c>
      <c r="Y728" t="s">
        <v>152</v>
      </c>
      <c r="Z728" t="s">
        <v>94</v>
      </c>
      <c r="AA728" t="s">
        <v>124</v>
      </c>
      <c r="AB728" t="s">
        <v>161</v>
      </c>
      <c r="AC728" t="s">
        <v>96</v>
      </c>
      <c r="AD728">
        <v>260</v>
      </c>
      <c r="AE728" t="s">
        <v>97</v>
      </c>
      <c r="AF728" t="s">
        <v>97</v>
      </c>
      <c r="AG728" t="s">
        <v>118</v>
      </c>
      <c r="AH728" t="s">
        <v>97</v>
      </c>
      <c r="AI728" t="s">
        <v>98</v>
      </c>
      <c r="AJ728" t="s">
        <v>100</v>
      </c>
      <c r="AK728" t="s">
        <v>101</v>
      </c>
      <c r="AL728">
        <v>808</v>
      </c>
      <c r="AM728" t="s">
        <v>102</v>
      </c>
      <c r="AN728">
        <v>0</v>
      </c>
      <c r="AO728">
        <v>72</v>
      </c>
      <c r="AP728">
        <v>880</v>
      </c>
      <c r="AQ728" t="s">
        <v>103</v>
      </c>
      <c r="AR728" t="s">
        <v>104</v>
      </c>
      <c r="AS728" t="s">
        <v>105</v>
      </c>
      <c r="AT728" t="s">
        <v>106</v>
      </c>
      <c r="AU728">
        <v>1680</v>
      </c>
      <c r="AV728">
        <v>0</v>
      </c>
      <c r="AW728">
        <v>0</v>
      </c>
      <c r="AX728">
        <v>1680</v>
      </c>
      <c r="AY728">
        <v>1</v>
      </c>
      <c r="AZ728">
        <v>0</v>
      </c>
      <c r="BA728">
        <v>2</v>
      </c>
      <c r="BB728">
        <v>0</v>
      </c>
      <c r="BC728">
        <v>3</v>
      </c>
      <c r="BD728">
        <v>1</v>
      </c>
      <c r="BE728" t="s">
        <v>97</v>
      </c>
      <c r="BF728">
        <v>5</v>
      </c>
      <c r="BG728" t="s">
        <v>107</v>
      </c>
      <c r="BH728">
        <v>1</v>
      </c>
      <c r="BI728" t="s">
        <v>97</v>
      </c>
      <c r="BJ728" t="s">
        <v>108</v>
      </c>
      <c r="BK728">
        <v>1988</v>
      </c>
      <c r="BL728" t="s">
        <v>157</v>
      </c>
      <c r="BM728">
        <v>2</v>
      </c>
      <c r="BN728">
        <v>540</v>
      </c>
      <c r="BO728" t="s">
        <v>98</v>
      </c>
      <c r="BP728" t="s">
        <v>98</v>
      </c>
      <c r="BQ728" t="s">
        <v>105</v>
      </c>
      <c r="BR728">
        <v>292</v>
      </c>
      <c r="BS728">
        <v>44</v>
      </c>
      <c r="BT728">
        <v>0</v>
      </c>
      <c r="BU728">
        <v>182</v>
      </c>
      <c r="BV728">
        <v>0</v>
      </c>
      <c r="BW728">
        <v>0</v>
      </c>
      <c r="BX728" t="s">
        <v>83</v>
      </c>
      <c r="BY728" t="s">
        <v>83</v>
      </c>
      <c r="BZ728" t="s">
        <v>83</v>
      </c>
      <c r="CA728" s="2">
        <v>0</v>
      </c>
      <c r="CB728">
        <v>12</v>
      </c>
      <c r="CC728">
        <v>2009</v>
      </c>
      <c r="CD728" t="s">
        <v>110</v>
      </c>
      <c r="CE728" t="s">
        <v>111</v>
      </c>
      <c r="CF728" s="2">
        <v>222000</v>
      </c>
      <c r="CG728" s="4">
        <f t="shared" si="23"/>
        <v>132.14285714285714</v>
      </c>
    </row>
    <row r="729" spans="1:85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 t="str">
        <f t="shared" si="22"/>
        <v>Y</v>
      </c>
      <c r="S729">
        <v>7</v>
      </c>
      <c r="T729">
        <v>5</v>
      </c>
      <c r="U729">
        <v>2007</v>
      </c>
      <c r="V729" t="str">
        <f>IF(Table1[[#This Row],[YearBuilt]]&lt;1990, "N", IF(Table1[[#This Row],[Remodeled after 1990?]] = "Y", "N", "Y"))</f>
        <v>Y</v>
      </c>
      <c r="W729">
        <v>2007</v>
      </c>
      <c r="X729" t="str" cm="1">
        <f t="array" ref="X729">IFERROR(IF(U729=W729, "N", IF(AND(U729&lt;W729, Table1[[#This Row],[YearRemodAdd]]&gt;1990), "Y", "N/A")), No value)</f>
        <v>N</v>
      </c>
      <c r="Y729" t="s">
        <v>93</v>
      </c>
      <c r="Z729" t="s">
        <v>94</v>
      </c>
      <c r="AA729" t="s">
        <v>95</v>
      </c>
      <c r="AB729" t="s">
        <v>95</v>
      </c>
      <c r="AC729" t="s">
        <v>137</v>
      </c>
      <c r="AD729">
        <v>82</v>
      </c>
      <c r="AE729" t="s">
        <v>97</v>
      </c>
      <c r="AF729" t="s">
        <v>98</v>
      </c>
      <c r="AG729" t="s">
        <v>99</v>
      </c>
      <c r="AH729" t="s">
        <v>97</v>
      </c>
      <c r="AI729" t="s">
        <v>98</v>
      </c>
      <c r="AJ729" t="s">
        <v>130</v>
      </c>
      <c r="AK729" t="s">
        <v>101</v>
      </c>
      <c r="AL729">
        <v>724</v>
      </c>
      <c r="AM729" t="s">
        <v>102</v>
      </c>
      <c r="AN729">
        <v>0</v>
      </c>
      <c r="AO729">
        <v>508</v>
      </c>
      <c r="AP729">
        <v>1232</v>
      </c>
      <c r="AQ729" t="s">
        <v>103</v>
      </c>
      <c r="AR729" t="s">
        <v>104</v>
      </c>
      <c r="AS729" t="s">
        <v>105</v>
      </c>
      <c r="AT729" t="s">
        <v>106</v>
      </c>
      <c r="AU729">
        <v>1232</v>
      </c>
      <c r="AV729">
        <v>0</v>
      </c>
      <c r="AW729">
        <v>0</v>
      </c>
      <c r="AX729">
        <v>1232</v>
      </c>
      <c r="AY729">
        <v>1</v>
      </c>
      <c r="AZ729">
        <v>0</v>
      </c>
      <c r="BA729">
        <v>2</v>
      </c>
      <c r="BB729">
        <v>0</v>
      </c>
      <c r="BC729">
        <v>2</v>
      </c>
      <c r="BD729">
        <v>1</v>
      </c>
      <c r="BE729" t="s">
        <v>97</v>
      </c>
      <c r="BF729">
        <v>6</v>
      </c>
      <c r="BG729" t="s">
        <v>107</v>
      </c>
      <c r="BH729">
        <v>0</v>
      </c>
      <c r="BI729" t="s">
        <v>83</v>
      </c>
      <c r="BJ729" t="s">
        <v>108</v>
      </c>
      <c r="BK729">
        <v>2007</v>
      </c>
      <c r="BL729" t="s">
        <v>109</v>
      </c>
      <c r="BM729">
        <v>2</v>
      </c>
      <c r="BN729">
        <v>632</v>
      </c>
      <c r="BO729" t="s">
        <v>98</v>
      </c>
      <c r="BP729" t="s">
        <v>98</v>
      </c>
      <c r="BQ729" t="s">
        <v>105</v>
      </c>
      <c r="BR729">
        <v>132</v>
      </c>
      <c r="BS729">
        <v>0</v>
      </c>
      <c r="BT729">
        <v>0</v>
      </c>
      <c r="BU729">
        <v>0</v>
      </c>
      <c r="BV729">
        <v>0</v>
      </c>
      <c r="BW729">
        <v>0</v>
      </c>
      <c r="BX729" t="s">
        <v>83</v>
      </c>
      <c r="BY729" t="s">
        <v>83</v>
      </c>
      <c r="BZ729" t="s">
        <v>83</v>
      </c>
      <c r="CA729" s="2">
        <v>0</v>
      </c>
      <c r="CB729">
        <v>2</v>
      </c>
      <c r="CC729">
        <v>2009</v>
      </c>
      <c r="CD729" t="s">
        <v>110</v>
      </c>
      <c r="CE729" t="s">
        <v>111</v>
      </c>
      <c r="CF729" s="2">
        <v>194500</v>
      </c>
      <c r="CG729" s="4">
        <f t="shared" si="23"/>
        <v>157.87337662337663</v>
      </c>
    </row>
    <row r="730" spans="1:85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 t="str">
        <f t="shared" si="22"/>
        <v>Y</v>
      </c>
      <c r="S730">
        <v>5</v>
      </c>
      <c r="T730">
        <v>5</v>
      </c>
      <c r="U730">
        <v>1958</v>
      </c>
      <c r="V730" t="str">
        <f>IF(Table1[[#This Row],[YearBuilt]]&lt;1990, "N", IF(Table1[[#This Row],[Remodeled after 1990?]] = "Y", "N", "Y"))</f>
        <v>N</v>
      </c>
      <c r="W730">
        <v>1958</v>
      </c>
      <c r="X730" t="str" cm="1">
        <f t="array" ref="X730">IFERROR(IF(U730=W730, "N", IF(AND(U730&lt;W730, Table1[[#This Row],[YearRemodAdd]]&gt;1990), "Y", "N/A")), No value)</f>
        <v>N</v>
      </c>
      <c r="Y730" t="s">
        <v>93</v>
      </c>
      <c r="Z730" t="s">
        <v>94</v>
      </c>
      <c r="AA730" t="s">
        <v>95</v>
      </c>
      <c r="AB730" t="s">
        <v>95</v>
      </c>
      <c r="AC730" t="s">
        <v>96</v>
      </c>
      <c r="AD730">
        <v>95</v>
      </c>
      <c r="AE730" t="s">
        <v>98</v>
      </c>
      <c r="AF730" t="s">
        <v>98</v>
      </c>
      <c r="AG730" t="s">
        <v>118</v>
      </c>
      <c r="AH730" t="s">
        <v>98</v>
      </c>
      <c r="AI730" t="s">
        <v>98</v>
      </c>
      <c r="AJ730" t="s">
        <v>100</v>
      </c>
      <c r="AK730" t="s">
        <v>102</v>
      </c>
      <c r="AL730">
        <v>0</v>
      </c>
      <c r="AM730" t="s">
        <v>102</v>
      </c>
      <c r="AN730">
        <v>0</v>
      </c>
      <c r="AO730">
        <v>1584</v>
      </c>
      <c r="AP730">
        <v>1584</v>
      </c>
      <c r="AQ730" t="s">
        <v>103</v>
      </c>
      <c r="AR730" t="s">
        <v>98</v>
      </c>
      <c r="AS730" t="s">
        <v>105</v>
      </c>
      <c r="AT730" t="s">
        <v>106</v>
      </c>
      <c r="AU730">
        <v>1776</v>
      </c>
      <c r="AV730">
        <v>0</v>
      </c>
      <c r="AW730">
        <v>0</v>
      </c>
      <c r="AX730">
        <v>1776</v>
      </c>
      <c r="AY730">
        <v>1</v>
      </c>
      <c r="AZ730">
        <v>0</v>
      </c>
      <c r="BA730">
        <v>2</v>
      </c>
      <c r="BB730">
        <v>0</v>
      </c>
      <c r="BC730">
        <v>4</v>
      </c>
      <c r="BD730">
        <v>2</v>
      </c>
      <c r="BE730" t="s">
        <v>98</v>
      </c>
      <c r="BF730">
        <v>9</v>
      </c>
      <c r="BG730" t="s">
        <v>107</v>
      </c>
      <c r="BH730">
        <v>0</v>
      </c>
      <c r="BI730" t="s">
        <v>83</v>
      </c>
      <c r="BJ730" t="s">
        <v>127</v>
      </c>
      <c r="BK730">
        <v>1968</v>
      </c>
      <c r="BL730" t="s">
        <v>102</v>
      </c>
      <c r="BM730">
        <v>3</v>
      </c>
      <c r="BN730">
        <v>888</v>
      </c>
      <c r="BO730" t="s">
        <v>98</v>
      </c>
      <c r="BP730" t="s">
        <v>98</v>
      </c>
      <c r="BQ730" t="s">
        <v>105</v>
      </c>
      <c r="BR730">
        <v>0</v>
      </c>
      <c r="BS730">
        <v>25</v>
      </c>
      <c r="BT730">
        <v>0</v>
      </c>
      <c r="BU730">
        <v>0</v>
      </c>
      <c r="BV730">
        <v>0</v>
      </c>
      <c r="BW730">
        <v>0</v>
      </c>
      <c r="BX730" t="s">
        <v>83</v>
      </c>
      <c r="BY730" t="s">
        <v>83</v>
      </c>
      <c r="BZ730" t="s">
        <v>83</v>
      </c>
      <c r="CA730" s="2">
        <v>0</v>
      </c>
      <c r="CB730">
        <v>7</v>
      </c>
      <c r="CC730">
        <v>2009</v>
      </c>
      <c r="CD730" t="s">
        <v>173</v>
      </c>
      <c r="CE730" t="s">
        <v>128</v>
      </c>
      <c r="CF730" s="2">
        <v>110000</v>
      </c>
      <c r="CG730" s="4">
        <f t="shared" si="23"/>
        <v>61.936936936936938</v>
      </c>
    </row>
    <row r="731" spans="1:85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 t="str">
        <f t="shared" si="22"/>
        <v>N/A</v>
      </c>
      <c r="S731">
        <v>4</v>
      </c>
      <c r="T731">
        <v>5</v>
      </c>
      <c r="U731">
        <v>1925</v>
      </c>
      <c r="V731" t="str">
        <f>IF(Table1[[#This Row],[YearBuilt]]&lt;1990, "N", IF(Table1[[#This Row],[Remodeled after 1990?]] = "Y", "N", "Y"))</f>
        <v>N</v>
      </c>
      <c r="W731">
        <v>1950</v>
      </c>
      <c r="X731" t="str" cm="1">
        <f t="array" ref="X731">IFERROR(IF(U731=W731, "N", IF(AND(U731&lt;W731, Table1[[#This Row],[YearRemodAdd]]&gt;1990), "Y", "N/A")), No value)</f>
        <v>N/A</v>
      </c>
      <c r="Y731" t="s">
        <v>93</v>
      </c>
      <c r="Z731" t="s">
        <v>94</v>
      </c>
      <c r="AA731" t="s">
        <v>116</v>
      </c>
      <c r="AB731" t="s">
        <v>116</v>
      </c>
      <c r="AC731" t="s">
        <v>117</v>
      </c>
      <c r="AD731">
        <v>0</v>
      </c>
      <c r="AE731" t="s">
        <v>98</v>
      </c>
      <c r="AF731" t="s">
        <v>98</v>
      </c>
      <c r="AG731" t="s">
        <v>118</v>
      </c>
      <c r="AH731" t="s">
        <v>98</v>
      </c>
      <c r="AI731" t="s">
        <v>98</v>
      </c>
      <c r="AJ731" t="s">
        <v>100</v>
      </c>
      <c r="AK731" t="s">
        <v>141</v>
      </c>
      <c r="AL731">
        <v>152</v>
      </c>
      <c r="AM731" t="s">
        <v>102</v>
      </c>
      <c r="AN731">
        <v>0</v>
      </c>
      <c r="AO731">
        <v>628</v>
      </c>
      <c r="AP731">
        <v>780</v>
      </c>
      <c r="AQ731" t="s">
        <v>103</v>
      </c>
      <c r="AR731" t="s">
        <v>98</v>
      </c>
      <c r="AS731" t="s">
        <v>105</v>
      </c>
      <c r="AT731" t="s">
        <v>164</v>
      </c>
      <c r="AU731">
        <v>848</v>
      </c>
      <c r="AV731">
        <v>0</v>
      </c>
      <c r="AW731">
        <v>360</v>
      </c>
      <c r="AX731">
        <v>1208</v>
      </c>
      <c r="AY731">
        <v>0</v>
      </c>
      <c r="AZ731">
        <v>0</v>
      </c>
      <c r="BA731">
        <v>1</v>
      </c>
      <c r="BB731">
        <v>0</v>
      </c>
      <c r="BC731">
        <v>2</v>
      </c>
      <c r="BD731">
        <v>1</v>
      </c>
      <c r="BE731" t="s">
        <v>98</v>
      </c>
      <c r="BF731">
        <v>5</v>
      </c>
      <c r="BG731" t="s">
        <v>107</v>
      </c>
      <c r="BH731">
        <v>0</v>
      </c>
      <c r="BI731" t="s">
        <v>83</v>
      </c>
      <c r="BJ731" t="s">
        <v>127</v>
      </c>
      <c r="BK731">
        <v>1962</v>
      </c>
      <c r="BL731" t="s">
        <v>102</v>
      </c>
      <c r="BM731">
        <v>2</v>
      </c>
      <c r="BN731">
        <v>539</v>
      </c>
      <c r="BO731" t="s">
        <v>98</v>
      </c>
      <c r="BP731" t="s">
        <v>98</v>
      </c>
      <c r="BQ731" t="s">
        <v>105</v>
      </c>
      <c r="BR731">
        <v>0</v>
      </c>
      <c r="BS731">
        <v>23</v>
      </c>
      <c r="BT731">
        <v>112</v>
      </c>
      <c r="BU731">
        <v>0</v>
      </c>
      <c r="BV731">
        <v>0</v>
      </c>
      <c r="BW731">
        <v>0</v>
      </c>
      <c r="BX731" t="s">
        <v>83</v>
      </c>
      <c r="BY731" t="s">
        <v>83</v>
      </c>
      <c r="BZ731" t="s">
        <v>83</v>
      </c>
      <c r="CA731" s="2">
        <v>0</v>
      </c>
      <c r="CB731">
        <v>1</v>
      </c>
      <c r="CC731">
        <v>2009</v>
      </c>
      <c r="CD731" t="s">
        <v>110</v>
      </c>
      <c r="CE731" t="s">
        <v>111</v>
      </c>
      <c r="CF731" s="2">
        <v>103000</v>
      </c>
      <c r="CG731" s="4">
        <f t="shared" si="23"/>
        <v>85.264900662251662</v>
      </c>
    </row>
    <row r="732" spans="1:85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 t="str">
        <f t="shared" si="22"/>
        <v>Y</v>
      </c>
      <c r="S732">
        <v>8</v>
      </c>
      <c r="T732">
        <v>5</v>
      </c>
      <c r="U732">
        <v>1995</v>
      </c>
      <c r="V732" t="str">
        <f>IF(Table1[[#This Row],[YearBuilt]]&lt;1990, "N", IF(Table1[[#This Row],[Remodeled after 1990?]] = "Y", "N", "Y"))</f>
        <v>N</v>
      </c>
      <c r="W732">
        <v>1996</v>
      </c>
      <c r="X732" t="str" cm="1">
        <f t="array" ref="X732">IFERROR(IF(U732=W732, "N", IF(AND(U732&lt;W732, Table1[[#This Row],[YearRemodAdd]]&gt;1990), "Y", "N/A")), No value)</f>
        <v>Y</v>
      </c>
      <c r="Y732" t="s">
        <v>93</v>
      </c>
      <c r="Z732" t="s">
        <v>94</v>
      </c>
      <c r="AA732" t="s">
        <v>180</v>
      </c>
      <c r="AB732" t="s">
        <v>181</v>
      </c>
      <c r="AC732" t="s">
        <v>117</v>
      </c>
      <c r="AD732">
        <v>0</v>
      </c>
      <c r="AE732" t="s">
        <v>97</v>
      </c>
      <c r="AF732" t="s">
        <v>98</v>
      </c>
      <c r="AG732" t="s">
        <v>99</v>
      </c>
      <c r="AH732" t="s">
        <v>97</v>
      </c>
      <c r="AI732" t="s">
        <v>98</v>
      </c>
      <c r="AJ732" t="s">
        <v>100</v>
      </c>
      <c r="AK732" t="s">
        <v>101</v>
      </c>
      <c r="AL732">
        <v>1180</v>
      </c>
      <c r="AM732" t="s">
        <v>102</v>
      </c>
      <c r="AN732">
        <v>0</v>
      </c>
      <c r="AO732">
        <v>415</v>
      </c>
      <c r="AP732">
        <v>1595</v>
      </c>
      <c r="AQ732" t="s">
        <v>103</v>
      </c>
      <c r="AR732" t="s">
        <v>104</v>
      </c>
      <c r="AS732" t="s">
        <v>105</v>
      </c>
      <c r="AT732" t="s">
        <v>106</v>
      </c>
      <c r="AU732">
        <v>1616</v>
      </c>
      <c r="AV732">
        <v>0</v>
      </c>
      <c r="AW732">
        <v>0</v>
      </c>
      <c r="AX732">
        <v>1616</v>
      </c>
      <c r="AY732">
        <v>1</v>
      </c>
      <c r="AZ732">
        <v>0</v>
      </c>
      <c r="BA732">
        <v>2</v>
      </c>
      <c r="BB732">
        <v>0</v>
      </c>
      <c r="BC732">
        <v>2</v>
      </c>
      <c r="BD732">
        <v>1</v>
      </c>
      <c r="BE732" t="s">
        <v>97</v>
      </c>
      <c r="BF732">
        <v>5</v>
      </c>
      <c r="BG732" t="s">
        <v>107</v>
      </c>
      <c r="BH732">
        <v>1</v>
      </c>
      <c r="BI732" t="s">
        <v>98</v>
      </c>
      <c r="BJ732" t="s">
        <v>108</v>
      </c>
      <c r="BK732">
        <v>1995</v>
      </c>
      <c r="BL732" t="s">
        <v>109</v>
      </c>
      <c r="BM732">
        <v>2</v>
      </c>
      <c r="BN732">
        <v>608</v>
      </c>
      <c r="BO732" t="s">
        <v>98</v>
      </c>
      <c r="BP732" t="s">
        <v>98</v>
      </c>
      <c r="BQ732" t="s">
        <v>105</v>
      </c>
      <c r="BR732">
        <v>237</v>
      </c>
      <c r="BS732">
        <v>152</v>
      </c>
      <c r="BT732">
        <v>0</v>
      </c>
      <c r="BU732">
        <v>0</v>
      </c>
      <c r="BV732">
        <v>0</v>
      </c>
      <c r="BW732">
        <v>0</v>
      </c>
      <c r="BX732" t="s">
        <v>83</v>
      </c>
      <c r="BY732" t="s">
        <v>83</v>
      </c>
      <c r="BZ732" t="s">
        <v>83</v>
      </c>
      <c r="CA732" s="2">
        <v>0</v>
      </c>
      <c r="CB732">
        <v>3</v>
      </c>
      <c r="CC732">
        <v>2010</v>
      </c>
      <c r="CD732" t="s">
        <v>110</v>
      </c>
      <c r="CE732" t="s">
        <v>111</v>
      </c>
      <c r="CF732" s="2">
        <v>236500</v>
      </c>
      <c r="CG732" s="4">
        <f t="shared" si="23"/>
        <v>146.3490099009901</v>
      </c>
    </row>
    <row r="733" spans="1:85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 t="str">
        <f t="shared" si="22"/>
        <v>N/A</v>
      </c>
      <c r="S733">
        <v>7</v>
      </c>
      <c r="T733">
        <v>5</v>
      </c>
      <c r="U733">
        <v>2003</v>
      </c>
      <c r="V733" t="str">
        <f>IF(Table1[[#This Row],[YearBuilt]]&lt;1990, "N", IF(Table1[[#This Row],[Remodeled after 1990?]] = "Y", "N", "Y"))</f>
        <v>Y</v>
      </c>
      <c r="W733">
        <v>2003</v>
      </c>
      <c r="X733" t="str" cm="1">
        <f t="array" ref="X733">IFERROR(IF(U733=W733, "N", IF(AND(U733&lt;W733, Table1[[#This Row],[YearRemodAdd]]&gt;1990), "Y", "N/A")), No value)</f>
        <v>N</v>
      </c>
      <c r="Y733" t="s">
        <v>93</v>
      </c>
      <c r="Z733" t="s">
        <v>94</v>
      </c>
      <c r="AA733" t="s">
        <v>95</v>
      </c>
      <c r="AB733" t="s">
        <v>95</v>
      </c>
      <c r="AC733" t="s">
        <v>96</v>
      </c>
      <c r="AD733">
        <v>442</v>
      </c>
      <c r="AE733" t="s">
        <v>97</v>
      </c>
      <c r="AF733" t="s">
        <v>98</v>
      </c>
      <c r="AG733" t="s">
        <v>99</v>
      </c>
      <c r="AH733" t="s">
        <v>104</v>
      </c>
      <c r="AI733" t="s">
        <v>98</v>
      </c>
      <c r="AJ733" t="s">
        <v>130</v>
      </c>
      <c r="AK733" t="s">
        <v>101</v>
      </c>
      <c r="AL733">
        <v>786</v>
      </c>
      <c r="AM733" t="s">
        <v>102</v>
      </c>
      <c r="AN733">
        <v>0</v>
      </c>
      <c r="AO733">
        <v>82</v>
      </c>
      <c r="AP733">
        <v>868</v>
      </c>
      <c r="AQ733" t="s">
        <v>103</v>
      </c>
      <c r="AR733" t="s">
        <v>104</v>
      </c>
      <c r="AS733" t="s">
        <v>105</v>
      </c>
      <c r="AT733" t="s">
        <v>106</v>
      </c>
      <c r="AU733">
        <v>1146</v>
      </c>
      <c r="AV733">
        <v>0</v>
      </c>
      <c r="AW733">
        <v>0</v>
      </c>
      <c r="AX733">
        <v>1146</v>
      </c>
      <c r="AY733">
        <v>1</v>
      </c>
      <c r="AZ733">
        <v>0</v>
      </c>
      <c r="BA733">
        <v>2</v>
      </c>
      <c r="BB733">
        <v>0</v>
      </c>
      <c r="BC733">
        <v>3</v>
      </c>
      <c r="BD733">
        <v>1</v>
      </c>
      <c r="BE733" t="s">
        <v>97</v>
      </c>
      <c r="BF733">
        <v>6</v>
      </c>
      <c r="BG733" t="s">
        <v>107</v>
      </c>
      <c r="BH733">
        <v>1</v>
      </c>
      <c r="BI733" t="s">
        <v>97</v>
      </c>
      <c r="BJ733" t="s">
        <v>108</v>
      </c>
      <c r="BK733">
        <v>2003</v>
      </c>
      <c r="BL733" t="s">
        <v>157</v>
      </c>
      <c r="BM733">
        <v>2</v>
      </c>
      <c r="BN733">
        <v>438</v>
      </c>
      <c r="BO733" t="s">
        <v>98</v>
      </c>
      <c r="BP733" t="s">
        <v>98</v>
      </c>
      <c r="BQ733" t="s">
        <v>105</v>
      </c>
      <c r="BR733">
        <v>160</v>
      </c>
      <c r="BS733">
        <v>22</v>
      </c>
      <c r="BT733">
        <v>0</v>
      </c>
      <c r="BU733">
        <v>0</v>
      </c>
      <c r="BV733">
        <v>0</v>
      </c>
      <c r="BW733">
        <v>0</v>
      </c>
      <c r="BX733" t="s">
        <v>83</v>
      </c>
      <c r="BY733" t="s">
        <v>83</v>
      </c>
      <c r="BZ733" t="s">
        <v>83</v>
      </c>
      <c r="CA733" s="2">
        <v>0</v>
      </c>
      <c r="CB733">
        <v>5</v>
      </c>
      <c r="CC733">
        <v>2007</v>
      </c>
      <c r="CD733" t="s">
        <v>110</v>
      </c>
      <c r="CE733" t="s">
        <v>111</v>
      </c>
      <c r="CF733" s="2">
        <v>187500</v>
      </c>
      <c r="CG733" s="4">
        <f t="shared" si="23"/>
        <v>163.61256544502618</v>
      </c>
    </row>
    <row r="734" spans="1:85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 t="str">
        <f t="shared" si="22"/>
        <v>N</v>
      </c>
      <c r="S734">
        <v>7</v>
      </c>
      <c r="T734">
        <v>5</v>
      </c>
      <c r="U734">
        <v>1998</v>
      </c>
      <c r="V734" t="str">
        <f>IF(Table1[[#This Row],[YearBuilt]]&lt;1990, "N", IF(Table1[[#This Row],[Remodeled after 1990?]] = "Y", "N", "Y"))</f>
        <v>N</v>
      </c>
      <c r="W734">
        <v>1999</v>
      </c>
      <c r="X734" t="str" cm="1">
        <f t="array" ref="X734">IFERROR(IF(U734=W734, "N", IF(AND(U734&lt;W734, Table1[[#This Row],[YearRemodAdd]]&gt;1990), "Y", "N/A")), No value)</f>
        <v>Y</v>
      </c>
      <c r="Y734" t="s">
        <v>93</v>
      </c>
      <c r="Z734" t="s">
        <v>94</v>
      </c>
      <c r="AA734" t="s">
        <v>95</v>
      </c>
      <c r="AB734" t="s">
        <v>95</v>
      </c>
      <c r="AC734" t="s">
        <v>96</v>
      </c>
      <c r="AD734">
        <v>202</v>
      </c>
      <c r="AE734" t="s">
        <v>97</v>
      </c>
      <c r="AF734" t="s">
        <v>98</v>
      </c>
      <c r="AG734" t="s">
        <v>99</v>
      </c>
      <c r="AH734" t="s">
        <v>97</v>
      </c>
      <c r="AI734" t="s">
        <v>98</v>
      </c>
      <c r="AJ734" t="s">
        <v>130</v>
      </c>
      <c r="AK734" t="s">
        <v>119</v>
      </c>
      <c r="AL734">
        <v>252</v>
      </c>
      <c r="AM734" t="s">
        <v>102</v>
      </c>
      <c r="AN734">
        <v>0</v>
      </c>
      <c r="AO734">
        <v>901</v>
      </c>
      <c r="AP734">
        <v>1153</v>
      </c>
      <c r="AQ734" t="s">
        <v>103</v>
      </c>
      <c r="AR734" t="s">
        <v>104</v>
      </c>
      <c r="AS734" t="s">
        <v>105</v>
      </c>
      <c r="AT734" t="s">
        <v>106</v>
      </c>
      <c r="AU734">
        <v>1153</v>
      </c>
      <c r="AV734">
        <v>878</v>
      </c>
      <c r="AW734">
        <v>0</v>
      </c>
      <c r="AX734">
        <v>2031</v>
      </c>
      <c r="AY734">
        <v>0</v>
      </c>
      <c r="AZ734">
        <v>0</v>
      </c>
      <c r="BA734">
        <v>2</v>
      </c>
      <c r="BB734">
        <v>1</v>
      </c>
      <c r="BC734">
        <v>3</v>
      </c>
      <c r="BD734">
        <v>1</v>
      </c>
      <c r="BE734" t="s">
        <v>97</v>
      </c>
      <c r="BF734">
        <v>8</v>
      </c>
      <c r="BG734" t="s">
        <v>107</v>
      </c>
      <c r="BH734">
        <v>1</v>
      </c>
      <c r="BI734" t="s">
        <v>98</v>
      </c>
      <c r="BJ734" t="s">
        <v>108</v>
      </c>
      <c r="BK734">
        <v>1998</v>
      </c>
      <c r="BL734" t="s">
        <v>157</v>
      </c>
      <c r="BM734">
        <v>2</v>
      </c>
      <c r="BN734">
        <v>541</v>
      </c>
      <c r="BO734" t="s">
        <v>98</v>
      </c>
      <c r="BP734" t="s">
        <v>98</v>
      </c>
      <c r="BQ734" t="s">
        <v>105</v>
      </c>
      <c r="BR734">
        <v>192</v>
      </c>
      <c r="BS734">
        <v>84</v>
      </c>
      <c r="BT734">
        <v>0</v>
      </c>
      <c r="BU734">
        <v>0</v>
      </c>
      <c r="BV734">
        <v>0</v>
      </c>
      <c r="BW734">
        <v>0</v>
      </c>
      <c r="BX734" t="s">
        <v>83</v>
      </c>
      <c r="BY734" t="s">
        <v>83</v>
      </c>
      <c r="BZ734" t="s">
        <v>83</v>
      </c>
      <c r="CA734" s="2">
        <v>0</v>
      </c>
      <c r="CB734">
        <v>7</v>
      </c>
      <c r="CC734">
        <v>2008</v>
      </c>
      <c r="CD734" t="s">
        <v>110</v>
      </c>
      <c r="CE734" t="s">
        <v>111</v>
      </c>
      <c r="CF734" s="2">
        <v>222500</v>
      </c>
      <c r="CG734" s="4">
        <f t="shared" si="23"/>
        <v>109.55194485475135</v>
      </c>
    </row>
    <row r="735" spans="1:85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 t="str">
        <f t="shared" si="22"/>
        <v>Y</v>
      </c>
      <c r="S735">
        <v>5</v>
      </c>
      <c r="T735">
        <v>6</v>
      </c>
      <c r="U735">
        <v>1961</v>
      </c>
      <c r="V735" t="str">
        <f>IF(Table1[[#This Row],[YearBuilt]]&lt;1990, "N", IF(Table1[[#This Row],[Remodeled after 1990?]] = "Y", "N", "Y"))</f>
        <v>N</v>
      </c>
      <c r="W735">
        <v>1983</v>
      </c>
      <c r="X735" t="str" cm="1">
        <f t="array" ref="X735">IFERROR(IF(U735=W735, "N", IF(AND(U735&lt;W735, Table1[[#This Row],[YearRemodAdd]]&gt;1990), "Y", "N/A")), No value)</f>
        <v>N/A</v>
      </c>
      <c r="Y735" t="s">
        <v>152</v>
      </c>
      <c r="Z735" t="s">
        <v>94</v>
      </c>
      <c r="AA735" t="s">
        <v>140</v>
      </c>
      <c r="AB735" t="s">
        <v>140</v>
      </c>
      <c r="AC735" t="s">
        <v>117</v>
      </c>
      <c r="AD735">
        <v>0</v>
      </c>
      <c r="AE735" t="s">
        <v>98</v>
      </c>
      <c r="AF735" t="s">
        <v>98</v>
      </c>
      <c r="AG735" t="s">
        <v>118</v>
      </c>
      <c r="AH735" t="s">
        <v>98</v>
      </c>
      <c r="AI735" t="s">
        <v>98</v>
      </c>
      <c r="AJ735" t="s">
        <v>100</v>
      </c>
      <c r="AK735" t="s">
        <v>141</v>
      </c>
      <c r="AL735">
        <v>594</v>
      </c>
      <c r="AM735" t="s">
        <v>102</v>
      </c>
      <c r="AN735">
        <v>0</v>
      </c>
      <c r="AO735">
        <v>270</v>
      </c>
      <c r="AP735">
        <v>864</v>
      </c>
      <c r="AQ735" t="s">
        <v>103</v>
      </c>
      <c r="AR735" t="s">
        <v>104</v>
      </c>
      <c r="AS735" t="s">
        <v>105</v>
      </c>
      <c r="AT735" t="s">
        <v>106</v>
      </c>
      <c r="AU735">
        <v>1144</v>
      </c>
      <c r="AV735">
        <v>0</v>
      </c>
      <c r="AW735">
        <v>0</v>
      </c>
      <c r="AX735">
        <v>1144</v>
      </c>
      <c r="AY735">
        <v>1</v>
      </c>
      <c r="AZ735">
        <v>0</v>
      </c>
      <c r="BA735">
        <v>1</v>
      </c>
      <c r="BB735">
        <v>0</v>
      </c>
      <c r="BC735">
        <v>3</v>
      </c>
      <c r="BD735">
        <v>1</v>
      </c>
      <c r="BE735" t="s">
        <v>98</v>
      </c>
      <c r="BF735">
        <v>6</v>
      </c>
      <c r="BG735" t="s">
        <v>107</v>
      </c>
      <c r="BH735">
        <v>1</v>
      </c>
      <c r="BI735" t="s">
        <v>98</v>
      </c>
      <c r="BJ735" t="s">
        <v>108</v>
      </c>
      <c r="BK735">
        <v>1961</v>
      </c>
      <c r="BL735" t="s">
        <v>109</v>
      </c>
      <c r="BM735">
        <v>1</v>
      </c>
      <c r="BN735">
        <v>264</v>
      </c>
      <c r="BO735" t="s">
        <v>98</v>
      </c>
      <c r="BP735" t="s">
        <v>98</v>
      </c>
      <c r="BQ735" t="s">
        <v>105</v>
      </c>
      <c r="BR735">
        <v>165</v>
      </c>
      <c r="BS735">
        <v>0</v>
      </c>
      <c r="BT735">
        <v>0</v>
      </c>
      <c r="BU735">
        <v>0</v>
      </c>
      <c r="BV735">
        <v>0</v>
      </c>
      <c r="BW735">
        <v>0</v>
      </c>
      <c r="BX735" t="s">
        <v>83</v>
      </c>
      <c r="BY735" t="s">
        <v>163</v>
      </c>
      <c r="BZ735" t="s">
        <v>135</v>
      </c>
      <c r="CA735" s="2">
        <v>400</v>
      </c>
      <c r="CB735">
        <v>3</v>
      </c>
      <c r="CC735">
        <v>2009</v>
      </c>
      <c r="CD735" t="s">
        <v>110</v>
      </c>
      <c r="CE735" t="s">
        <v>111</v>
      </c>
      <c r="CF735" s="2">
        <v>131400</v>
      </c>
      <c r="CG735" s="4">
        <f t="shared" si="23"/>
        <v>114.86013986013987</v>
      </c>
    </row>
    <row r="736" spans="1:85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 t="str">
        <f t="shared" si="22"/>
        <v>Y</v>
      </c>
      <c r="S736">
        <v>5</v>
      </c>
      <c r="T736">
        <v>5</v>
      </c>
      <c r="U736">
        <v>1968</v>
      </c>
      <c r="V736" t="str">
        <f>IF(Table1[[#This Row],[YearBuilt]]&lt;1990, "N", IF(Table1[[#This Row],[Remodeled after 1990?]] = "Y", "N", "Y"))</f>
        <v>N</v>
      </c>
      <c r="W736">
        <v>1968</v>
      </c>
      <c r="X736" t="str" cm="1">
        <f t="array" ref="X736">IFERROR(IF(U736=W736, "N", IF(AND(U736&lt;W736, Table1[[#This Row],[YearRemodAdd]]&gt;1990), "Y", "N/A")), No value)</f>
        <v>N</v>
      </c>
      <c r="Y736" t="s">
        <v>93</v>
      </c>
      <c r="Z736" t="s">
        <v>94</v>
      </c>
      <c r="AA736" t="s">
        <v>161</v>
      </c>
      <c r="AB736" t="s">
        <v>161</v>
      </c>
      <c r="AC736" t="s">
        <v>117</v>
      </c>
      <c r="AD736">
        <v>0</v>
      </c>
      <c r="AE736" t="s">
        <v>98</v>
      </c>
      <c r="AF736" t="s">
        <v>98</v>
      </c>
      <c r="AG736" t="s">
        <v>99</v>
      </c>
      <c r="AH736" t="s">
        <v>98</v>
      </c>
      <c r="AI736" t="s">
        <v>98</v>
      </c>
      <c r="AJ736" t="s">
        <v>100</v>
      </c>
      <c r="AK736" t="s">
        <v>102</v>
      </c>
      <c r="AL736">
        <v>0</v>
      </c>
      <c r="AM736" t="s">
        <v>102</v>
      </c>
      <c r="AN736">
        <v>0</v>
      </c>
      <c r="AO736">
        <v>948</v>
      </c>
      <c r="AP736">
        <v>948</v>
      </c>
      <c r="AQ736" t="s">
        <v>103</v>
      </c>
      <c r="AR736" t="s">
        <v>98</v>
      </c>
      <c r="AS736" t="s">
        <v>105</v>
      </c>
      <c r="AT736" t="s">
        <v>106</v>
      </c>
      <c r="AU736">
        <v>948</v>
      </c>
      <c r="AV736">
        <v>0</v>
      </c>
      <c r="AW736">
        <v>0</v>
      </c>
      <c r="AX736">
        <v>948</v>
      </c>
      <c r="AY736">
        <v>0</v>
      </c>
      <c r="AZ736">
        <v>0</v>
      </c>
      <c r="BA736">
        <v>1</v>
      </c>
      <c r="BB736">
        <v>0</v>
      </c>
      <c r="BC736">
        <v>3</v>
      </c>
      <c r="BD736">
        <v>1</v>
      </c>
      <c r="BE736" t="s">
        <v>98</v>
      </c>
      <c r="BF736">
        <v>6</v>
      </c>
      <c r="BG736" t="s">
        <v>107</v>
      </c>
      <c r="BH736">
        <v>0</v>
      </c>
      <c r="BI736" t="s">
        <v>83</v>
      </c>
      <c r="BJ736" t="s">
        <v>108</v>
      </c>
      <c r="BK736">
        <v>1968</v>
      </c>
      <c r="BL736" t="s">
        <v>102</v>
      </c>
      <c r="BM736">
        <v>1</v>
      </c>
      <c r="BN736">
        <v>300</v>
      </c>
      <c r="BO736" t="s">
        <v>98</v>
      </c>
      <c r="BP736" t="s">
        <v>98</v>
      </c>
      <c r="BQ736" t="s">
        <v>105</v>
      </c>
      <c r="BR736">
        <v>147</v>
      </c>
      <c r="BS736">
        <v>0</v>
      </c>
      <c r="BT736">
        <v>0</v>
      </c>
      <c r="BU736">
        <v>0</v>
      </c>
      <c r="BV736">
        <v>0</v>
      </c>
      <c r="BW736">
        <v>0</v>
      </c>
      <c r="BX736" t="s">
        <v>83</v>
      </c>
      <c r="BY736" t="s">
        <v>83</v>
      </c>
      <c r="BZ736" t="s">
        <v>83</v>
      </c>
      <c r="CA736" s="2">
        <v>0</v>
      </c>
      <c r="CB736">
        <v>5</v>
      </c>
      <c r="CC736">
        <v>2007</v>
      </c>
      <c r="CD736" t="s">
        <v>110</v>
      </c>
      <c r="CE736" t="s">
        <v>219</v>
      </c>
      <c r="CF736" s="2">
        <v>108000</v>
      </c>
      <c r="CG736" s="4">
        <f t="shared" si="23"/>
        <v>113.92405063291139</v>
      </c>
    </row>
    <row r="737" spans="1:85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 t="str">
        <f t="shared" si="22"/>
        <v>N/A</v>
      </c>
      <c r="S737">
        <v>7</v>
      </c>
      <c r="T737">
        <v>7</v>
      </c>
      <c r="U737">
        <v>1914</v>
      </c>
      <c r="V737" t="str">
        <f>IF(Table1[[#This Row],[YearBuilt]]&lt;1990, "N", IF(Table1[[#This Row],[Remodeled after 1990?]] = "Y", "N", "Y"))</f>
        <v>N</v>
      </c>
      <c r="W737">
        <v>1970</v>
      </c>
      <c r="X737" t="str" cm="1">
        <f t="array" ref="X737">IFERROR(IF(U737=W737, "N", IF(AND(U737&lt;W737, Table1[[#This Row],[YearRemodAdd]]&gt;1990), "Y", "N/A")), No value)</f>
        <v>N/A</v>
      </c>
      <c r="Y737" t="s">
        <v>93</v>
      </c>
      <c r="Z737" t="s">
        <v>94</v>
      </c>
      <c r="AA737" t="s">
        <v>124</v>
      </c>
      <c r="AB737" t="s">
        <v>124</v>
      </c>
      <c r="AC737" t="s">
        <v>117</v>
      </c>
      <c r="AD737">
        <v>0</v>
      </c>
      <c r="AE737" t="s">
        <v>98</v>
      </c>
      <c r="AF737" t="s">
        <v>98</v>
      </c>
      <c r="AG737" t="s">
        <v>126</v>
      </c>
      <c r="AH737" t="s">
        <v>97</v>
      </c>
      <c r="AI737" t="s">
        <v>98</v>
      </c>
      <c r="AJ737" t="s">
        <v>121</v>
      </c>
      <c r="AK737" t="s">
        <v>153</v>
      </c>
      <c r="AL737">
        <v>390</v>
      </c>
      <c r="AM737" t="s">
        <v>102</v>
      </c>
      <c r="AN737">
        <v>0</v>
      </c>
      <c r="AO737">
        <v>490</v>
      </c>
      <c r="AP737">
        <v>880</v>
      </c>
      <c r="AQ737" t="s">
        <v>206</v>
      </c>
      <c r="AR737" t="s">
        <v>147</v>
      </c>
      <c r="AS737" t="s">
        <v>177</v>
      </c>
      <c r="AT737" t="s">
        <v>106</v>
      </c>
      <c r="AU737">
        <v>880</v>
      </c>
      <c r="AV737">
        <v>888</v>
      </c>
      <c r="AW737">
        <v>0</v>
      </c>
      <c r="AX737">
        <v>1768</v>
      </c>
      <c r="AY737">
        <v>0</v>
      </c>
      <c r="AZ737">
        <v>0</v>
      </c>
      <c r="BA737">
        <v>1</v>
      </c>
      <c r="BB737">
        <v>1</v>
      </c>
      <c r="BC737">
        <v>2</v>
      </c>
      <c r="BD737">
        <v>1</v>
      </c>
      <c r="BE737" t="s">
        <v>98</v>
      </c>
      <c r="BF737">
        <v>6</v>
      </c>
      <c r="BG737" t="s">
        <v>107</v>
      </c>
      <c r="BH737">
        <v>2</v>
      </c>
      <c r="BI737" t="s">
        <v>98</v>
      </c>
      <c r="BJ737" t="s">
        <v>127</v>
      </c>
      <c r="BK737">
        <v>1914</v>
      </c>
      <c r="BL737" t="s">
        <v>102</v>
      </c>
      <c r="BM737">
        <v>2</v>
      </c>
      <c r="BN737">
        <v>320</v>
      </c>
      <c r="BO737" t="s">
        <v>98</v>
      </c>
      <c r="BP737" t="s">
        <v>98</v>
      </c>
      <c r="BQ737" t="s">
        <v>177</v>
      </c>
      <c r="BR737">
        <v>0</v>
      </c>
      <c r="BS737">
        <v>341</v>
      </c>
      <c r="BT737">
        <v>0</v>
      </c>
      <c r="BU737">
        <v>0</v>
      </c>
      <c r="BV737">
        <v>0</v>
      </c>
      <c r="BW737">
        <v>0</v>
      </c>
      <c r="BX737" t="s">
        <v>83</v>
      </c>
      <c r="BY737" t="s">
        <v>83</v>
      </c>
      <c r="BZ737" t="s">
        <v>83</v>
      </c>
      <c r="CA737" s="2">
        <v>0</v>
      </c>
      <c r="CB737">
        <v>10</v>
      </c>
      <c r="CC737">
        <v>2006</v>
      </c>
      <c r="CD737" t="s">
        <v>110</v>
      </c>
      <c r="CE737" t="s">
        <v>111</v>
      </c>
      <c r="CF737" s="2">
        <v>163000</v>
      </c>
      <c r="CG737" s="4">
        <f t="shared" si="23"/>
        <v>92.194570135746602</v>
      </c>
    </row>
    <row r="738" spans="1:85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 t="str">
        <f t="shared" si="22"/>
        <v>Y</v>
      </c>
      <c r="S738">
        <v>3</v>
      </c>
      <c r="T738">
        <v>4</v>
      </c>
      <c r="U738">
        <v>1950</v>
      </c>
      <c r="V738" t="str">
        <f>IF(Table1[[#This Row],[YearBuilt]]&lt;1990, "N", IF(Table1[[#This Row],[Remodeled after 1990?]] = "Y", "N", "Y"))</f>
        <v>N</v>
      </c>
      <c r="W738">
        <v>1950</v>
      </c>
      <c r="X738" t="str" cm="1">
        <f t="array" ref="X738">IFERROR(IF(U738=W738, "N", IF(AND(U738&lt;W738, Table1[[#This Row],[YearRemodAdd]]&gt;1990), "Y", "N/A")), No value)</f>
        <v>N</v>
      </c>
      <c r="Y738" t="s">
        <v>93</v>
      </c>
      <c r="Z738" t="s">
        <v>94</v>
      </c>
      <c r="AA738" t="s">
        <v>203</v>
      </c>
      <c r="AB738" t="s">
        <v>137</v>
      </c>
      <c r="AC738" t="s">
        <v>117</v>
      </c>
      <c r="AD738">
        <v>0</v>
      </c>
      <c r="AE738" t="s">
        <v>98</v>
      </c>
      <c r="AF738" t="s">
        <v>98</v>
      </c>
      <c r="AG738" t="s">
        <v>118</v>
      </c>
      <c r="AH738" t="s">
        <v>83</v>
      </c>
      <c r="AI738" t="s">
        <v>83</v>
      </c>
      <c r="AJ738" t="s">
        <v>83</v>
      </c>
      <c r="AK738" t="s">
        <v>83</v>
      </c>
      <c r="AL738">
        <v>0</v>
      </c>
      <c r="AM738" t="s">
        <v>83</v>
      </c>
      <c r="AN738">
        <v>0</v>
      </c>
      <c r="AO738">
        <v>0</v>
      </c>
      <c r="AP738">
        <v>0</v>
      </c>
      <c r="AQ738" t="s">
        <v>103</v>
      </c>
      <c r="AR738" t="s">
        <v>97</v>
      </c>
      <c r="AS738" t="s">
        <v>177</v>
      </c>
      <c r="AT738" t="s">
        <v>145</v>
      </c>
      <c r="AU738">
        <v>1040</v>
      </c>
      <c r="AV738">
        <v>0</v>
      </c>
      <c r="AW738">
        <v>0</v>
      </c>
      <c r="AX738">
        <v>1040</v>
      </c>
      <c r="AY738">
        <v>0</v>
      </c>
      <c r="AZ738">
        <v>0</v>
      </c>
      <c r="BA738">
        <v>2</v>
      </c>
      <c r="BB738">
        <v>0</v>
      </c>
      <c r="BC738">
        <v>2</v>
      </c>
      <c r="BD738">
        <v>2</v>
      </c>
      <c r="BE738" t="s">
        <v>98</v>
      </c>
      <c r="BF738">
        <v>6</v>
      </c>
      <c r="BG738" t="s">
        <v>107</v>
      </c>
      <c r="BH738">
        <v>0</v>
      </c>
      <c r="BI738" t="s">
        <v>83</v>
      </c>
      <c r="BJ738" t="s">
        <v>127</v>
      </c>
      <c r="BK738">
        <v>1949</v>
      </c>
      <c r="BL738" t="s">
        <v>102</v>
      </c>
      <c r="BM738">
        <v>2</v>
      </c>
      <c r="BN738">
        <v>400</v>
      </c>
      <c r="BO738" t="s">
        <v>98</v>
      </c>
      <c r="BP738" t="s">
        <v>98</v>
      </c>
      <c r="BQ738" t="s">
        <v>105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83</v>
      </c>
      <c r="BY738" t="s">
        <v>83</v>
      </c>
      <c r="BZ738" t="s">
        <v>83</v>
      </c>
      <c r="CA738" s="2">
        <v>0</v>
      </c>
      <c r="CB738">
        <v>7</v>
      </c>
      <c r="CC738">
        <v>2006</v>
      </c>
      <c r="CD738" t="s">
        <v>110</v>
      </c>
      <c r="CE738" t="s">
        <v>111</v>
      </c>
      <c r="CF738" s="2">
        <v>93500</v>
      </c>
      <c r="CG738" s="4">
        <f t="shared" si="23"/>
        <v>89.90384615384616</v>
      </c>
    </row>
    <row r="739" spans="1:85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 t="str">
        <f t="shared" si="22"/>
        <v>N</v>
      </c>
      <c r="S739">
        <v>8</v>
      </c>
      <c r="T739">
        <v>5</v>
      </c>
      <c r="U739">
        <v>2005</v>
      </c>
      <c r="V739" t="str">
        <f>IF(Table1[[#This Row],[YearBuilt]]&lt;1990, "N", IF(Table1[[#This Row],[Remodeled after 1990?]] = "Y", "N", "Y"))</f>
        <v>Y</v>
      </c>
      <c r="W739">
        <v>2005</v>
      </c>
      <c r="X739" t="str" cm="1">
        <f t="array" ref="X739">IFERROR(IF(U739=W739, "N", IF(AND(U739&lt;W739, Table1[[#This Row],[YearRemodAdd]]&gt;1990), "Y", "N/A")), No value)</f>
        <v>N</v>
      </c>
      <c r="Y739" t="s">
        <v>93</v>
      </c>
      <c r="Z739" t="s">
        <v>94</v>
      </c>
      <c r="AA739" t="s">
        <v>95</v>
      </c>
      <c r="AB739" t="s">
        <v>95</v>
      </c>
      <c r="AC739" t="s">
        <v>117</v>
      </c>
      <c r="AD739">
        <v>0</v>
      </c>
      <c r="AE739" t="s">
        <v>97</v>
      </c>
      <c r="AF739" t="s">
        <v>98</v>
      </c>
      <c r="AG739" t="s">
        <v>99</v>
      </c>
      <c r="AH739" t="s">
        <v>97</v>
      </c>
      <c r="AI739" t="s">
        <v>98</v>
      </c>
      <c r="AJ739" t="s">
        <v>100</v>
      </c>
      <c r="AK739" t="s">
        <v>102</v>
      </c>
      <c r="AL739">
        <v>0</v>
      </c>
      <c r="AM739" t="s">
        <v>102</v>
      </c>
      <c r="AN739">
        <v>0</v>
      </c>
      <c r="AO739">
        <v>893</v>
      </c>
      <c r="AP739">
        <v>893</v>
      </c>
      <c r="AQ739" t="s">
        <v>103</v>
      </c>
      <c r="AR739" t="s">
        <v>104</v>
      </c>
      <c r="AS739" t="s">
        <v>105</v>
      </c>
      <c r="AT739" t="s">
        <v>106</v>
      </c>
      <c r="AU739">
        <v>901</v>
      </c>
      <c r="AV739">
        <v>900</v>
      </c>
      <c r="AW739">
        <v>0</v>
      </c>
      <c r="AX739">
        <v>1801</v>
      </c>
      <c r="AY739">
        <v>0</v>
      </c>
      <c r="AZ739">
        <v>0</v>
      </c>
      <c r="BA739">
        <v>2</v>
      </c>
      <c r="BB739">
        <v>1</v>
      </c>
      <c r="BC739">
        <v>3</v>
      </c>
      <c r="BD739">
        <v>1</v>
      </c>
      <c r="BE739" t="s">
        <v>97</v>
      </c>
      <c r="BF739">
        <v>8</v>
      </c>
      <c r="BG739" t="s">
        <v>107</v>
      </c>
      <c r="BH739">
        <v>1</v>
      </c>
      <c r="BI739" t="s">
        <v>97</v>
      </c>
      <c r="BJ739" t="s">
        <v>108</v>
      </c>
      <c r="BK739">
        <v>2005</v>
      </c>
      <c r="BL739" t="s">
        <v>157</v>
      </c>
      <c r="BM739">
        <v>3</v>
      </c>
      <c r="BN739">
        <v>800</v>
      </c>
      <c r="BO739" t="s">
        <v>98</v>
      </c>
      <c r="BP739" t="s">
        <v>98</v>
      </c>
      <c r="BQ739" t="s">
        <v>105</v>
      </c>
      <c r="BR739">
        <v>0</v>
      </c>
      <c r="BS739">
        <v>116</v>
      </c>
      <c r="BT739">
        <v>0</v>
      </c>
      <c r="BU739">
        <v>0</v>
      </c>
      <c r="BV739">
        <v>0</v>
      </c>
      <c r="BW739">
        <v>0</v>
      </c>
      <c r="BX739" t="s">
        <v>83</v>
      </c>
      <c r="BY739" t="s">
        <v>83</v>
      </c>
      <c r="BZ739" t="s">
        <v>83</v>
      </c>
      <c r="CA739" s="2">
        <v>0</v>
      </c>
      <c r="CB739">
        <v>6</v>
      </c>
      <c r="CC739">
        <v>2006</v>
      </c>
      <c r="CD739" t="s">
        <v>110</v>
      </c>
      <c r="CE739" t="s">
        <v>111</v>
      </c>
      <c r="CF739" s="2">
        <v>239900</v>
      </c>
      <c r="CG739" s="4">
        <f t="shared" si="23"/>
        <v>133.20377568017767</v>
      </c>
    </row>
    <row r="740" spans="1:85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 t="str">
        <f t="shared" si="22"/>
        <v>Y</v>
      </c>
      <c r="S740">
        <v>5</v>
      </c>
      <c r="T740">
        <v>5</v>
      </c>
      <c r="U740">
        <v>1987</v>
      </c>
      <c r="V740" t="str">
        <f>IF(Table1[[#This Row],[YearBuilt]]&lt;1990, "N", IF(Table1[[#This Row],[Remodeled after 1990?]] = "Y", "N", "Y"))</f>
        <v>N</v>
      </c>
      <c r="W740">
        <v>1988</v>
      </c>
      <c r="X740" t="str" cm="1">
        <f t="array" ref="X740">IFERROR(IF(U740=W740, "N", IF(AND(U740&lt;W740, Table1[[#This Row],[YearRemodAdd]]&gt;1990), "Y", "N/A")), No value)</f>
        <v>N/A</v>
      </c>
      <c r="Y740" t="s">
        <v>93</v>
      </c>
      <c r="Z740" t="s">
        <v>94</v>
      </c>
      <c r="AA740" t="s">
        <v>161</v>
      </c>
      <c r="AB740" t="s">
        <v>161</v>
      </c>
      <c r="AC740" t="s">
        <v>117</v>
      </c>
      <c r="AD740">
        <v>0</v>
      </c>
      <c r="AE740" t="s">
        <v>98</v>
      </c>
      <c r="AF740" t="s">
        <v>98</v>
      </c>
      <c r="AG740" t="s">
        <v>118</v>
      </c>
      <c r="AH740" t="s">
        <v>97</v>
      </c>
      <c r="AI740" t="s">
        <v>97</v>
      </c>
      <c r="AJ740" t="s">
        <v>97</v>
      </c>
      <c r="AK740" t="s">
        <v>101</v>
      </c>
      <c r="AL740">
        <v>1200</v>
      </c>
      <c r="AM740" t="s">
        <v>102</v>
      </c>
      <c r="AN740">
        <v>0</v>
      </c>
      <c r="AO740">
        <v>0</v>
      </c>
      <c r="AP740">
        <v>1200</v>
      </c>
      <c r="AQ740" t="s">
        <v>103</v>
      </c>
      <c r="AR740" t="s">
        <v>98</v>
      </c>
      <c r="AS740" t="s">
        <v>105</v>
      </c>
      <c r="AT740" t="s">
        <v>106</v>
      </c>
      <c r="AU740">
        <v>1200</v>
      </c>
      <c r="AV740">
        <v>0</v>
      </c>
      <c r="AW740">
        <v>0</v>
      </c>
      <c r="AX740">
        <v>1200</v>
      </c>
      <c r="AY740">
        <v>3</v>
      </c>
      <c r="AZ740">
        <v>0</v>
      </c>
      <c r="BA740">
        <v>3</v>
      </c>
      <c r="BB740">
        <v>0</v>
      </c>
      <c r="BC740">
        <v>3</v>
      </c>
      <c r="BD740">
        <v>1</v>
      </c>
      <c r="BE740" t="s">
        <v>98</v>
      </c>
      <c r="BF740">
        <v>5</v>
      </c>
      <c r="BG740" t="s">
        <v>107</v>
      </c>
      <c r="BH740">
        <v>0</v>
      </c>
      <c r="BI740" t="s">
        <v>83</v>
      </c>
      <c r="BJ740" t="s">
        <v>83</v>
      </c>
      <c r="BK740" t="s">
        <v>83</v>
      </c>
      <c r="BL740" t="s">
        <v>83</v>
      </c>
      <c r="BM740">
        <v>0</v>
      </c>
      <c r="BN740">
        <v>0</v>
      </c>
      <c r="BO740" t="s">
        <v>83</v>
      </c>
      <c r="BP740" t="s">
        <v>83</v>
      </c>
      <c r="BQ740" t="s">
        <v>105</v>
      </c>
      <c r="BR740">
        <v>120</v>
      </c>
      <c r="BS740">
        <v>0</v>
      </c>
      <c r="BT740">
        <v>0</v>
      </c>
      <c r="BU740">
        <v>0</v>
      </c>
      <c r="BV740">
        <v>0</v>
      </c>
      <c r="BW740">
        <v>0</v>
      </c>
      <c r="BX740" t="s">
        <v>83</v>
      </c>
      <c r="BY740" t="s">
        <v>83</v>
      </c>
      <c r="BZ740" t="s">
        <v>83</v>
      </c>
      <c r="CA740" s="2">
        <v>0</v>
      </c>
      <c r="CB740">
        <v>3</v>
      </c>
      <c r="CC740">
        <v>2009</v>
      </c>
      <c r="CD740" t="s">
        <v>110</v>
      </c>
      <c r="CE740" t="s">
        <v>210</v>
      </c>
      <c r="CF740" s="2">
        <v>179000</v>
      </c>
      <c r="CG740" s="4">
        <f t="shared" si="23"/>
        <v>149.16666666666666</v>
      </c>
    </row>
    <row r="741" spans="1:85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 t="str">
        <f t="shared" si="22"/>
        <v>N</v>
      </c>
      <c r="S741">
        <v>7</v>
      </c>
      <c r="T741">
        <v>5</v>
      </c>
      <c r="U741">
        <v>2004</v>
      </c>
      <c r="V741" t="str">
        <f>IF(Table1[[#This Row],[YearBuilt]]&lt;1990, "N", IF(Table1[[#This Row],[Remodeled after 1990?]] = "Y", "N", "Y"))</f>
        <v>Y</v>
      </c>
      <c r="W741">
        <v>2004</v>
      </c>
      <c r="X741" t="str" cm="1">
        <f t="array" ref="X741">IFERROR(IF(U741=W741, "N", IF(AND(U741&lt;W741, Table1[[#This Row],[YearRemodAdd]]&gt;1990), "Y", "N/A")), No value)</f>
        <v>N</v>
      </c>
      <c r="Y741" t="s">
        <v>93</v>
      </c>
      <c r="Z741" t="s">
        <v>94</v>
      </c>
      <c r="AA741" t="s">
        <v>95</v>
      </c>
      <c r="AB741" t="s">
        <v>95</v>
      </c>
      <c r="AC741" t="s">
        <v>117</v>
      </c>
      <c r="AD741">
        <v>0</v>
      </c>
      <c r="AE741" t="s">
        <v>97</v>
      </c>
      <c r="AF741" t="s">
        <v>98</v>
      </c>
      <c r="AG741" t="s">
        <v>99</v>
      </c>
      <c r="AH741" t="s">
        <v>97</v>
      </c>
      <c r="AI741" t="s">
        <v>98</v>
      </c>
      <c r="AJ741" t="s">
        <v>100</v>
      </c>
      <c r="AK741" t="s">
        <v>102</v>
      </c>
      <c r="AL741">
        <v>0</v>
      </c>
      <c r="AM741" t="s">
        <v>102</v>
      </c>
      <c r="AN741">
        <v>0</v>
      </c>
      <c r="AO741">
        <v>864</v>
      </c>
      <c r="AP741">
        <v>864</v>
      </c>
      <c r="AQ741" t="s">
        <v>103</v>
      </c>
      <c r="AR741" t="s">
        <v>104</v>
      </c>
      <c r="AS741" t="s">
        <v>105</v>
      </c>
      <c r="AT741" t="s">
        <v>106</v>
      </c>
      <c r="AU741">
        <v>864</v>
      </c>
      <c r="AV741">
        <v>864</v>
      </c>
      <c r="AW741">
        <v>0</v>
      </c>
      <c r="AX741">
        <v>1728</v>
      </c>
      <c r="AY741">
        <v>0</v>
      </c>
      <c r="AZ741">
        <v>0</v>
      </c>
      <c r="BA741">
        <v>2</v>
      </c>
      <c r="BB741">
        <v>1</v>
      </c>
      <c r="BC741">
        <v>3</v>
      </c>
      <c r="BD741">
        <v>1</v>
      </c>
      <c r="BE741" t="s">
        <v>97</v>
      </c>
      <c r="BF741">
        <v>7</v>
      </c>
      <c r="BG741" t="s">
        <v>107</v>
      </c>
      <c r="BH741">
        <v>0</v>
      </c>
      <c r="BI741" t="s">
        <v>83</v>
      </c>
      <c r="BJ741" t="s">
        <v>108</v>
      </c>
      <c r="BK741">
        <v>2004</v>
      </c>
      <c r="BL741" t="s">
        <v>109</v>
      </c>
      <c r="BM741">
        <v>2</v>
      </c>
      <c r="BN741">
        <v>572</v>
      </c>
      <c r="BO741" t="s">
        <v>98</v>
      </c>
      <c r="BP741" t="s">
        <v>98</v>
      </c>
      <c r="BQ741" t="s">
        <v>105</v>
      </c>
      <c r="BR741">
        <v>187</v>
      </c>
      <c r="BS741">
        <v>56</v>
      </c>
      <c r="BT741">
        <v>0</v>
      </c>
      <c r="BU741">
        <v>0</v>
      </c>
      <c r="BV741">
        <v>0</v>
      </c>
      <c r="BW741">
        <v>0</v>
      </c>
      <c r="BX741" t="s">
        <v>83</v>
      </c>
      <c r="BY741" t="s">
        <v>83</v>
      </c>
      <c r="BZ741" t="s">
        <v>83</v>
      </c>
      <c r="CA741" s="2">
        <v>0</v>
      </c>
      <c r="CB741">
        <v>4</v>
      </c>
      <c r="CC741">
        <v>2009</v>
      </c>
      <c r="CD741" t="s">
        <v>110</v>
      </c>
      <c r="CE741" t="s">
        <v>111</v>
      </c>
      <c r="CF741" s="2">
        <v>190000</v>
      </c>
      <c r="CG741" s="4">
        <f t="shared" si="23"/>
        <v>109.95370370370371</v>
      </c>
    </row>
    <row r="742" spans="1:85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 t="str">
        <f t="shared" si="22"/>
        <v>N</v>
      </c>
      <c r="S742">
        <v>5</v>
      </c>
      <c r="T742">
        <v>7</v>
      </c>
      <c r="U742">
        <v>1910</v>
      </c>
      <c r="V742" t="str">
        <f>IF(Table1[[#This Row],[YearBuilt]]&lt;1990, "N", IF(Table1[[#This Row],[Remodeled after 1990?]] = "Y", "N", "Y"))</f>
        <v>N</v>
      </c>
      <c r="W742">
        <v>2002</v>
      </c>
      <c r="X742" t="str" cm="1">
        <f t="array" ref="X742">IFERROR(IF(U742=W742, "N", IF(AND(U742&lt;W742, Table1[[#This Row],[YearRemodAdd]]&gt;1990), "Y", "N/A")), No value)</f>
        <v>Y</v>
      </c>
      <c r="Y742" t="s">
        <v>93</v>
      </c>
      <c r="Z742" t="s">
        <v>94</v>
      </c>
      <c r="AA742" t="s">
        <v>124</v>
      </c>
      <c r="AB742" t="s">
        <v>125</v>
      </c>
      <c r="AC742" t="s">
        <v>117</v>
      </c>
      <c r="AD742">
        <v>0</v>
      </c>
      <c r="AE742" t="s">
        <v>98</v>
      </c>
      <c r="AF742" t="s">
        <v>97</v>
      </c>
      <c r="AG742" t="s">
        <v>126</v>
      </c>
      <c r="AH742" t="s">
        <v>147</v>
      </c>
      <c r="AI742" t="s">
        <v>147</v>
      </c>
      <c r="AJ742" t="s">
        <v>100</v>
      </c>
      <c r="AK742" t="s">
        <v>102</v>
      </c>
      <c r="AL742">
        <v>0</v>
      </c>
      <c r="AM742" t="s">
        <v>102</v>
      </c>
      <c r="AN742">
        <v>0</v>
      </c>
      <c r="AO742">
        <v>264</v>
      </c>
      <c r="AP742">
        <v>264</v>
      </c>
      <c r="AQ742" t="s">
        <v>103</v>
      </c>
      <c r="AR742" t="s">
        <v>104</v>
      </c>
      <c r="AS742" t="s">
        <v>105</v>
      </c>
      <c r="AT742" t="s">
        <v>106</v>
      </c>
      <c r="AU742">
        <v>768</v>
      </c>
      <c r="AV742">
        <v>664</v>
      </c>
      <c r="AW742">
        <v>0</v>
      </c>
      <c r="AX742">
        <v>1432</v>
      </c>
      <c r="AY742">
        <v>0</v>
      </c>
      <c r="AZ742">
        <v>0</v>
      </c>
      <c r="BA742">
        <v>2</v>
      </c>
      <c r="BB742">
        <v>0</v>
      </c>
      <c r="BC742">
        <v>2</v>
      </c>
      <c r="BD742">
        <v>1</v>
      </c>
      <c r="BE742" t="s">
        <v>98</v>
      </c>
      <c r="BF742">
        <v>7</v>
      </c>
      <c r="BG742" t="s">
        <v>107</v>
      </c>
      <c r="BH742">
        <v>0</v>
      </c>
      <c r="BI742" t="s">
        <v>83</v>
      </c>
      <c r="BJ742" t="s">
        <v>127</v>
      </c>
      <c r="BK742">
        <v>1910</v>
      </c>
      <c r="BL742" t="s">
        <v>102</v>
      </c>
      <c r="BM742">
        <v>2</v>
      </c>
      <c r="BN742">
        <v>360</v>
      </c>
      <c r="BO742" t="s">
        <v>98</v>
      </c>
      <c r="BP742" t="s">
        <v>97</v>
      </c>
      <c r="BQ742" t="s">
        <v>105</v>
      </c>
      <c r="BR742">
        <v>270</v>
      </c>
      <c r="BS742">
        <v>0</v>
      </c>
      <c r="BT742">
        <v>112</v>
      </c>
      <c r="BU742">
        <v>0</v>
      </c>
      <c r="BV742">
        <v>0</v>
      </c>
      <c r="BW742">
        <v>0</v>
      </c>
      <c r="BX742" t="s">
        <v>83</v>
      </c>
      <c r="BY742" t="s">
        <v>165</v>
      </c>
      <c r="BZ742" t="s">
        <v>83</v>
      </c>
      <c r="CA742" s="2">
        <v>0</v>
      </c>
      <c r="CB742">
        <v>5</v>
      </c>
      <c r="CC742">
        <v>2007</v>
      </c>
      <c r="CD742" t="s">
        <v>110</v>
      </c>
      <c r="CE742" t="s">
        <v>128</v>
      </c>
      <c r="CF742" s="2">
        <v>132000</v>
      </c>
      <c r="CG742" s="4">
        <f t="shared" si="23"/>
        <v>92.178770949720672</v>
      </c>
    </row>
    <row r="743" spans="1:85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 t="str">
        <f t="shared" si="22"/>
        <v>Y</v>
      </c>
      <c r="S743">
        <v>6</v>
      </c>
      <c r="T743">
        <v>8</v>
      </c>
      <c r="U743">
        <v>1961</v>
      </c>
      <c r="V743" t="str">
        <f>IF(Table1[[#This Row],[YearBuilt]]&lt;1990, "N", IF(Table1[[#This Row],[Remodeled after 1990?]] = "Y", "N", "Y"))</f>
        <v>N</v>
      </c>
      <c r="W743">
        <v>1996</v>
      </c>
      <c r="X743" t="str" cm="1">
        <f t="array" ref="X743">IFERROR(IF(U743=W743, "N", IF(AND(U743&lt;W743, Table1[[#This Row],[YearRemodAdd]]&gt;1990), "Y", "N/A")), No value)</f>
        <v>Y</v>
      </c>
      <c r="Y743" t="s">
        <v>152</v>
      </c>
      <c r="Z743" t="s">
        <v>94</v>
      </c>
      <c r="AA743" t="s">
        <v>140</v>
      </c>
      <c r="AB743" t="s">
        <v>140</v>
      </c>
      <c r="AC743" t="s">
        <v>117</v>
      </c>
      <c r="AD743">
        <v>0</v>
      </c>
      <c r="AE743" t="s">
        <v>98</v>
      </c>
      <c r="AF743" t="s">
        <v>97</v>
      </c>
      <c r="AG743" t="s">
        <v>118</v>
      </c>
      <c r="AH743" t="s">
        <v>98</v>
      </c>
      <c r="AI743" t="s">
        <v>98</v>
      </c>
      <c r="AJ743" t="s">
        <v>121</v>
      </c>
      <c r="AK743" t="s">
        <v>101</v>
      </c>
      <c r="AL743">
        <v>832</v>
      </c>
      <c r="AM743" t="s">
        <v>102</v>
      </c>
      <c r="AN743">
        <v>0</v>
      </c>
      <c r="AO743">
        <v>80</v>
      </c>
      <c r="AP743">
        <v>912</v>
      </c>
      <c r="AQ743" t="s">
        <v>103</v>
      </c>
      <c r="AR743" t="s">
        <v>97</v>
      </c>
      <c r="AS743" t="s">
        <v>105</v>
      </c>
      <c r="AT743" t="s">
        <v>106</v>
      </c>
      <c r="AU743">
        <v>912</v>
      </c>
      <c r="AV743">
        <v>0</v>
      </c>
      <c r="AW743">
        <v>0</v>
      </c>
      <c r="AX743">
        <v>912</v>
      </c>
      <c r="AY743">
        <v>1</v>
      </c>
      <c r="AZ743">
        <v>1</v>
      </c>
      <c r="BA743">
        <v>1</v>
      </c>
      <c r="BB743">
        <v>0</v>
      </c>
      <c r="BC743">
        <v>3</v>
      </c>
      <c r="BD743">
        <v>1</v>
      </c>
      <c r="BE743" t="s">
        <v>97</v>
      </c>
      <c r="BF743">
        <v>5</v>
      </c>
      <c r="BG743" t="s">
        <v>107</v>
      </c>
      <c r="BH743">
        <v>0</v>
      </c>
      <c r="BI743" t="s">
        <v>83</v>
      </c>
      <c r="BJ743" t="s">
        <v>127</v>
      </c>
      <c r="BK743">
        <v>1962</v>
      </c>
      <c r="BL743" t="s">
        <v>102</v>
      </c>
      <c r="BM743">
        <v>1</v>
      </c>
      <c r="BN743">
        <v>288</v>
      </c>
      <c r="BO743" t="s">
        <v>98</v>
      </c>
      <c r="BP743" t="s">
        <v>98</v>
      </c>
      <c r="BQ743" t="s">
        <v>105</v>
      </c>
      <c r="BR743">
        <v>168</v>
      </c>
      <c r="BS743">
        <v>0</v>
      </c>
      <c r="BT743">
        <v>0</v>
      </c>
      <c r="BU743">
        <v>0</v>
      </c>
      <c r="BV743">
        <v>0</v>
      </c>
      <c r="BW743">
        <v>0</v>
      </c>
      <c r="BX743" t="s">
        <v>83</v>
      </c>
      <c r="BY743" t="s">
        <v>165</v>
      </c>
      <c r="BZ743" t="s">
        <v>83</v>
      </c>
      <c r="CA743" s="2">
        <v>0</v>
      </c>
      <c r="CB743">
        <v>5</v>
      </c>
      <c r="CC743">
        <v>2008</v>
      </c>
      <c r="CD743" t="s">
        <v>110</v>
      </c>
      <c r="CE743" t="s">
        <v>111</v>
      </c>
      <c r="CF743" s="2">
        <v>142000</v>
      </c>
      <c r="CG743" s="4">
        <f t="shared" si="23"/>
        <v>155.7017543859649</v>
      </c>
    </row>
    <row r="744" spans="1:85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 t="str">
        <f t="shared" si="22"/>
        <v>Y</v>
      </c>
      <c r="S744">
        <v>7</v>
      </c>
      <c r="T744">
        <v>5</v>
      </c>
      <c r="U744">
        <v>2000</v>
      </c>
      <c r="V744" t="str">
        <f>IF(Table1[[#This Row],[YearBuilt]]&lt;1990, "N", IF(Table1[[#This Row],[Remodeled after 1990?]] = "Y", "N", "Y"))</f>
        <v>N</v>
      </c>
      <c r="W744">
        <v>2001</v>
      </c>
      <c r="X744" t="str" cm="1">
        <f t="array" ref="X744">IFERROR(IF(U744=W744, "N", IF(AND(U744&lt;W744, Table1[[#This Row],[YearRemodAdd]]&gt;1990), "Y", "N/A")), No value)</f>
        <v>Y</v>
      </c>
      <c r="Y744" t="s">
        <v>93</v>
      </c>
      <c r="Z744" t="s">
        <v>94</v>
      </c>
      <c r="AA744" t="s">
        <v>95</v>
      </c>
      <c r="AB744" t="s">
        <v>95</v>
      </c>
      <c r="AC744" t="s">
        <v>96</v>
      </c>
      <c r="AD744">
        <v>108</v>
      </c>
      <c r="AE744" t="s">
        <v>98</v>
      </c>
      <c r="AF744" t="s">
        <v>98</v>
      </c>
      <c r="AG744" t="s">
        <v>99</v>
      </c>
      <c r="AH744" t="s">
        <v>97</v>
      </c>
      <c r="AI744" t="s">
        <v>98</v>
      </c>
      <c r="AJ744" t="s">
        <v>100</v>
      </c>
      <c r="AK744" t="s">
        <v>102</v>
      </c>
      <c r="AL744">
        <v>0</v>
      </c>
      <c r="AM744" t="s">
        <v>102</v>
      </c>
      <c r="AN744">
        <v>0</v>
      </c>
      <c r="AO744">
        <v>1349</v>
      </c>
      <c r="AP744">
        <v>1349</v>
      </c>
      <c r="AQ744" t="s">
        <v>103</v>
      </c>
      <c r="AR744" t="s">
        <v>104</v>
      </c>
      <c r="AS744" t="s">
        <v>105</v>
      </c>
      <c r="AT744" t="s">
        <v>106</v>
      </c>
      <c r="AU744">
        <v>1349</v>
      </c>
      <c r="AV744">
        <v>0</v>
      </c>
      <c r="AW744">
        <v>0</v>
      </c>
      <c r="AX744">
        <v>1349</v>
      </c>
      <c r="AY744">
        <v>0</v>
      </c>
      <c r="AZ744">
        <v>0</v>
      </c>
      <c r="BA744">
        <v>2</v>
      </c>
      <c r="BB744">
        <v>0</v>
      </c>
      <c r="BC744">
        <v>3</v>
      </c>
      <c r="BD744">
        <v>1</v>
      </c>
      <c r="BE744" t="s">
        <v>98</v>
      </c>
      <c r="BF744">
        <v>6</v>
      </c>
      <c r="BG744" t="s">
        <v>107</v>
      </c>
      <c r="BH744">
        <v>0</v>
      </c>
      <c r="BI744" t="s">
        <v>83</v>
      </c>
      <c r="BJ744" t="s">
        <v>108</v>
      </c>
      <c r="BK744">
        <v>2000</v>
      </c>
      <c r="BL744" t="s">
        <v>102</v>
      </c>
      <c r="BM744">
        <v>2</v>
      </c>
      <c r="BN744">
        <v>539</v>
      </c>
      <c r="BO744" t="s">
        <v>98</v>
      </c>
      <c r="BP744" t="s">
        <v>98</v>
      </c>
      <c r="BQ744" t="s">
        <v>105</v>
      </c>
      <c r="BR744">
        <v>120</v>
      </c>
      <c r="BS744">
        <v>55</v>
      </c>
      <c r="BT744">
        <v>0</v>
      </c>
      <c r="BU744">
        <v>0</v>
      </c>
      <c r="BV744">
        <v>0</v>
      </c>
      <c r="BW744">
        <v>0</v>
      </c>
      <c r="BX744" t="s">
        <v>83</v>
      </c>
      <c r="BY744" t="s">
        <v>165</v>
      </c>
      <c r="BZ744" t="s">
        <v>83</v>
      </c>
      <c r="CA744" s="2">
        <v>0</v>
      </c>
      <c r="CB744">
        <v>12</v>
      </c>
      <c r="CC744">
        <v>2007</v>
      </c>
      <c r="CD744" t="s">
        <v>110</v>
      </c>
      <c r="CE744" t="s">
        <v>111</v>
      </c>
      <c r="CF744" s="2">
        <v>179000</v>
      </c>
      <c r="CG744" s="4">
        <f t="shared" si="23"/>
        <v>132.69088213491474</v>
      </c>
    </row>
    <row r="745" spans="1:85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 t="str">
        <f t="shared" si="22"/>
        <v>N/A</v>
      </c>
      <c r="S745">
        <v>5</v>
      </c>
      <c r="T745">
        <v>6</v>
      </c>
      <c r="U745">
        <v>1963</v>
      </c>
      <c r="V745" t="str">
        <f>IF(Table1[[#This Row],[YearBuilt]]&lt;1990, "N", IF(Table1[[#This Row],[Remodeled after 1990?]] = "Y", "N", "Y"))</f>
        <v>N</v>
      </c>
      <c r="W745">
        <v>1999</v>
      </c>
      <c r="X745" t="str" cm="1">
        <f t="array" ref="X745">IFERROR(IF(U745=W745, "N", IF(AND(U745&lt;W745, Table1[[#This Row],[YearRemodAdd]]&gt;1990), "Y", "N/A")), No value)</f>
        <v>Y</v>
      </c>
      <c r="Y745" t="s">
        <v>93</v>
      </c>
      <c r="Z745" t="s">
        <v>94</v>
      </c>
      <c r="AA745" t="s">
        <v>140</v>
      </c>
      <c r="AB745" t="s">
        <v>140</v>
      </c>
      <c r="AC745" t="s">
        <v>117</v>
      </c>
      <c r="AD745">
        <v>0</v>
      </c>
      <c r="AE745" t="s">
        <v>98</v>
      </c>
      <c r="AF745" t="s">
        <v>98</v>
      </c>
      <c r="AG745" t="s">
        <v>118</v>
      </c>
      <c r="AH745" t="s">
        <v>97</v>
      </c>
      <c r="AI745" t="s">
        <v>98</v>
      </c>
      <c r="AJ745" t="s">
        <v>130</v>
      </c>
      <c r="AK745" t="s">
        <v>119</v>
      </c>
      <c r="AL745">
        <v>444</v>
      </c>
      <c r="AM745" t="s">
        <v>102</v>
      </c>
      <c r="AN745">
        <v>0</v>
      </c>
      <c r="AO745">
        <v>76</v>
      </c>
      <c r="AP745">
        <v>520</v>
      </c>
      <c r="AQ745" t="s">
        <v>103</v>
      </c>
      <c r="AR745" t="s">
        <v>104</v>
      </c>
      <c r="AS745" t="s">
        <v>105</v>
      </c>
      <c r="AT745" t="s">
        <v>106</v>
      </c>
      <c r="AU745">
        <v>1464</v>
      </c>
      <c r="AV745">
        <v>0</v>
      </c>
      <c r="AW745">
        <v>0</v>
      </c>
      <c r="AX745">
        <v>1464</v>
      </c>
      <c r="AY745">
        <v>0</v>
      </c>
      <c r="AZ745">
        <v>1</v>
      </c>
      <c r="BA745">
        <v>2</v>
      </c>
      <c r="BB745">
        <v>0</v>
      </c>
      <c r="BC745">
        <v>3</v>
      </c>
      <c r="BD745">
        <v>1</v>
      </c>
      <c r="BE745" t="s">
        <v>98</v>
      </c>
      <c r="BF745">
        <v>6</v>
      </c>
      <c r="BG745" t="s">
        <v>224</v>
      </c>
      <c r="BH745">
        <v>1</v>
      </c>
      <c r="BI745" t="s">
        <v>98</v>
      </c>
      <c r="BJ745" t="s">
        <v>108</v>
      </c>
      <c r="BK745">
        <v>1997</v>
      </c>
      <c r="BL745" t="s">
        <v>109</v>
      </c>
      <c r="BM745">
        <v>2</v>
      </c>
      <c r="BN745">
        <v>480</v>
      </c>
      <c r="BO745" t="s">
        <v>98</v>
      </c>
      <c r="BP745" t="s">
        <v>98</v>
      </c>
      <c r="BQ745" t="s">
        <v>105</v>
      </c>
      <c r="BR745">
        <v>302</v>
      </c>
      <c r="BS745">
        <v>0</v>
      </c>
      <c r="BT745">
        <v>0</v>
      </c>
      <c r="BU745">
        <v>0</v>
      </c>
      <c r="BV745">
        <v>100</v>
      </c>
      <c r="BW745">
        <v>0</v>
      </c>
      <c r="BX745" t="s">
        <v>83</v>
      </c>
      <c r="BY745" t="s">
        <v>83</v>
      </c>
      <c r="BZ745" t="s">
        <v>83</v>
      </c>
      <c r="CA745" s="2">
        <v>0</v>
      </c>
      <c r="CB745">
        <v>10</v>
      </c>
      <c r="CC745">
        <v>2009</v>
      </c>
      <c r="CD745" t="s">
        <v>110</v>
      </c>
      <c r="CE745" t="s">
        <v>111</v>
      </c>
      <c r="CF745" s="2">
        <v>175000</v>
      </c>
      <c r="CG745" s="4">
        <f t="shared" si="23"/>
        <v>119.53551912568307</v>
      </c>
    </row>
    <row r="746" spans="1:85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 t="str">
        <f t="shared" si="22"/>
        <v>Y</v>
      </c>
      <c r="S746">
        <v>8</v>
      </c>
      <c r="T746">
        <v>5</v>
      </c>
      <c r="U746">
        <v>1993</v>
      </c>
      <c r="V746" t="str">
        <f>IF(Table1[[#This Row],[YearBuilt]]&lt;1990, "N", IF(Table1[[#This Row],[Remodeled after 1990?]] = "Y", "N", "Y"))</f>
        <v>Y</v>
      </c>
      <c r="W746">
        <v>1993</v>
      </c>
      <c r="X746" t="str" cm="1">
        <f t="array" ref="X746">IFERROR(IF(U746=W746, "N", IF(AND(U746&lt;W746, Table1[[#This Row],[YearRemodAdd]]&gt;1990), "Y", "N/A")), No value)</f>
        <v>N</v>
      </c>
      <c r="Y746" t="s">
        <v>93</v>
      </c>
      <c r="Z746" t="s">
        <v>94</v>
      </c>
      <c r="AA746" t="s">
        <v>140</v>
      </c>
      <c r="AB746" t="s">
        <v>140</v>
      </c>
      <c r="AC746" t="s">
        <v>117</v>
      </c>
      <c r="AD746">
        <v>0</v>
      </c>
      <c r="AE746" t="s">
        <v>97</v>
      </c>
      <c r="AF746" t="s">
        <v>98</v>
      </c>
      <c r="AG746" t="s">
        <v>99</v>
      </c>
      <c r="AH746" t="s">
        <v>97</v>
      </c>
      <c r="AI746" t="s">
        <v>98</v>
      </c>
      <c r="AJ746" t="s">
        <v>100</v>
      </c>
      <c r="AK746" t="s">
        <v>101</v>
      </c>
      <c r="AL746">
        <v>733</v>
      </c>
      <c r="AM746" t="s">
        <v>102</v>
      </c>
      <c r="AN746">
        <v>0</v>
      </c>
      <c r="AO746">
        <v>604</v>
      </c>
      <c r="AP746">
        <v>1337</v>
      </c>
      <c r="AQ746" t="s">
        <v>103</v>
      </c>
      <c r="AR746" t="s">
        <v>97</v>
      </c>
      <c r="AS746" t="s">
        <v>105</v>
      </c>
      <c r="AT746" t="s">
        <v>106</v>
      </c>
      <c r="AU746">
        <v>1337</v>
      </c>
      <c r="AV746">
        <v>0</v>
      </c>
      <c r="AW746">
        <v>0</v>
      </c>
      <c r="AX746">
        <v>1337</v>
      </c>
      <c r="AY746">
        <v>1</v>
      </c>
      <c r="AZ746">
        <v>0</v>
      </c>
      <c r="BA746">
        <v>2</v>
      </c>
      <c r="BB746">
        <v>0</v>
      </c>
      <c r="BC746">
        <v>2</v>
      </c>
      <c r="BD746">
        <v>1</v>
      </c>
      <c r="BE746" t="s">
        <v>97</v>
      </c>
      <c r="BF746">
        <v>5</v>
      </c>
      <c r="BG746" t="s">
        <v>107</v>
      </c>
      <c r="BH746">
        <v>1</v>
      </c>
      <c r="BI746" t="s">
        <v>98</v>
      </c>
      <c r="BJ746" t="s">
        <v>108</v>
      </c>
      <c r="BK746">
        <v>1993</v>
      </c>
      <c r="BL746" t="s">
        <v>109</v>
      </c>
      <c r="BM746">
        <v>2</v>
      </c>
      <c r="BN746">
        <v>462</v>
      </c>
      <c r="BO746" t="s">
        <v>98</v>
      </c>
      <c r="BP746" t="s">
        <v>98</v>
      </c>
      <c r="BQ746" t="s">
        <v>105</v>
      </c>
      <c r="BR746">
        <v>96</v>
      </c>
      <c r="BS746">
        <v>0</v>
      </c>
      <c r="BT746">
        <v>70</v>
      </c>
      <c r="BU746">
        <v>168</v>
      </c>
      <c r="BV746">
        <v>0</v>
      </c>
      <c r="BW746">
        <v>0</v>
      </c>
      <c r="BX746" t="s">
        <v>83</v>
      </c>
      <c r="BY746" t="s">
        <v>83</v>
      </c>
      <c r="BZ746" t="s">
        <v>83</v>
      </c>
      <c r="CA746" s="2">
        <v>0</v>
      </c>
      <c r="CB746">
        <v>10</v>
      </c>
      <c r="CC746">
        <v>2008</v>
      </c>
      <c r="CD746" t="s">
        <v>110</v>
      </c>
      <c r="CE746" t="s">
        <v>111</v>
      </c>
      <c r="CF746" s="2">
        <v>180000</v>
      </c>
      <c r="CG746" s="4">
        <f t="shared" si="23"/>
        <v>134.62976813762154</v>
      </c>
    </row>
    <row r="747" spans="1:85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 t="str">
        <f t="shared" si="22"/>
        <v>N</v>
      </c>
      <c r="S747">
        <v>8</v>
      </c>
      <c r="T747">
        <v>9</v>
      </c>
      <c r="U747">
        <v>1976</v>
      </c>
      <c r="V747" t="str">
        <f>IF(Table1[[#This Row],[YearBuilt]]&lt;1990, "N", IF(Table1[[#This Row],[Remodeled after 1990?]] = "Y", "N", "Y"))</f>
        <v>N</v>
      </c>
      <c r="W747">
        <v>1996</v>
      </c>
      <c r="X747" t="str" cm="1">
        <f t="array" ref="X747">IFERROR(IF(U747=W747, "N", IF(AND(U747&lt;W747, Table1[[#This Row],[YearRemodAdd]]&gt;1990), "Y", "N/A")), No value)</f>
        <v>Y</v>
      </c>
      <c r="Y747" t="s">
        <v>152</v>
      </c>
      <c r="Z747" t="s">
        <v>94</v>
      </c>
      <c r="AA747" t="s">
        <v>95</v>
      </c>
      <c r="AB747" t="s">
        <v>95</v>
      </c>
      <c r="AC747" t="s">
        <v>96</v>
      </c>
      <c r="AD747">
        <v>289</v>
      </c>
      <c r="AE747" t="s">
        <v>104</v>
      </c>
      <c r="AF747" t="s">
        <v>97</v>
      </c>
      <c r="AG747" t="s">
        <v>118</v>
      </c>
      <c r="AH747" t="s">
        <v>98</v>
      </c>
      <c r="AI747" t="s">
        <v>97</v>
      </c>
      <c r="AJ747" t="s">
        <v>100</v>
      </c>
      <c r="AK747" t="s">
        <v>101</v>
      </c>
      <c r="AL747">
        <v>575</v>
      </c>
      <c r="AM747" t="s">
        <v>119</v>
      </c>
      <c r="AN747">
        <v>80</v>
      </c>
      <c r="AO747">
        <v>487</v>
      </c>
      <c r="AP747">
        <v>1142</v>
      </c>
      <c r="AQ747" t="s">
        <v>103</v>
      </c>
      <c r="AR747" t="s">
        <v>104</v>
      </c>
      <c r="AS747" t="s">
        <v>105</v>
      </c>
      <c r="AT747" t="s">
        <v>106</v>
      </c>
      <c r="AU747">
        <v>1175</v>
      </c>
      <c r="AV747">
        <v>1540</v>
      </c>
      <c r="AW747">
        <v>0</v>
      </c>
      <c r="AX747">
        <v>2715</v>
      </c>
      <c r="AY747">
        <v>0</v>
      </c>
      <c r="AZ747">
        <v>1</v>
      </c>
      <c r="BA747">
        <v>3</v>
      </c>
      <c r="BB747">
        <v>1</v>
      </c>
      <c r="BC747">
        <v>4</v>
      </c>
      <c r="BD747">
        <v>1</v>
      </c>
      <c r="BE747" t="s">
        <v>97</v>
      </c>
      <c r="BF747">
        <v>11</v>
      </c>
      <c r="BG747" t="s">
        <v>107</v>
      </c>
      <c r="BH747">
        <v>2</v>
      </c>
      <c r="BI747" t="s">
        <v>98</v>
      </c>
      <c r="BJ747" t="s">
        <v>156</v>
      </c>
      <c r="BK747">
        <v>1994</v>
      </c>
      <c r="BL747" t="s">
        <v>157</v>
      </c>
      <c r="BM747">
        <v>2</v>
      </c>
      <c r="BN747">
        <v>831</v>
      </c>
      <c r="BO747" t="s">
        <v>98</v>
      </c>
      <c r="BP747" t="s">
        <v>98</v>
      </c>
      <c r="BQ747" t="s">
        <v>105</v>
      </c>
      <c r="BR747">
        <v>0</v>
      </c>
      <c r="BS747">
        <v>204</v>
      </c>
      <c r="BT747">
        <v>0</v>
      </c>
      <c r="BU747">
        <v>0</v>
      </c>
      <c r="BV747">
        <v>0</v>
      </c>
      <c r="BW747">
        <v>0</v>
      </c>
      <c r="BX747" t="s">
        <v>83</v>
      </c>
      <c r="BY747" t="s">
        <v>83</v>
      </c>
      <c r="BZ747" t="s">
        <v>83</v>
      </c>
      <c r="CA747" s="2">
        <v>0</v>
      </c>
      <c r="CB747">
        <v>7</v>
      </c>
      <c r="CC747">
        <v>2008</v>
      </c>
      <c r="CD747" t="s">
        <v>110</v>
      </c>
      <c r="CE747" t="s">
        <v>111</v>
      </c>
      <c r="CF747" s="2">
        <v>299800</v>
      </c>
      <c r="CG747" s="4">
        <f t="shared" si="23"/>
        <v>110.42357274401473</v>
      </c>
    </row>
    <row r="748" spans="1:85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 t="str">
        <f t="shared" si="22"/>
        <v>N</v>
      </c>
      <c r="S748">
        <v>7</v>
      </c>
      <c r="T748">
        <v>5</v>
      </c>
      <c r="U748">
        <v>2000</v>
      </c>
      <c r="V748" t="str">
        <f>IF(Table1[[#This Row],[YearBuilt]]&lt;1990, "N", IF(Table1[[#This Row],[Remodeled after 1990?]] = "Y", "N", "Y"))</f>
        <v>Y</v>
      </c>
      <c r="W748">
        <v>2000</v>
      </c>
      <c r="X748" t="str" cm="1">
        <f t="array" ref="X748">IFERROR(IF(U748=W748, "N", IF(AND(U748&lt;W748, Table1[[#This Row],[YearRemodAdd]]&gt;1990), "Y", "N/A")), No value)</f>
        <v>N</v>
      </c>
      <c r="Y748" t="s">
        <v>93</v>
      </c>
      <c r="Z748" t="s">
        <v>94</v>
      </c>
      <c r="AA748" t="s">
        <v>95</v>
      </c>
      <c r="AB748" t="s">
        <v>95</v>
      </c>
      <c r="AC748" t="s">
        <v>117</v>
      </c>
      <c r="AD748">
        <v>0</v>
      </c>
      <c r="AE748" t="s">
        <v>97</v>
      </c>
      <c r="AF748" t="s">
        <v>98</v>
      </c>
      <c r="AG748" t="s">
        <v>99</v>
      </c>
      <c r="AH748" t="s">
        <v>97</v>
      </c>
      <c r="AI748" t="s">
        <v>98</v>
      </c>
      <c r="AJ748" t="s">
        <v>100</v>
      </c>
      <c r="AK748" t="s">
        <v>101</v>
      </c>
      <c r="AL748">
        <v>300</v>
      </c>
      <c r="AM748" t="s">
        <v>102</v>
      </c>
      <c r="AN748">
        <v>0</v>
      </c>
      <c r="AO748">
        <v>652</v>
      </c>
      <c r="AP748">
        <v>952</v>
      </c>
      <c r="AQ748" t="s">
        <v>103</v>
      </c>
      <c r="AR748" t="s">
        <v>104</v>
      </c>
      <c r="AS748" t="s">
        <v>105</v>
      </c>
      <c r="AT748" t="s">
        <v>106</v>
      </c>
      <c r="AU748">
        <v>980</v>
      </c>
      <c r="AV748">
        <v>1276</v>
      </c>
      <c r="AW748">
        <v>0</v>
      </c>
      <c r="AX748">
        <v>2256</v>
      </c>
      <c r="AY748">
        <v>0</v>
      </c>
      <c r="AZ748">
        <v>0</v>
      </c>
      <c r="BA748">
        <v>2</v>
      </c>
      <c r="BB748">
        <v>1</v>
      </c>
      <c r="BC748">
        <v>4</v>
      </c>
      <c r="BD748">
        <v>1</v>
      </c>
      <c r="BE748" t="s">
        <v>97</v>
      </c>
      <c r="BF748">
        <v>8</v>
      </c>
      <c r="BG748" t="s">
        <v>107</v>
      </c>
      <c r="BH748">
        <v>1</v>
      </c>
      <c r="BI748" t="s">
        <v>98</v>
      </c>
      <c r="BJ748" t="s">
        <v>156</v>
      </c>
      <c r="BK748">
        <v>2000</v>
      </c>
      <c r="BL748" t="s">
        <v>157</v>
      </c>
      <c r="BM748">
        <v>2</v>
      </c>
      <c r="BN748">
        <v>554</v>
      </c>
      <c r="BO748" t="s">
        <v>98</v>
      </c>
      <c r="BP748" t="s">
        <v>98</v>
      </c>
      <c r="BQ748" t="s">
        <v>105</v>
      </c>
      <c r="BR748">
        <v>224</v>
      </c>
      <c r="BS748">
        <v>54</v>
      </c>
      <c r="BT748">
        <v>0</v>
      </c>
      <c r="BU748">
        <v>0</v>
      </c>
      <c r="BV748">
        <v>0</v>
      </c>
      <c r="BW748">
        <v>0</v>
      </c>
      <c r="BX748" t="s">
        <v>83</v>
      </c>
      <c r="BY748" t="s">
        <v>83</v>
      </c>
      <c r="BZ748" t="s">
        <v>83</v>
      </c>
      <c r="CA748" s="2">
        <v>0</v>
      </c>
      <c r="CB748">
        <v>4</v>
      </c>
      <c r="CC748">
        <v>2009</v>
      </c>
      <c r="CD748" t="s">
        <v>110</v>
      </c>
      <c r="CE748" t="s">
        <v>111</v>
      </c>
      <c r="CF748" s="2">
        <v>236000</v>
      </c>
      <c r="CG748" s="4">
        <f t="shared" si="23"/>
        <v>104.60992907801419</v>
      </c>
    </row>
    <row r="749" spans="1:85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 t="str">
        <f t="shared" si="22"/>
        <v>N</v>
      </c>
      <c r="S749">
        <v>7</v>
      </c>
      <c r="T749">
        <v>7</v>
      </c>
      <c r="U749">
        <v>1880</v>
      </c>
      <c r="V749" t="str">
        <f>IF(Table1[[#This Row],[YearBuilt]]&lt;1990, "N", IF(Table1[[#This Row],[Remodeled after 1990?]] = "Y", "N", "Y"))</f>
        <v>N</v>
      </c>
      <c r="W749">
        <v>2003</v>
      </c>
      <c r="X749" t="str" cm="1">
        <f t="array" ref="X749">IFERROR(IF(U749=W749, "N", IF(AND(U749&lt;W749, Table1[[#This Row],[YearRemodAdd]]&gt;1990), "Y", "N/A")), No value)</f>
        <v>Y</v>
      </c>
      <c r="Y749" t="s">
        <v>211</v>
      </c>
      <c r="Z749" t="s">
        <v>94</v>
      </c>
      <c r="AA749" t="s">
        <v>203</v>
      </c>
      <c r="AB749" t="s">
        <v>203</v>
      </c>
      <c r="AC749" t="s">
        <v>117</v>
      </c>
      <c r="AD749">
        <v>0</v>
      </c>
      <c r="AE749" t="s">
        <v>97</v>
      </c>
      <c r="AF749" t="s">
        <v>98</v>
      </c>
      <c r="AG749" t="s">
        <v>137</v>
      </c>
      <c r="AH749" t="s">
        <v>98</v>
      </c>
      <c r="AI749" t="s">
        <v>147</v>
      </c>
      <c r="AJ749" t="s">
        <v>100</v>
      </c>
      <c r="AK749" t="s">
        <v>102</v>
      </c>
      <c r="AL749">
        <v>0</v>
      </c>
      <c r="AM749" t="s">
        <v>102</v>
      </c>
      <c r="AN749">
        <v>0</v>
      </c>
      <c r="AO749">
        <v>1240</v>
      </c>
      <c r="AP749">
        <v>1240</v>
      </c>
      <c r="AQ749" t="s">
        <v>206</v>
      </c>
      <c r="AR749" t="s">
        <v>98</v>
      </c>
      <c r="AS749" t="s">
        <v>177</v>
      </c>
      <c r="AT749" t="s">
        <v>106</v>
      </c>
      <c r="AU749">
        <v>1320</v>
      </c>
      <c r="AV749">
        <v>1320</v>
      </c>
      <c r="AW749">
        <v>0</v>
      </c>
      <c r="AX749">
        <v>2640</v>
      </c>
      <c r="AY749">
        <v>0</v>
      </c>
      <c r="AZ749">
        <v>0</v>
      </c>
      <c r="BA749">
        <v>1</v>
      </c>
      <c r="BB749">
        <v>1</v>
      </c>
      <c r="BC749">
        <v>4</v>
      </c>
      <c r="BD749">
        <v>1</v>
      </c>
      <c r="BE749" t="s">
        <v>97</v>
      </c>
      <c r="BF749">
        <v>8</v>
      </c>
      <c r="BG749" t="s">
        <v>107</v>
      </c>
      <c r="BH749">
        <v>1</v>
      </c>
      <c r="BI749" t="s">
        <v>97</v>
      </c>
      <c r="BJ749" t="s">
        <v>127</v>
      </c>
      <c r="BK749">
        <v>1950</v>
      </c>
      <c r="BL749" t="s">
        <v>102</v>
      </c>
      <c r="BM749">
        <v>4</v>
      </c>
      <c r="BN749">
        <v>864</v>
      </c>
      <c r="BO749" t="s">
        <v>98</v>
      </c>
      <c r="BP749" t="s">
        <v>98</v>
      </c>
      <c r="BQ749" t="s">
        <v>177</v>
      </c>
      <c r="BR749">
        <v>181</v>
      </c>
      <c r="BS749">
        <v>0</v>
      </c>
      <c r="BT749">
        <v>386</v>
      </c>
      <c r="BU749">
        <v>0</v>
      </c>
      <c r="BV749">
        <v>0</v>
      </c>
      <c r="BW749">
        <v>0</v>
      </c>
      <c r="BX749" t="s">
        <v>83</v>
      </c>
      <c r="BY749" t="s">
        <v>83</v>
      </c>
      <c r="BZ749" t="s">
        <v>83</v>
      </c>
      <c r="CA749" s="2">
        <v>0</v>
      </c>
      <c r="CB749">
        <v>5</v>
      </c>
      <c r="CC749">
        <v>2009</v>
      </c>
      <c r="CD749" t="s">
        <v>110</v>
      </c>
      <c r="CE749" t="s">
        <v>111</v>
      </c>
      <c r="CF749" s="2">
        <v>265979</v>
      </c>
      <c r="CG749" s="4">
        <f t="shared" si="23"/>
        <v>100.74962121212121</v>
      </c>
    </row>
    <row r="750" spans="1:85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 t="str">
        <f t="shared" si="22"/>
        <v>Y</v>
      </c>
      <c r="S750">
        <v>7</v>
      </c>
      <c r="T750">
        <v>5</v>
      </c>
      <c r="U750">
        <v>1996</v>
      </c>
      <c r="V750" t="str">
        <f>IF(Table1[[#This Row],[YearBuilt]]&lt;1990, "N", IF(Table1[[#This Row],[Remodeled after 1990?]] = "Y", "N", "Y"))</f>
        <v>Y</v>
      </c>
      <c r="W750">
        <v>1996</v>
      </c>
      <c r="X750" t="str" cm="1">
        <f t="array" ref="X750">IFERROR(IF(U750=W750, "N", IF(AND(U750&lt;W750, Table1[[#This Row],[YearRemodAdd]]&gt;1990), "Y", "N/A")), No value)</f>
        <v>N</v>
      </c>
      <c r="Y750" t="s">
        <v>152</v>
      </c>
      <c r="Z750" t="s">
        <v>94</v>
      </c>
      <c r="AA750" t="s">
        <v>95</v>
      </c>
      <c r="AB750" t="s">
        <v>95</v>
      </c>
      <c r="AC750" t="s">
        <v>96</v>
      </c>
      <c r="AD750">
        <v>338</v>
      </c>
      <c r="AE750" t="s">
        <v>97</v>
      </c>
      <c r="AF750" t="s">
        <v>98</v>
      </c>
      <c r="AG750" t="s">
        <v>99</v>
      </c>
      <c r="AH750" t="s">
        <v>97</v>
      </c>
      <c r="AI750" t="s">
        <v>98</v>
      </c>
      <c r="AJ750" t="s">
        <v>100</v>
      </c>
      <c r="AK750" t="s">
        <v>101</v>
      </c>
      <c r="AL750">
        <v>919</v>
      </c>
      <c r="AM750" t="s">
        <v>102</v>
      </c>
      <c r="AN750">
        <v>0</v>
      </c>
      <c r="AO750">
        <v>801</v>
      </c>
      <c r="AP750">
        <v>1720</v>
      </c>
      <c r="AQ750" t="s">
        <v>103</v>
      </c>
      <c r="AR750" t="s">
        <v>104</v>
      </c>
      <c r="AS750" t="s">
        <v>105</v>
      </c>
      <c r="AT750" t="s">
        <v>106</v>
      </c>
      <c r="AU750">
        <v>1720</v>
      </c>
      <c r="AV750">
        <v>0</v>
      </c>
      <c r="AW750">
        <v>0</v>
      </c>
      <c r="AX750">
        <v>1720</v>
      </c>
      <c r="AY750">
        <v>1</v>
      </c>
      <c r="AZ750">
        <v>0</v>
      </c>
      <c r="BA750">
        <v>2</v>
      </c>
      <c r="BB750">
        <v>0</v>
      </c>
      <c r="BC750">
        <v>3</v>
      </c>
      <c r="BD750">
        <v>1</v>
      </c>
      <c r="BE750" t="s">
        <v>97</v>
      </c>
      <c r="BF750">
        <v>7</v>
      </c>
      <c r="BG750" t="s">
        <v>107</v>
      </c>
      <c r="BH750">
        <v>1</v>
      </c>
      <c r="BI750" t="s">
        <v>98</v>
      </c>
      <c r="BJ750" t="s">
        <v>108</v>
      </c>
      <c r="BK750">
        <v>1996</v>
      </c>
      <c r="BL750" t="s">
        <v>157</v>
      </c>
      <c r="BM750">
        <v>2</v>
      </c>
      <c r="BN750">
        <v>527</v>
      </c>
      <c r="BO750" t="s">
        <v>98</v>
      </c>
      <c r="BP750" t="s">
        <v>98</v>
      </c>
      <c r="BQ750" t="s">
        <v>105</v>
      </c>
      <c r="BR750">
        <v>240</v>
      </c>
      <c r="BS750">
        <v>56</v>
      </c>
      <c r="BT750">
        <v>154</v>
      </c>
      <c r="BU750">
        <v>0</v>
      </c>
      <c r="BV750">
        <v>0</v>
      </c>
      <c r="BW750">
        <v>0</v>
      </c>
      <c r="BX750" t="s">
        <v>83</v>
      </c>
      <c r="BY750" t="s">
        <v>83</v>
      </c>
      <c r="BZ750" t="s">
        <v>83</v>
      </c>
      <c r="CA750" s="2">
        <v>0</v>
      </c>
      <c r="CB750">
        <v>3</v>
      </c>
      <c r="CC750">
        <v>2010</v>
      </c>
      <c r="CD750" t="s">
        <v>110</v>
      </c>
      <c r="CE750" t="s">
        <v>111</v>
      </c>
      <c r="CF750" s="2">
        <v>260400</v>
      </c>
      <c r="CG750" s="4">
        <f t="shared" si="23"/>
        <v>151.3953488372093</v>
      </c>
    </row>
    <row r="751" spans="1:85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 t="str">
        <f t="shared" si="22"/>
        <v>N/A</v>
      </c>
      <c r="S751">
        <v>4</v>
      </c>
      <c r="T751">
        <v>3</v>
      </c>
      <c r="U751">
        <v>1945</v>
      </c>
      <c r="V751" t="str">
        <f>IF(Table1[[#This Row],[YearBuilt]]&lt;1990, "N", IF(Table1[[#This Row],[Remodeled after 1990?]] = "Y", "N", "Y"))</f>
        <v>N</v>
      </c>
      <c r="W751">
        <v>1950</v>
      </c>
      <c r="X751" t="str" cm="1">
        <f t="array" ref="X751">IFERROR(IF(U751=W751, "N", IF(AND(U751&lt;W751, Table1[[#This Row],[YearRemodAdd]]&gt;1990), "Y", "N/A")), No value)</f>
        <v>N/A</v>
      </c>
      <c r="Y751" t="s">
        <v>93</v>
      </c>
      <c r="Z751" t="s">
        <v>94</v>
      </c>
      <c r="AA751" t="s">
        <v>155</v>
      </c>
      <c r="AB751" t="s">
        <v>125</v>
      </c>
      <c r="AC751" t="s">
        <v>117</v>
      </c>
      <c r="AD751">
        <v>0</v>
      </c>
      <c r="AE751" t="s">
        <v>98</v>
      </c>
      <c r="AF751" t="s">
        <v>98</v>
      </c>
      <c r="AG751" t="s">
        <v>168</v>
      </c>
      <c r="AH751" t="s">
        <v>83</v>
      </c>
      <c r="AI751" t="s">
        <v>83</v>
      </c>
      <c r="AJ751" t="s">
        <v>83</v>
      </c>
      <c r="AK751" t="s">
        <v>83</v>
      </c>
      <c r="AL751">
        <v>0</v>
      </c>
      <c r="AM751" t="s">
        <v>83</v>
      </c>
      <c r="AN751">
        <v>0</v>
      </c>
      <c r="AO751">
        <v>0</v>
      </c>
      <c r="AP751">
        <v>0</v>
      </c>
      <c r="AQ751" t="s">
        <v>240</v>
      </c>
      <c r="AR751" t="s">
        <v>98</v>
      </c>
      <c r="AS751" t="s">
        <v>177</v>
      </c>
      <c r="AT751" t="s">
        <v>145</v>
      </c>
      <c r="AU751">
        <v>1088</v>
      </c>
      <c r="AV751">
        <v>441</v>
      </c>
      <c r="AW751">
        <v>0</v>
      </c>
      <c r="AX751">
        <v>1529</v>
      </c>
      <c r="AY751">
        <v>0</v>
      </c>
      <c r="AZ751">
        <v>0</v>
      </c>
      <c r="BA751">
        <v>2</v>
      </c>
      <c r="BB751">
        <v>0</v>
      </c>
      <c r="BC751">
        <v>4</v>
      </c>
      <c r="BD751">
        <v>1</v>
      </c>
      <c r="BE751" t="s">
        <v>98</v>
      </c>
      <c r="BF751">
        <v>9</v>
      </c>
      <c r="BG751" t="s">
        <v>194</v>
      </c>
      <c r="BH751">
        <v>0</v>
      </c>
      <c r="BI751" t="s">
        <v>83</v>
      </c>
      <c r="BJ751" t="s">
        <v>127</v>
      </c>
      <c r="BK751">
        <v>1945</v>
      </c>
      <c r="BL751" t="s">
        <v>102</v>
      </c>
      <c r="BM751">
        <v>1</v>
      </c>
      <c r="BN751">
        <v>240</v>
      </c>
      <c r="BO751" t="s">
        <v>98</v>
      </c>
      <c r="BP751" t="s">
        <v>98</v>
      </c>
      <c r="BQ751" t="s">
        <v>177</v>
      </c>
      <c r="BR751">
        <v>92</v>
      </c>
      <c r="BS751">
        <v>0</v>
      </c>
      <c r="BT751">
        <v>185</v>
      </c>
      <c r="BU751">
        <v>0</v>
      </c>
      <c r="BV751">
        <v>0</v>
      </c>
      <c r="BW751">
        <v>0</v>
      </c>
      <c r="BX751" t="s">
        <v>83</v>
      </c>
      <c r="BY751" t="s">
        <v>83</v>
      </c>
      <c r="BZ751" t="s">
        <v>83</v>
      </c>
      <c r="CA751" s="2">
        <v>0</v>
      </c>
      <c r="CB751">
        <v>4</v>
      </c>
      <c r="CC751">
        <v>2009</v>
      </c>
      <c r="CD751" t="s">
        <v>110</v>
      </c>
      <c r="CE751" t="s">
        <v>111</v>
      </c>
      <c r="CF751" s="2">
        <v>98000</v>
      </c>
      <c r="CG751" s="4">
        <f t="shared" si="23"/>
        <v>64.094179202092874</v>
      </c>
    </row>
    <row r="752" spans="1:85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 t="str">
        <f t="shared" si="22"/>
        <v>N/A</v>
      </c>
      <c r="S752">
        <v>4</v>
      </c>
      <c r="T752">
        <v>7</v>
      </c>
      <c r="U752">
        <v>1910</v>
      </c>
      <c r="V752" t="str">
        <f>IF(Table1[[#This Row],[YearBuilt]]&lt;1990, "N", IF(Table1[[#This Row],[Remodeled after 1990?]] = "Y", "N", "Y"))</f>
        <v>N</v>
      </c>
      <c r="W752">
        <v>2004</v>
      </c>
      <c r="X752" t="str" cm="1">
        <f t="array" ref="X752">IFERROR(IF(U752=W752, "N", IF(AND(U752&lt;W752, Table1[[#This Row],[YearRemodAdd]]&gt;1990), "Y", "N/A")), No value)</f>
        <v>Y</v>
      </c>
      <c r="Y752" t="s">
        <v>93</v>
      </c>
      <c r="Z752" t="s">
        <v>94</v>
      </c>
      <c r="AA752" t="s">
        <v>124</v>
      </c>
      <c r="AB752" t="s">
        <v>124</v>
      </c>
      <c r="AC752" t="s">
        <v>117</v>
      </c>
      <c r="AD752">
        <v>0</v>
      </c>
      <c r="AE752" t="s">
        <v>98</v>
      </c>
      <c r="AF752" t="s">
        <v>98</v>
      </c>
      <c r="AG752" t="s">
        <v>126</v>
      </c>
      <c r="AH752" t="s">
        <v>98</v>
      </c>
      <c r="AI752" t="s">
        <v>147</v>
      </c>
      <c r="AJ752" t="s">
        <v>100</v>
      </c>
      <c r="AK752" t="s">
        <v>102</v>
      </c>
      <c r="AL752">
        <v>0</v>
      </c>
      <c r="AM752" t="s">
        <v>102</v>
      </c>
      <c r="AN752">
        <v>0</v>
      </c>
      <c r="AO752">
        <v>576</v>
      </c>
      <c r="AP752">
        <v>576</v>
      </c>
      <c r="AQ752" t="s">
        <v>103</v>
      </c>
      <c r="AR752" t="s">
        <v>97</v>
      </c>
      <c r="AS752" t="s">
        <v>105</v>
      </c>
      <c r="AT752" t="s">
        <v>106</v>
      </c>
      <c r="AU752">
        <v>792</v>
      </c>
      <c r="AV752">
        <v>348</v>
      </c>
      <c r="AW752">
        <v>0</v>
      </c>
      <c r="AX752">
        <v>1140</v>
      </c>
      <c r="AY752">
        <v>0</v>
      </c>
      <c r="AZ752">
        <v>0</v>
      </c>
      <c r="BA752">
        <v>1</v>
      </c>
      <c r="BB752">
        <v>0</v>
      </c>
      <c r="BC752">
        <v>3</v>
      </c>
      <c r="BD752">
        <v>1</v>
      </c>
      <c r="BE752" t="s">
        <v>98</v>
      </c>
      <c r="BF752">
        <v>7</v>
      </c>
      <c r="BG752" t="s">
        <v>224</v>
      </c>
      <c r="BH752">
        <v>0</v>
      </c>
      <c r="BI752" t="s">
        <v>83</v>
      </c>
      <c r="BJ752" t="s">
        <v>83</v>
      </c>
      <c r="BK752" t="s">
        <v>83</v>
      </c>
      <c r="BL752" t="s">
        <v>83</v>
      </c>
      <c r="BM752">
        <v>0</v>
      </c>
      <c r="BN752">
        <v>0</v>
      </c>
      <c r="BO752" t="s">
        <v>83</v>
      </c>
      <c r="BP752" t="s">
        <v>83</v>
      </c>
      <c r="BQ752" t="s">
        <v>177</v>
      </c>
      <c r="BR752">
        <v>0</v>
      </c>
      <c r="BS752">
        <v>160</v>
      </c>
      <c r="BT752">
        <v>0</v>
      </c>
      <c r="BU752">
        <v>0</v>
      </c>
      <c r="BV752">
        <v>0</v>
      </c>
      <c r="BW752">
        <v>0</v>
      </c>
      <c r="BX752" t="s">
        <v>83</v>
      </c>
      <c r="BY752" t="s">
        <v>83</v>
      </c>
      <c r="BZ752" t="s">
        <v>83</v>
      </c>
      <c r="CA752" s="2">
        <v>0</v>
      </c>
      <c r="CB752">
        <v>6</v>
      </c>
      <c r="CC752">
        <v>2010</v>
      </c>
      <c r="CD752" t="s">
        <v>110</v>
      </c>
      <c r="CE752" t="s">
        <v>111</v>
      </c>
      <c r="CF752" s="2">
        <v>96500</v>
      </c>
      <c r="CG752" s="4">
        <f t="shared" si="23"/>
        <v>84.649122807017548</v>
      </c>
    </row>
    <row r="753" spans="1:85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 t="str">
        <f t="shared" si="22"/>
        <v>N</v>
      </c>
      <c r="S753">
        <v>7</v>
      </c>
      <c r="T753">
        <v>5</v>
      </c>
      <c r="U753">
        <v>2003</v>
      </c>
      <c r="V753" t="str">
        <f>IF(Table1[[#This Row],[YearBuilt]]&lt;1990, "N", IF(Table1[[#This Row],[Remodeled after 1990?]] = "Y", "N", "Y"))</f>
        <v>Y</v>
      </c>
      <c r="W753">
        <v>2003</v>
      </c>
      <c r="X753" t="str" cm="1">
        <f t="array" ref="X753">IFERROR(IF(U753=W753, "N", IF(AND(U753&lt;W753, Table1[[#This Row],[YearRemodAdd]]&gt;1990), "Y", "N/A")), No value)</f>
        <v>N</v>
      </c>
      <c r="Y753" t="s">
        <v>93</v>
      </c>
      <c r="Z753" t="s">
        <v>94</v>
      </c>
      <c r="AA753" t="s">
        <v>95</v>
      </c>
      <c r="AB753" t="s">
        <v>95</v>
      </c>
      <c r="AC753" t="s">
        <v>117</v>
      </c>
      <c r="AD753">
        <v>0</v>
      </c>
      <c r="AE753" t="s">
        <v>97</v>
      </c>
      <c r="AF753" t="s">
        <v>98</v>
      </c>
      <c r="AG753" t="s">
        <v>99</v>
      </c>
      <c r="AH753" t="s">
        <v>97</v>
      </c>
      <c r="AI753" t="s">
        <v>98</v>
      </c>
      <c r="AJ753" t="s">
        <v>100</v>
      </c>
      <c r="AK753" t="s">
        <v>102</v>
      </c>
      <c r="AL753">
        <v>0</v>
      </c>
      <c r="AM753" t="s">
        <v>102</v>
      </c>
      <c r="AN753">
        <v>0</v>
      </c>
      <c r="AO753">
        <v>660</v>
      </c>
      <c r="AP753">
        <v>660</v>
      </c>
      <c r="AQ753" t="s">
        <v>103</v>
      </c>
      <c r="AR753" t="s">
        <v>104</v>
      </c>
      <c r="AS753" t="s">
        <v>105</v>
      </c>
      <c r="AT753" t="s">
        <v>106</v>
      </c>
      <c r="AU753">
        <v>660</v>
      </c>
      <c r="AV753">
        <v>660</v>
      </c>
      <c r="AW753">
        <v>0</v>
      </c>
      <c r="AX753">
        <v>1320</v>
      </c>
      <c r="AY753">
        <v>0</v>
      </c>
      <c r="AZ753">
        <v>0</v>
      </c>
      <c r="BA753">
        <v>2</v>
      </c>
      <c r="BB753">
        <v>1</v>
      </c>
      <c r="BC753">
        <v>3</v>
      </c>
      <c r="BD753">
        <v>1</v>
      </c>
      <c r="BE753" t="s">
        <v>97</v>
      </c>
      <c r="BF753">
        <v>6</v>
      </c>
      <c r="BG753" t="s">
        <v>107</v>
      </c>
      <c r="BH753">
        <v>0</v>
      </c>
      <c r="BI753" t="s">
        <v>83</v>
      </c>
      <c r="BJ753" t="s">
        <v>108</v>
      </c>
      <c r="BK753">
        <v>2003</v>
      </c>
      <c r="BL753" t="s">
        <v>157</v>
      </c>
      <c r="BM753">
        <v>2</v>
      </c>
      <c r="BN753">
        <v>400</v>
      </c>
      <c r="BO753" t="s">
        <v>98</v>
      </c>
      <c r="BP753" t="s">
        <v>98</v>
      </c>
      <c r="BQ753" t="s">
        <v>105</v>
      </c>
      <c r="BR753">
        <v>0</v>
      </c>
      <c r="BS753">
        <v>48</v>
      </c>
      <c r="BT753">
        <v>0</v>
      </c>
      <c r="BU753">
        <v>0</v>
      </c>
      <c r="BV753">
        <v>0</v>
      </c>
      <c r="BW753">
        <v>0</v>
      </c>
      <c r="BX753" t="s">
        <v>83</v>
      </c>
      <c r="BY753" t="s">
        <v>83</v>
      </c>
      <c r="BZ753" t="s">
        <v>83</v>
      </c>
      <c r="CA753" s="2">
        <v>0</v>
      </c>
      <c r="CB753">
        <v>8</v>
      </c>
      <c r="CC753">
        <v>2007</v>
      </c>
      <c r="CD753" t="s">
        <v>110</v>
      </c>
      <c r="CE753" t="s">
        <v>111</v>
      </c>
      <c r="CF753" s="2">
        <v>162000</v>
      </c>
      <c r="CG753" s="4">
        <f t="shared" si="23"/>
        <v>122.72727272727273</v>
      </c>
    </row>
    <row r="754" spans="1:85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 t="str">
        <f t="shared" si="22"/>
        <v>Y</v>
      </c>
      <c r="S754">
        <v>6</v>
      </c>
      <c r="T754">
        <v>5</v>
      </c>
      <c r="U754">
        <v>1997</v>
      </c>
      <c r="V754" t="str">
        <f>IF(Table1[[#This Row],[YearBuilt]]&lt;1990, "N", IF(Table1[[#This Row],[Remodeled after 1990?]] = "Y", "N", "Y"))</f>
        <v>Y</v>
      </c>
      <c r="W754">
        <v>1997</v>
      </c>
      <c r="X754" t="str" cm="1">
        <f t="array" ref="X754">IFERROR(IF(U754=W754, "N", IF(AND(U754&lt;W754, Table1[[#This Row],[YearRemodAdd]]&gt;1990), "Y", "N/A")), No value)</f>
        <v>N</v>
      </c>
      <c r="Y754" t="s">
        <v>93</v>
      </c>
      <c r="Z754" t="s">
        <v>94</v>
      </c>
      <c r="AA754" t="s">
        <v>95</v>
      </c>
      <c r="AB754" t="s">
        <v>95</v>
      </c>
      <c r="AC754" t="s">
        <v>117</v>
      </c>
      <c r="AD754">
        <v>0</v>
      </c>
      <c r="AE754" t="s">
        <v>98</v>
      </c>
      <c r="AF754" t="s">
        <v>97</v>
      </c>
      <c r="AG754" t="s">
        <v>99</v>
      </c>
      <c r="AH754" t="s">
        <v>97</v>
      </c>
      <c r="AI754" t="s">
        <v>98</v>
      </c>
      <c r="AJ754" t="s">
        <v>97</v>
      </c>
      <c r="AK754" t="s">
        <v>101</v>
      </c>
      <c r="AL754">
        <v>1200</v>
      </c>
      <c r="AM754" t="s">
        <v>102</v>
      </c>
      <c r="AN754">
        <v>0</v>
      </c>
      <c r="AO754">
        <v>279</v>
      </c>
      <c r="AP754">
        <v>1479</v>
      </c>
      <c r="AQ754" t="s">
        <v>103</v>
      </c>
      <c r="AR754" t="s">
        <v>104</v>
      </c>
      <c r="AS754" t="s">
        <v>105</v>
      </c>
      <c r="AT754" t="s">
        <v>106</v>
      </c>
      <c r="AU754">
        <v>1494</v>
      </c>
      <c r="AV754">
        <v>0</v>
      </c>
      <c r="AW754">
        <v>0</v>
      </c>
      <c r="AX754">
        <v>1494</v>
      </c>
      <c r="AY754">
        <v>1</v>
      </c>
      <c r="AZ754">
        <v>0</v>
      </c>
      <c r="BA754">
        <v>2</v>
      </c>
      <c r="BB754">
        <v>0</v>
      </c>
      <c r="BC754">
        <v>3</v>
      </c>
      <c r="BD754">
        <v>1</v>
      </c>
      <c r="BE754" t="s">
        <v>97</v>
      </c>
      <c r="BF754">
        <v>6</v>
      </c>
      <c r="BG754" t="s">
        <v>107</v>
      </c>
      <c r="BH754">
        <v>0</v>
      </c>
      <c r="BI754" t="s">
        <v>83</v>
      </c>
      <c r="BJ754" t="s">
        <v>108</v>
      </c>
      <c r="BK754">
        <v>1997</v>
      </c>
      <c r="BL754" t="s">
        <v>109</v>
      </c>
      <c r="BM754">
        <v>2</v>
      </c>
      <c r="BN754">
        <v>576</v>
      </c>
      <c r="BO754" t="s">
        <v>98</v>
      </c>
      <c r="BP754" t="s">
        <v>98</v>
      </c>
      <c r="BQ754" t="s">
        <v>105</v>
      </c>
      <c r="BR754">
        <v>168</v>
      </c>
      <c r="BS754">
        <v>27</v>
      </c>
      <c r="BT754">
        <v>0</v>
      </c>
      <c r="BU754">
        <v>0</v>
      </c>
      <c r="BV754">
        <v>0</v>
      </c>
      <c r="BW754">
        <v>0</v>
      </c>
      <c r="BX754" t="s">
        <v>83</v>
      </c>
      <c r="BY754" t="s">
        <v>83</v>
      </c>
      <c r="BZ754" t="s">
        <v>83</v>
      </c>
      <c r="CA754" s="2">
        <v>0</v>
      </c>
      <c r="CB754">
        <v>7</v>
      </c>
      <c r="CC754">
        <v>2006</v>
      </c>
      <c r="CD754" t="s">
        <v>110</v>
      </c>
      <c r="CE754" t="s">
        <v>111</v>
      </c>
      <c r="CF754" s="2">
        <v>217000</v>
      </c>
      <c r="CG754" s="4">
        <f t="shared" si="23"/>
        <v>145.24765729585008</v>
      </c>
    </row>
    <row r="755" spans="1:85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 t="str">
        <f t="shared" si="22"/>
        <v>N</v>
      </c>
      <c r="S755">
        <v>8</v>
      </c>
      <c r="T755">
        <v>5</v>
      </c>
      <c r="U755">
        <v>2005</v>
      </c>
      <c r="V755" t="str">
        <f>IF(Table1[[#This Row],[YearBuilt]]&lt;1990, "N", IF(Table1[[#This Row],[Remodeled after 1990?]] = "Y", "N", "Y"))</f>
        <v>Y</v>
      </c>
      <c r="W755">
        <v>2005</v>
      </c>
      <c r="X755" t="str" cm="1">
        <f t="array" ref="X755">IFERROR(IF(U755=W755, "N", IF(AND(U755&lt;W755, Table1[[#This Row],[YearRemodAdd]]&gt;1990), "Y", "N/A")), No value)</f>
        <v>N</v>
      </c>
      <c r="Y755" t="s">
        <v>93</v>
      </c>
      <c r="Z755" t="s">
        <v>94</v>
      </c>
      <c r="AA755" t="s">
        <v>95</v>
      </c>
      <c r="AB755" t="s">
        <v>95</v>
      </c>
      <c r="AC755" t="s">
        <v>96</v>
      </c>
      <c r="AD755">
        <v>178</v>
      </c>
      <c r="AE755" t="s">
        <v>97</v>
      </c>
      <c r="AF755" t="s">
        <v>98</v>
      </c>
      <c r="AG755" t="s">
        <v>99</v>
      </c>
      <c r="AH755" t="s">
        <v>97</v>
      </c>
      <c r="AI755" t="s">
        <v>98</v>
      </c>
      <c r="AJ755" t="s">
        <v>121</v>
      </c>
      <c r="AK755" t="s">
        <v>102</v>
      </c>
      <c r="AL755">
        <v>0</v>
      </c>
      <c r="AM755" t="s">
        <v>102</v>
      </c>
      <c r="AN755">
        <v>0</v>
      </c>
      <c r="AO755">
        <v>1030</v>
      </c>
      <c r="AP755">
        <v>1030</v>
      </c>
      <c r="AQ755" t="s">
        <v>103</v>
      </c>
      <c r="AR755" t="s">
        <v>97</v>
      </c>
      <c r="AS755" t="s">
        <v>105</v>
      </c>
      <c r="AT755" t="s">
        <v>106</v>
      </c>
      <c r="AU755">
        <v>1038</v>
      </c>
      <c r="AV755">
        <v>1060</v>
      </c>
      <c r="AW755">
        <v>0</v>
      </c>
      <c r="AX755">
        <v>2098</v>
      </c>
      <c r="AY755">
        <v>0</v>
      </c>
      <c r="AZ755">
        <v>0</v>
      </c>
      <c r="BA755">
        <v>2</v>
      </c>
      <c r="BB755">
        <v>1</v>
      </c>
      <c r="BC755">
        <v>3</v>
      </c>
      <c r="BD755">
        <v>1</v>
      </c>
      <c r="BE755" t="s">
        <v>104</v>
      </c>
      <c r="BF755">
        <v>8</v>
      </c>
      <c r="BG755" t="s">
        <v>107</v>
      </c>
      <c r="BH755">
        <v>1</v>
      </c>
      <c r="BI755" t="s">
        <v>97</v>
      </c>
      <c r="BJ755" t="s">
        <v>108</v>
      </c>
      <c r="BK755">
        <v>2005</v>
      </c>
      <c r="BL755" t="s">
        <v>109</v>
      </c>
      <c r="BM755">
        <v>3</v>
      </c>
      <c r="BN755">
        <v>878</v>
      </c>
      <c r="BO755" t="s">
        <v>98</v>
      </c>
      <c r="BP755" t="s">
        <v>98</v>
      </c>
      <c r="BQ755" t="s">
        <v>105</v>
      </c>
      <c r="BR755">
        <v>192</v>
      </c>
      <c r="BS755">
        <v>52</v>
      </c>
      <c r="BT755">
        <v>0</v>
      </c>
      <c r="BU755">
        <v>0</v>
      </c>
      <c r="BV755">
        <v>0</v>
      </c>
      <c r="BW755">
        <v>0</v>
      </c>
      <c r="BX755" t="s">
        <v>83</v>
      </c>
      <c r="BY755" t="s">
        <v>83</v>
      </c>
      <c r="BZ755" t="s">
        <v>83</v>
      </c>
      <c r="CA755" s="2">
        <v>0</v>
      </c>
      <c r="CB755">
        <v>3</v>
      </c>
      <c r="CC755">
        <v>2006</v>
      </c>
      <c r="CD755" t="s">
        <v>110</v>
      </c>
      <c r="CE755" t="s">
        <v>111</v>
      </c>
      <c r="CF755" s="2">
        <v>275500</v>
      </c>
      <c r="CG755" s="4">
        <f t="shared" si="23"/>
        <v>131.3155386081983</v>
      </c>
    </row>
    <row r="756" spans="1:85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 t="str">
        <f t="shared" si="22"/>
        <v>Y</v>
      </c>
      <c r="S756">
        <v>6</v>
      </c>
      <c r="T756">
        <v>8</v>
      </c>
      <c r="U756">
        <v>1969</v>
      </c>
      <c r="V756" t="str">
        <f>IF(Table1[[#This Row],[YearBuilt]]&lt;1990, "N", IF(Table1[[#This Row],[Remodeled after 1990?]] = "Y", "N", "Y"))</f>
        <v>N</v>
      </c>
      <c r="W756">
        <v>2005</v>
      </c>
      <c r="X756" t="str" cm="1">
        <f t="array" ref="X756">IFERROR(IF(U756=W756, "N", IF(AND(U756&lt;W756, Table1[[#This Row],[YearRemodAdd]]&gt;1990), "Y", "N/A")), No value)</f>
        <v>Y</v>
      </c>
      <c r="Y756" t="s">
        <v>93</v>
      </c>
      <c r="Z756" t="s">
        <v>94</v>
      </c>
      <c r="AA756" t="s">
        <v>161</v>
      </c>
      <c r="AB756" t="s">
        <v>161</v>
      </c>
      <c r="AC756" t="s">
        <v>117</v>
      </c>
      <c r="AD756">
        <v>0</v>
      </c>
      <c r="AE756" t="s">
        <v>98</v>
      </c>
      <c r="AF756" t="s">
        <v>98</v>
      </c>
      <c r="AG756" t="s">
        <v>118</v>
      </c>
      <c r="AH756" t="s">
        <v>98</v>
      </c>
      <c r="AI756" t="s">
        <v>98</v>
      </c>
      <c r="AJ756" t="s">
        <v>100</v>
      </c>
      <c r="AK756" t="s">
        <v>101</v>
      </c>
      <c r="AL756">
        <v>439</v>
      </c>
      <c r="AM756" t="s">
        <v>172</v>
      </c>
      <c r="AN756">
        <v>472</v>
      </c>
      <c r="AO756">
        <v>115</v>
      </c>
      <c r="AP756">
        <v>1026</v>
      </c>
      <c r="AQ756" t="s">
        <v>103</v>
      </c>
      <c r="AR756" t="s">
        <v>97</v>
      </c>
      <c r="AS756" t="s">
        <v>105</v>
      </c>
      <c r="AT756" t="s">
        <v>106</v>
      </c>
      <c r="AU756">
        <v>1026</v>
      </c>
      <c r="AV756">
        <v>0</v>
      </c>
      <c r="AW756">
        <v>0</v>
      </c>
      <c r="AX756">
        <v>1026</v>
      </c>
      <c r="AY756">
        <v>1</v>
      </c>
      <c r="AZ756">
        <v>0</v>
      </c>
      <c r="BA756">
        <v>1</v>
      </c>
      <c r="BB756">
        <v>0</v>
      </c>
      <c r="BC756">
        <v>3</v>
      </c>
      <c r="BD756">
        <v>1</v>
      </c>
      <c r="BE756" t="s">
        <v>97</v>
      </c>
      <c r="BF756">
        <v>5</v>
      </c>
      <c r="BG756" t="s">
        <v>107</v>
      </c>
      <c r="BH756">
        <v>0</v>
      </c>
      <c r="BI756" t="s">
        <v>83</v>
      </c>
      <c r="BJ756" t="s">
        <v>127</v>
      </c>
      <c r="BK756">
        <v>1969</v>
      </c>
      <c r="BL756" t="s">
        <v>109</v>
      </c>
      <c r="BM756">
        <v>2</v>
      </c>
      <c r="BN756">
        <v>440</v>
      </c>
      <c r="BO756" t="s">
        <v>98</v>
      </c>
      <c r="BP756" t="s">
        <v>98</v>
      </c>
      <c r="BQ756" t="s">
        <v>105</v>
      </c>
      <c r="BR756">
        <v>171</v>
      </c>
      <c r="BS756">
        <v>48</v>
      </c>
      <c r="BT756">
        <v>0</v>
      </c>
      <c r="BU756">
        <v>0</v>
      </c>
      <c r="BV756">
        <v>0</v>
      </c>
      <c r="BW756">
        <v>0</v>
      </c>
      <c r="BX756" t="s">
        <v>83</v>
      </c>
      <c r="BY756" t="s">
        <v>83</v>
      </c>
      <c r="BZ756" t="s">
        <v>83</v>
      </c>
      <c r="CA756" s="2">
        <v>0</v>
      </c>
      <c r="CB756">
        <v>7</v>
      </c>
      <c r="CC756">
        <v>2009</v>
      </c>
      <c r="CD756" t="s">
        <v>110</v>
      </c>
      <c r="CE756" t="s">
        <v>111</v>
      </c>
      <c r="CF756" s="2">
        <v>156000</v>
      </c>
      <c r="CG756" s="4">
        <f t="shared" si="23"/>
        <v>152.046783625731</v>
      </c>
    </row>
    <row r="757" spans="1:85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 t="str">
        <f t="shared" si="22"/>
        <v>N</v>
      </c>
      <c r="S757">
        <v>6</v>
      </c>
      <c r="T757">
        <v>5</v>
      </c>
      <c r="U757">
        <v>1999</v>
      </c>
      <c r="V757" t="str">
        <f>IF(Table1[[#This Row],[YearBuilt]]&lt;1990, "N", IF(Table1[[#This Row],[Remodeled after 1990?]] = "Y", "N", "Y"))</f>
        <v>Y</v>
      </c>
      <c r="W757">
        <v>1999</v>
      </c>
      <c r="X757" t="str" cm="1">
        <f t="array" ref="X757">IFERROR(IF(U757=W757, "N", IF(AND(U757&lt;W757, Table1[[#This Row],[YearRemodAdd]]&gt;1990), "Y", "N/A")), No value)</f>
        <v>N</v>
      </c>
      <c r="Y757" t="s">
        <v>93</v>
      </c>
      <c r="Z757" t="s">
        <v>94</v>
      </c>
      <c r="AA757" t="s">
        <v>116</v>
      </c>
      <c r="AB757" t="s">
        <v>116</v>
      </c>
      <c r="AC757" t="s">
        <v>96</v>
      </c>
      <c r="AD757">
        <v>894</v>
      </c>
      <c r="AE757" t="s">
        <v>98</v>
      </c>
      <c r="AF757" t="s">
        <v>98</v>
      </c>
      <c r="AG757" t="s">
        <v>99</v>
      </c>
      <c r="AH757" t="s">
        <v>97</v>
      </c>
      <c r="AI757" t="s">
        <v>98</v>
      </c>
      <c r="AJ757" t="s">
        <v>100</v>
      </c>
      <c r="AK757" t="s">
        <v>101</v>
      </c>
      <c r="AL757">
        <v>381</v>
      </c>
      <c r="AM757" t="s">
        <v>102</v>
      </c>
      <c r="AN757">
        <v>0</v>
      </c>
      <c r="AO757">
        <v>348</v>
      </c>
      <c r="AP757">
        <v>729</v>
      </c>
      <c r="AQ757" t="s">
        <v>103</v>
      </c>
      <c r="AR757" t="s">
        <v>97</v>
      </c>
      <c r="AS757" t="s">
        <v>105</v>
      </c>
      <c r="AT757" t="s">
        <v>106</v>
      </c>
      <c r="AU757">
        <v>742</v>
      </c>
      <c r="AV757">
        <v>729</v>
      </c>
      <c r="AW757">
        <v>0</v>
      </c>
      <c r="AX757">
        <v>1471</v>
      </c>
      <c r="AY757">
        <v>0</v>
      </c>
      <c r="AZ757">
        <v>0</v>
      </c>
      <c r="BA757">
        <v>2</v>
      </c>
      <c r="BB757">
        <v>1</v>
      </c>
      <c r="BC757">
        <v>3</v>
      </c>
      <c r="BD757">
        <v>1</v>
      </c>
      <c r="BE757" t="s">
        <v>98</v>
      </c>
      <c r="BF757">
        <v>6</v>
      </c>
      <c r="BG757" t="s">
        <v>107</v>
      </c>
      <c r="BH757">
        <v>0</v>
      </c>
      <c r="BI757" t="s">
        <v>83</v>
      </c>
      <c r="BJ757" t="s">
        <v>127</v>
      </c>
      <c r="BK757">
        <v>1999</v>
      </c>
      <c r="BL757" t="s">
        <v>102</v>
      </c>
      <c r="BM757">
        <v>2</v>
      </c>
      <c r="BN757">
        <v>440</v>
      </c>
      <c r="BO757" t="s">
        <v>98</v>
      </c>
      <c r="BP757" t="s">
        <v>98</v>
      </c>
      <c r="BQ757" t="s">
        <v>105</v>
      </c>
      <c r="BR757">
        <v>0</v>
      </c>
      <c r="BS757">
        <v>24</v>
      </c>
      <c r="BT757">
        <v>0</v>
      </c>
      <c r="BU757">
        <v>0</v>
      </c>
      <c r="BV757">
        <v>0</v>
      </c>
      <c r="BW757">
        <v>0</v>
      </c>
      <c r="BX757" t="s">
        <v>83</v>
      </c>
      <c r="BY757" t="s">
        <v>83</v>
      </c>
      <c r="BZ757" t="s">
        <v>83</v>
      </c>
      <c r="CA757" s="2">
        <v>0</v>
      </c>
      <c r="CB757">
        <v>3</v>
      </c>
      <c r="CC757">
        <v>2009</v>
      </c>
      <c r="CD757" t="s">
        <v>110</v>
      </c>
      <c r="CE757" t="s">
        <v>111</v>
      </c>
      <c r="CF757" s="2">
        <v>172500</v>
      </c>
      <c r="CG757" s="4">
        <f t="shared" si="23"/>
        <v>117.26716519374575</v>
      </c>
    </row>
    <row r="758" spans="1:85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 t="str">
        <f t="shared" si="22"/>
        <v>N</v>
      </c>
      <c r="S758">
        <v>8</v>
      </c>
      <c r="T758">
        <v>5</v>
      </c>
      <c r="U758">
        <v>2007</v>
      </c>
      <c r="V758" t="str">
        <f>IF(Table1[[#This Row],[YearBuilt]]&lt;1990, "N", IF(Table1[[#This Row],[Remodeled after 1990?]] = "Y", "N", "Y"))</f>
        <v>Y</v>
      </c>
      <c r="W758">
        <v>2007</v>
      </c>
      <c r="X758" t="str" cm="1">
        <f t="array" ref="X758">IFERROR(IF(U758=W758, "N", IF(AND(U758&lt;W758, Table1[[#This Row],[YearRemodAdd]]&gt;1990), "Y", "N/A")), No value)</f>
        <v>N</v>
      </c>
      <c r="Y758" t="s">
        <v>93</v>
      </c>
      <c r="Z758" t="s">
        <v>94</v>
      </c>
      <c r="AA758" t="s">
        <v>95</v>
      </c>
      <c r="AB758" t="s">
        <v>95</v>
      </c>
      <c r="AC758" t="s">
        <v>117</v>
      </c>
      <c r="AD758">
        <v>0</v>
      </c>
      <c r="AE758" t="s">
        <v>97</v>
      </c>
      <c r="AF758" t="s">
        <v>98</v>
      </c>
      <c r="AG758" t="s">
        <v>99</v>
      </c>
      <c r="AH758" t="s">
        <v>97</v>
      </c>
      <c r="AI758" t="s">
        <v>98</v>
      </c>
      <c r="AJ758" t="s">
        <v>130</v>
      </c>
      <c r="AK758" t="s">
        <v>101</v>
      </c>
      <c r="AL758">
        <v>20</v>
      </c>
      <c r="AM758" t="s">
        <v>102</v>
      </c>
      <c r="AN758">
        <v>0</v>
      </c>
      <c r="AO758">
        <v>846</v>
      </c>
      <c r="AP758">
        <v>866</v>
      </c>
      <c r="AQ758" t="s">
        <v>103</v>
      </c>
      <c r="AR758" t="s">
        <v>104</v>
      </c>
      <c r="AS758" t="s">
        <v>105</v>
      </c>
      <c r="AT758" t="s">
        <v>106</v>
      </c>
      <c r="AU758">
        <v>866</v>
      </c>
      <c r="AV758">
        <v>902</v>
      </c>
      <c r="AW758">
        <v>0</v>
      </c>
      <c r="AX758">
        <v>1768</v>
      </c>
      <c r="AY758">
        <v>0</v>
      </c>
      <c r="AZ758">
        <v>0</v>
      </c>
      <c r="BA758">
        <v>2</v>
      </c>
      <c r="BB758">
        <v>1</v>
      </c>
      <c r="BC758">
        <v>3</v>
      </c>
      <c r="BD758">
        <v>1</v>
      </c>
      <c r="BE758" t="s">
        <v>97</v>
      </c>
      <c r="BF758">
        <v>7</v>
      </c>
      <c r="BG758" t="s">
        <v>107</v>
      </c>
      <c r="BH758">
        <v>0</v>
      </c>
      <c r="BI758" t="s">
        <v>83</v>
      </c>
      <c r="BJ758" t="s">
        <v>108</v>
      </c>
      <c r="BK758">
        <v>2007</v>
      </c>
      <c r="BL758" t="s">
        <v>109</v>
      </c>
      <c r="BM758">
        <v>2</v>
      </c>
      <c r="BN758">
        <v>578</v>
      </c>
      <c r="BO758" t="s">
        <v>98</v>
      </c>
      <c r="BP758" t="s">
        <v>98</v>
      </c>
      <c r="BQ758" t="s">
        <v>105</v>
      </c>
      <c r="BR758">
        <v>144</v>
      </c>
      <c r="BS758">
        <v>105</v>
      </c>
      <c r="BT758">
        <v>0</v>
      </c>
      <c r="BU758">
        <v>0</v>
      </c>
      <c r="BV758">
        <v>0</v>
      </c>
      <c r="BW758">
        <v>0</v>
      </c>
      <c r="BX758" t="s">
        <v>83</v>
      </c>
      <c r="BY758" t="s">
        <v>83</v>
      </c>
      <c r="BZ758" t="s">
        <v>83</v>
      </c>
      <c r="CA758" s="2">
        <v>0</v>
      </c>
      <c r="CB758">
        <v>4</v>
      </c>
      <c r="CC758">
        <v>2009</v>
      </c>
      <c r="CD758" t="s">
        <v>110</v>
      </c>
      <c r="CE758" t="s">
        <v>111</v>
      </c>
      <c r="CF758" s="2">
        <v>212000</v>
      </c>
      <c r="CG758" s="4">
        <f t="shared" si="23"/>
        <v>119.90950226244344</v>
      </c>
    </row>
    <row r="759" spans="1:85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 t="str">
        <f t="shared" si="22"/>
        <v>N</v>
      </c>
      <c r="S759">
        <v>6</v>
      </c>
      <c r="T759">
        <v>5</v>
      </c>
      <c r="U759">
        <v>1978</v>
      </c>
      <c r="V759" t="str">
        <f>IF(Table1[[#This Row],[YearBuilt]]&lt;1990, "N", IF(Table1[[#This Row],[Remodeled after 1990?]] = "Y", "N", "Y"))</f>
        <v>N</v>
      </c>
      <c r="W759">
        <v>1978</v>
      </c>
      <c r="X759" t="str" cm="1">
        <f t="array" ref="X759">IFERROR(IF(U759=W759, "N", IF(AND(U759&lt;W759, Table1[[#This Row],[YearRemodAdd]]&gt;1990), "Y", "N/A")), No value)</f>
        <v>N</v>
      </c>
      <c r="Y759" t="s">
        <v>152</v>
      </c>
      <c r="Z759" t="s">
        <v>94</v>
      </c>
      <c r="AA759" t="s">
        <v>140</v>
      </c>
      <c r="AB759" t="s">
        <v>140</v>
      </c>
      <c r="AC759" t="s">
        <v>207</v>
      </c>
      <c r="AD759">
        <v>328</v>
      </c>
      <c r="AE759" t="s">
        <v>98</v>
      </c>
      <c r="AF759" t="s">
        <v>98</v>
      </c>
      <c r="AG759" t="s">
        <v>118</v>
      </c>
      <c r="AH759" t="s">
        <v>98</v>
      </c>
      <c r="AI759" t="s">
        <v>98</v>
      </c>
      <c r="AJ759" t="s">
        <v>121</v>
      </c>
      <c r="AK759" t="s">
        <v>153</v>
      </c>
      <c r="AL759">
        <v>438</v>
      </c>
      <c r="AM759" t="s">
        <v>102</v>
      </c>
      <c r="AN759">
        <v>0</v>
      </c>
      <c r="AO759">
        <v>234</v>
      </c>
      <c r="AP759">
        <v>672</v>
      </c>
      <c r="AQ759" t="s">
        <v>103</v>
      </c>
      <c r="AR759" t="s">
        <v>98</v>
      </c>
      <c r="AS759" t="s">
        <v>105</v>
      </c>
      <c r="AT759" t="s">
        <v>106</v>
      </c>
      <c r="AU759">
        <v>672</v>
      </c>
      <c r="AV759">
        <v>714</v>
      </c>
      <c r="AW759">
        <v>0</v>
      </c>
      <c r="AX759">
        <v>1386</v>
      </c>
      <c r="AY759">
        <v>0</v>
      </c>
      <c r="AZ759">
        <v>0</v>
      </c>
      <c r="BA759">
        <v>2</v>
      </c>
      <c r="BB759">
        <v>1</v>
      </c>
      <c r="BC759">
        <v>3</v>
      </c>
      <c r="BD759">
        <v>1</v>
      </c>
      <c r="BE759" t="s">
        <v>98</v>
      </c>
      <c r="BF759">
        <v>6</v>
      </c>
      <c r="BG759" t="s">
        <v>107</v>
      </c>
      <c r="BH759">
        <v>1</v>
      </c>
      <c r="BI759" t="s">
        <v>98</v>
      </c>
      <c r="BJ759" t="s">
        <v>108</v>
      </c>
      <c r="BK759">
        <v>1978</v>
      </c>
      <c r="BL759" t="s">
        <v>157</v>
      </c>
      <c r="BM759">
        <v>2</v>
      </c>
      <c r="BN759">
        <v>440</v>
      </c>
      <c r="BO759" t="s">
        <v>98</v>
      </c>
      <c r="BP759" t="s">
        <v>98</v>
      </c>
      <c r="BQ759" t="s">
        <v>105</v>
      </c>
      <c r="BR759">
        <v>335</v>
      </c>
      <c r="BS759">
        <v>0</v>
      </c>
      <c r="BT759">
        <v>0</v>
      </c>
      <c r="BU759">
        <v>0</v>
      </c>
      <c r="BV759">
        <v>0</v>
      </c>
      <c r="BW759">
        <v>0</v>
      </c>
      <c r="BX759" t="s">
        <v>83</v>
      </c>
      <c r="BY759" t="s">
        <v>165</v>
      </c>
      <c r="BZ759" t="s">
        <v>83</v>
      </c>
      <c r="CA759" s="2">
        <v>0</v>
      </c>
      <c r="CB759">
        <v>4</v>
      </c>
      <c r="CC759">
        <v>2010</v>
      </c>
      <c r="CD759" t="s">
        <v>110</v>
      </c>
      <c r="CE759" t="s">
        <v>128</v>
      </c>
      <c r="CF759" s="2">
        <v>158900</v>
      </c>
      <c r="CG759" s="4">
        <f t="shared" si="23"/>
        <v>114.64646464646465</v>
      </c>
    </row>
    <row r="760" spans="1:85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 t="str">
        <f t="shared" si="22"/>
        <v>N</v>
      </c>
      <c r="S760">
        <v>7</v>
      </c>
      <c r="T760">
        <v>5</v>
      </c>
      <c r="U760">
        <v>1999</v>
      </c>
      <c r="V760" t="str">
        <f>IF(Table1[[#This Row],[YearBuilt]]&lt;1990, "N", IF(Table1[[#This Row],[Remodeled after 1990?]] = "Y", "N", "Y"))</f>
        <v>Y</v>
      </c>
      <c r="W760">
        <v>1999</v>
      </c>
      <c r="X760" t="str" cm="1">
        <f t="array" ref="X760">IFERROR(IF(U760=W760, "N", IF(AND(U760&lt;W760, Table1[[#This Row],[YearRemodAdd]]&gt;1990), "Y", "N/A")), No value)</f>
        <v>N</v>
      </c>
      <c r="Y760" t="s">
        <v>93</v>
      </c>
      <c r="Z760" t="s">
        <v>94</v>
      </c>
      <c r="AA760" t="s">
        <v>116</v>
      </c>
      <c r="AB760" t="s">
        <v>116</v>
      </c>
      <c r="AC760" t="s">
        <v>96</v>
      </c>
      <c r="AD760">
        <v>360</v>
      </c>
      <c r="AE760" t="s">
        <v>98</v>
      </c>
      <c r="AF760" t="s">
        <v>98</v>
      </c>
      <c r="AG760" t="s">
        <v>99</v>
      </c>
      <c r="AH760" t="s">
        <v>97</v>
      </c>
      <c r="AI760" t="s">
        <v>98</v>
      </c>
      <c r="AJ760" t="s">
        <v>100</v>
      </c>
      <c r="AK760" t="s">
        <v>119</v>
      </c>
      <c r="AL760">
        <v>549</v>
      </c>
      <c r="AM760" t="s">
        <v>102</v>
      </c>
      <c r="AN760">
        <v>0</v>
      </c>
      <c r="AO760">
        <v>195</v>
      </c>
      <c r="AP760">
        <v>744</v>
      </c>
      <c r="AQ760" t="s">
        <v>103</v>
      </c>
      <c r="AR760" t="s">
        <v>97</v>
      </c>
      <c r="AS760" t="s">
        <v>105</v>
      </c>
      <c r="AT760" t="s">
        <v>106</v>
      </c>
      <c r="AU760">
        <v>757</v>
      </c>
      <c r="AV760">
        <v>744</v>
      </c>
      <c r="AW760">
        <v>0</v>
      </c>
      <c r="AX760">
        <v>1501</v>
      </c>
      <c r="AY760">
        <v>0</v>
      </c>
      <c r="AZ760">
        <v>0</v>
      </c>
      <c r="BA760">
        <v>2</v>
      </c>
      <c r="BB760">
        <v>1</v>
      </c>
      <c r="BC760">
        <v>3</v>
      </c>
      <c r="BD760">
        <v>1</v>
      </c>
      <c r="BE760" t="s">
        <v>98</v>
      </c>
      <c r="BF760">
        <v>6</v>
      </c>
      <c r="BG760" t="s">
        <v>107</v>
      </c>
      <c r="BH760">
        <v>0</v>
      </c>
      <c r="BI760" t="s">
        <v>83</v>
      </c>
      <c r="BJ760" t="s">
        <v>127</v>
      </c>
      <c r="BK760">
        <v>1999</v>
      </c>
      <c r="BL760" t="s">
        <v>102</v>
      </c>
      <c r="BM760">
        <v>2</v>
      </c>
      <c r="BN760">
        <v>440</v>
      </c>
      <c r="BO760" t="s">
        <v>98</v>
      </c>
      <c r="BP760" t="s">
        <v>98</v>
      </c>
      <c r="BQ760" t="s">
        <v>105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 t="s">
        <v>83</v>
      </c>
      <c r="BY760" t="s">
        <v>83</v>
      </c>
      <c r="BZ760" t="s">
        <v>83</v>
      </c>
      <c r="CA760" s="2">
        <v>0</v>
      </c>
      <c r="CB760">
        <v>8</v>
      </c>
      <c r="CC760">
        <v>2008</v>
      </c>
      <c r="CD760" t="s">
        <v>110</v>
      </c>
      <c r="CE760" t="s">
        <v>111</v>
      </c>
      <c r="CF760" s="2">
        <v>179400</v>
      </c>
      <c r="CG760" s="4">
        <f t="shared" si="23"/>
        <v>119.5203197868088</v>
      </c>
    </row>
    <row r="761" spans="1:85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 t="str">
        <f t="shared" si="22"/>
        <v>N</v>
      </c>
      <c r="S761">
        <v>8</v>
      </c>
      <c r="T761">
        <v>5</v>
      </c>
      <c r="U761">
        <v>1995</v>
      </c>
      <c r="V761" t="str">
        <f>IF(Table1[[#This Row],[YearBuilt]]&lt;1990, "N", IF(Table1[[#This Row],[Remodeled after 1990?]] = "Y", "N", "Y"))</f>
        <v>Y</v>
      </c>
      <c r="W761">
        <v>1995</v>
      </c>
      <c r="X761" t="str" cm="1">
        <f t="array" ref="X761">IFERROR(IF(U761=W761, "N", IF(AND(U761&lt;W761, Table1[[#This Row],[YearRemodAdd]]&gt;1990), "Y", "N/A")), No value)</f>
        <v>N</v>
      </c>
      <c r="Y761" t="s">
        <v>93</v>
      </c>
      <c r="Z761" t="s">
        <v>94</v>
      </c>
      <c r="AA761" t="s">
        <v>95</v>
      </c>
      <c r="AB761" t="s">
        <v>95</v>
      </c>
      <c r="AC761" t="s">
        <v>96</v>
      </c>
      <c r="AD761">
        <v>513</v>
      </c>
      <c r="AE761" t="s">
        <v>97</v>
      </c>
      <c r="AF761" t="s">
        <v>98</v>
      </c>
      <c r="AG761" t="s">
        <v>99</v>
      </c>
      <c r="AH761" t="s">
        <v>97</v>
      </c>
      <c r="AI761" t="s">
        <v>98</v>
      </c>
      <c r="AJ761" t="s">
        <v>130</v>
      </c>
      <c r="AK761" t="s">
        <v>172</v>
      </c>
      <c r="AL761">
        <v>56</v>
      </c>
      <c r="AM761" t="s">
        <v>119</v>
      </c>
      <c r="AN761">
        <v>64</v>
      </c>
      <c r="AO761">
        <v>1198</v>
      </c>
      <c r="AP761">
        <v>1318</v>
      </c>
      <c r="AQ761" t="s">
        <v>103</v>
      </c>
      <c r="AR761" t="s">
        <v>104</v>
      </c>
      <c r="AS761" t="s">
        <v>105</v>
      </c>
      <c r="AT761" t="s">
        <v>106</v>
      </c>
      <c r="AU761">
        <v>1328</v>
      </c>
      <c r="AV761">
        <v>1203</v>
      </c>
      <c r="AW761">
        <v>0</v>
      </c>
      <c r="AX761">
        <v>2531</v>
      </c>
      <c r="AY761">
        <v>0</v>
      </c>
      <c r="AZ761">
        <v>0</v>
      </c>
      <c r="BA761">
        <v>2</v>
      </c>
      <c r="BB761">
        <v>1</v>
      </c>
      <c r="BC761">
        <v>4</v>
      </c>
      <c r="BD761">
        <v>1</v>
      </c>
      <c r="BE761" t="s">
        <v>97</v>
      </c>
      <c r="BF761">
        <v>9</v>
      </c>
      <c r="BG761" t="s">
        <v>107</v>
      </c>
      <c r="BH761">
        <v>1</v>
      </c>
      <c r="BI761" t="s">
        <v>98</v>
      </c>
      <c r="BJ761" t="s">
        <v>108</v>
      </c>
      <c r="BK761">
        <v>1995</v>
      </c>
      <c r="BL761" t="s">
        <v>109</v>
      </c>
      <c r="BM761">
        <v>3</v>
      </c>
      <c r="BN761">
        <v>752</v>
      </c>
      <c r="BO761" t="s">
        <v>98</v>
      </c>
      <c r="BP761" t="s">
        <v>98</v>
      </c>
      <c r="BQ761" t="s">
        <v>105</v>
      </c>
      <c r="BR761">
        <v>222</v>
      </c>
      <c r="BS761">
        <v>98</v>
      </c>
      <c r="BT761">
        <v>0</v>
      </c>
      <c r="BU761">
        <v>0</v>
      </c>
      <c r="BV761">
        <v>0</v>
      </c>
      <c r="BW761">
        <v>0</v>
      </c>
      <c r="BX761" t="s">
        <v>83</v>
      </c>
      <c r="BY761" t="s">
        <v>83</v>
      </c>
      <c r="BZ761" t="s">
        <v>83</v>
      </c>
      <c r="CA761" s="2">
        <v>0</v>
      </c>
      <c r="CB761">
        <v>11</v>
      </c>
      <c r="CC761">
        <v>2007</v>
      </c>
      <c r="CD761" t="s">
        <v>110</v>
      </c>
      <c r="CE761" t="s">
        <v>111</v>
      </c>
      <c r="CF761" s="2">
        <v>290000</v>
      </c>
      <c r="CG761" s="4">
        <f t="shared" si="23"/>
        <v>114.57921770051362</v>
      </c>
    </row>
    <row r="762" spans="1:85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 t="str">
        <f t="shared" si="22"/>
        <v>Y</v>
      </c>
      <c r="S762">
        <v>6</v>
      </c>
      <c r="T762">
        <v>6</v>
      </c>
      <c r="U762">
        <v>1959</v>
      </c>
      <c r="V762" t="str">
        <f>IF(Table1[[#This Row],[YearBuilt]]&lt;1990, "N", IF(Table1[[#This Row],[Remodeled after 1990?]] = "Y", "N", "Y"))</f>
        <v>N</v>
      </c>
      <c r="W762">
        <v>1959</v>
      </c>
      <c r="X762" t="str" cm="1">
        <f t="array" ref="X762">IFERROR(IF(U762=W762, "N", IF(AND(U762&lt;W762, Table1[[#This Row],[YearRemodAdd]]&gt;1990), "Y", "N/A")), No value)</f>
        <v>N</v>
      </c>
      <c r="Y762" t="s">
        <v>152</v>
      </c>
      <c r="Z762" t="s">
        <v>94</v>
      </c>
      <c r="AA762" t="s">
        <v>124</v>
      </c>
      <c r="AB762" t="s">
        <v>124</v>
      </c>
      <c r="AC762" t="s">
        <v>117</v>
      </c>
      <c r="AD762">
        <v>0</v>
      </c>
      <c r="AE762" t="s">
        <v>98</v>
      </c>
      <c r="AF762" t="s">
        <v>98</v>
      </c>
      <c r="AG762" t="s">
        <v>118</v>
      </c>
      <c r="AH762" t="s">
        <v>98</v>
      </c>
      <c r="AI762" t="s">
        <v>98</v>
      </c>
      <c r="AJ762" t="s">
        <v>100</v>
      </c>
      <c r="AK762" t="s">
        <v>153</v>
      </c>
      <c r="AL762">
        <v>612</v>
      </c>
      <c r="AM762" t="s">
        <v>102</v>
      </c>
      <c r="AN762">
        <v>0</v>
      </c>
      <c r="AO762">
        <v>252</v>
      </c>
      <c r="AP762">
        <v>864</v>
      </c>
      <c r="AQ762" t="s">
        <v>103</v>
      </c>
      <c r="AR762" t="s">
        <v>104</v>
      </c>
      <c r="AS762" t="s">
        <v>105</v>
      </c>
      <c r="AT762" t="s">
        <v>106</v>
      </c>
      <c r="AU762">
        <v>864</v>
      </c>
      <c r="AV762">
        <v>0</v>
      </c>
      <c r="AW762">
        <v>0</v>
      </c>
      <c r="AX762">
        <v>864</v>
      </c>
      <c r="AY762">
        <v>0</v>
      </c>
      <c r="AZ762">
        <v>0</v>
      </c>
      <c r="BA762">
        <v>1</v>
      </c>
      <c r="BB762">
        <v>0</v>
      </c>
      <c r="BC762">
        <v>2</v>
      </c>
      <c r="BD762">
        <v>1</v>
      </c>
      <c r="BE762" t="s">
        <v>98</v>
      </c>
      <c r="BF762">
        <v>5</v>
      </c>
      <c r="BG762" t="s">
        <v>107</v>
      </c>
      <c r="BH762">
        <v>0</v>
      </c>
      <c r="BI762" t="s">
        <v>83</v>
      </c>
      <c r="BJ762" t="s">
        <v>127</v>
      </c>
      <c r="BK762">
        <v>2008</v>
      </c>
      <c r="BL762" t="s">
        <v>102</v>
      </c>
      <c r="BM762">
        <v>1</v>
      </c>
      <c r="BN762">
        <v>300</v>
      </c>
      <c r="BO762" t="s">
        <v>104</v>
      </c>
      <c r="BP762" t="s">
        <v>104</v>
      </c>
      <c r="BQ762" t="s">
        <v>105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 t="s">
        <v>83</v>
      </c>
      <c r="BY762" t="s">
        <v>83</v>
      </c>
      <c r="BZ762" t="s">
        <v>135</v>
      </c>
      <c r="CA762" s="2">
        <v>450</v>
      </c>
      <c r="CB762">
        <v>10</v>
      </c>
      <c r="CC762">
        <v>2009</v>
      </c>
      <c r="CD762" t="s">
        <v>110</v>
      </c>
      <c r="CE762" t="s">
        <v>111</v>
      </c>
      <c r="CF762" s="2">
        <v>127500</v>
      </c>
      <c r="CG762" s="4">
        <f t="shared" si="23"/>
        <v>147.56944444444446</v>
      </c>
    </row>
    <row r="763" spans="1:85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 t="str">
        <f t="shared" si="22"/>
        <v>Y</v>
      </c>
      <c r="S763">
        <v>5</v>
      </c>
      <c r="T763">
        <v>5</v>
      </c>
      <c r="U763">
        <v>1924</v>
      </c>
      <c r="V763" t="str">
        <f>IF(Table1[[#This Row],[YearBuilt]]&lt;1990, "N", IF(Table1[[#This Row],[Remodeled after 1990?]] = "Y", "N", "Y"))</f>
        <v>N</v>
      </c>
      <c r="W763">
        <v>1950</v>
      </c>
      <c r="X763" t="str" cm="1">
        <f t="array" ref="X763">IFERROR(IF(U763=W763, "N", IF(AND(U763&lt;W763, Table1[[#This Row],[YearRemodAdd]]&gt;1990), "Y", "N/A")), No value)</f>
        <v>N/A</v>
      </c>
      <c r="Y763" t="s">
        <v>93</v>
      </c>
      <c r="Z763" t="s">
        <v>94</v>
      </c>
      <c r="AA763" t="s">
        <v>124</v>
      </c>
      <c r="AB763" t="s">
        <v>124</v>
      </c>
      <c r="AC763" t="s">
        <v>117</v>
      </c>
      <c r="AD763">
        <v>0</v>
      </c>
      <c r="AE763" t="s">
        <v>98</v>
      </c>
      <c r="AF763" t="s">
        <v>98</v>
      </c>
      <c r="AG763" t="s">
        <v>99</v>
      </c>
      <c r="AH763" t="s">
        <v>98</v>
      </c>
      <c r="AI763" t="s">
        <v>98</v>
      </c>
      <c r="AJ763" t="s">
        <v>121</v>
      </c>
      <c r="AK763" t="s">
        <v>172</v>
      </c>
      <c r="AL763">
        <v>405</v>
      </c>
      <c r="AM763" t="s">
        <v>102</v>
      </c>
      <c r="AN763">
        <v>0</v>
      </c>
      <c r="AO763">
        <v>740</v>
      </c>
      <c r="AP763">
        <v>1145</v>
      </c>
      <c r="AQ763" t="s">
        <v>103</v>
      </c>
      <c r="AR763" t="s">
        <v>98</v>
      </c>
      <c r="AS763" t="s">
        <v>105</v>
      </c>
      <c r="AT763" t="s">
        <v>106</v>
      </c>
      <c r="AU763">
        <v>1301</v>
      </c>
      <c r="AV763">
        <v>0</v>
      </c>
      <c r="AW763">
        <v>0</v>
      </c>
      <c r="AX763">
        <v>1301</v>
      </c>
      <c r="AY763">
        <v>0</v>
      </c>
      <c r="AZ763">
        <v>0</v>
      </c>
      <c r="BA763">
        <v>1</v>
      </c>
      <c r="BB763">
        <v>0</v>
      </c>
      <c r="BC763">
        <v>2</v>
      </c>
      <c r="BD763">
        <v>1</v>
      </c>
      <c r="BE763" t="s">
        <v>147</v>
      </c>
      <c r="BF763">
        <v>5</v>
      </c>
      <c r="BG763" t="s">
        <v>146</v>
      </c>
      <c r="BH763">
        <v>0</v>
      </c>
      <c r="BI763" t="s">
        <v>83</v>
      </c>
      <c r="BJ763" t="s">
        <v>127</v>
      </c>
      <c r="BK763">
        <v>1965</v>
      </c>
      <c r="BL763" t="s">
        <v>102</v>
      </c>
      <c r="BM763">
        <v>2</v>
      </c>
      <c r="BN763">
        <v>440</v>
      </c>
      <c r="BO763" t="s">
        <v>98</v>
      </c>
      <c r="BP763" t="s">
        <v>98</v>
      </c>
      <c r="BQ763" t="s">
        <v>105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 t="s">
        <v>83</v>
      </c>
      <c r="BY763" t="s">
        <v>83</v>
      </c>
      <c r="BZ763" t="s">
        <v>83</v>
      </c>
      <c r="CA763" s="2">
        <v>0</v>
      </c>
      <c r="CB763">
        <v>10</v>
      </c>
      <c r="CC763">
        <v>2009</v>
      </c>
      <c r="CD763" t="s">
        <v>110</v>
      </c>
      <c r="CE763" t="s">
        <v>111</v>
      </c>
      <c r="CF763" s="2">
        <v>100000</v>
      </c>
      <c r="CG763" s="4">
        <f t="shared" si="23"/>
        <v>76.86395080707149</v>
      </c>
    </row>
    <row r="764" spans="1:85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 t="str">
        <f t="shared" si="22"/>
        <v>N</v>
      </c>
      <c r="S764">
        <v>7</v>
      </c>
      <c r="T764">
        <v>5</v>
      </c>
      <c r="U764">
        <v>2009</v>
      </c>
      <c r="V764" t="str">
        <f>IF(Table1[[#This Row],[YearBuilt]]&lt;1990, "N", IF(Table1[[#This Row],[Remodeled after 1990?]] = "Y", "N", "Y"))</f>
        <v>Y</v>
      </c>
      <c r="W764">
        <v>2009</v>
      </c>
      <c r="X764" t="str" cm="1">
        <f t="array" ref="X764">IFERROR(IF(U764=W764, "N", IF(AND(U764&lt;W764, Table1[[#This Row],[YearRemodAdd]]&gt;1990), "Y", "N/A")), No value)</f>
        <v>N</v>
      </c>
      <c r="Y764" t="s">
        <v>93</v>
      </c>
      <c r="Z764" t="s">
        <v>94</v>
      </c>
      <c r="AA764" t="s">
        <v>95</v>
      </c>
      <c r="AB764" t="s">
        <v>95</v>
      </c>
      <c r="AC764" t="s">
        <v>117</v>
      </c>
      <c r="AD764">
        <v>0</v>
      </c>
      <c r="AE764" t="s">
        <v>98</v>
      </c>
      <c r="AF764" t="s">
        <v>98</v>
      </c>
      <c r="AG764" t="s">
        <v>99</v>
      </c>
      <c r="AH764" t="s">
        <v>97</v>
      </c>
      <c r="AI764" t="s">
        <v>98</v>
      </c>
      <c r="AJ764" t="s">
        <v>121</v>
      </c>
      <c r="AK764" t="s">
        <v>101</v>
      </c>
      <c r="AL764">
        <v>24</v>
      </c>
      <c r="AM764" t="s">
        <v>102</v>
      </c>
      <c r="AN764">
        <v>0</v>
      </c>
      <c r="AO764">
        <v>732</v>
      </c>
      <c r="AP764">
        <v>756</v>
      </c>
      <c r="AQ764" t="s">
        <v>103</v>
      </c>
      <c r="AR764" t="s">
        <v>104</v>
      </c>
      <c r="AS764" t="s">
        <v>105</v>
      </c>
      <c r="AT764" t="s">
        <v>106</v>
      </c>
      <c r="AU764">
        <v>764</v>
      </c>
      <c r="AV764">
        <v>783</v>
      </c>
      <c r="AW764">
        <v>0</v>
      </c>
      <c r="AX764">
        <v>1547</v>
      </c>
      <c r="AY764">
        <v>0</v>
      </c>
      <c r="AZ764">
        <v>0</v>
      </c>
      <c r="BA764">
        <v>2</v>
      </c>
      <c r="BB764">
        <v>1</v>
      </c>
      <c r="BC764">
        <v>3</v>
      </c>
      <c r="BD764">
        <v>1</v>
      </c>
      <c r="BE764" t="s">
        <v>97</v>
      </c>
      <c r="BF764">
        <v>7</v>
      </c>
      <c r="BG764" t="s">
        <v>107</v>
      </c>
      <c r="BH764">
        <v>0</v>
      </c>
      <c r="BI764" t="s">
        <v>83</v>
      </c>
      <c r="BJ764" t="s">
        <v>108</v>
      </c>
      <c r="BK764">
        <v>2009</v>
      </c>
      <c r="BL764" t="s">
        <v>102</v>
      </c>
      <c r="BM764">
        <v>2</v>
      </c>
      <c r="BN764">
        <v>614</v>
      </c>
      <c r="BO764" t="s">
        <v>98</v>
      </c>
      <c r="BP764" t="s">
        <v>98</v>
      </c>
      <c r="BQ764" t="s">
        <v>105</v>
      </c>
      <c r="BR764">
        <v>169</v>
      </c>
      <c r="BS764">
        <v>45</v>
      </c>
      <c r="BT764">
        <v>0</v>
      </c>
      <c r="BU764">
        <v>0</v>
      </c>
      <c r="BV764">
        <v>0</v>
      </c>
      <c r="BW764">
        <v>0</v>
      </c>
      <c r="BX764" t="s">
        <v>83</v>
      </c>
      <c r="BY764" t="s">
        <v>83</v>
      </c>
      <c r="BZ764" t="s">
        <v>83</v>
      </c>
      <c r="CA764" s="2">
        <v>0</v>
      </c>
      <c r="CB764">
        <v>6</v>
      </c>
      <c r="CC764">
        <v>2010</v>
      </c>
      <c r="CD764" t="s">
        <v>237</v>
      </c>
      <c r="CE764" t="s">
        <v>111</v>
      </c>
      <c r="CF764" s="2">
        <v>215200</v>
      </c>
      <c r="CG764" s="4">
        <f t="shared" si="23"/>
        <v>139.10795087265674</v>
      </c>
    </row>
    <row r="765" spans="1:85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 t="str">
        <f t="shared" si="22"/>
        <v>N</v>
      </c>
      <c r="S765">
        <v>8</v>
      </c>
      <c r="T765">
        <v>5</v>
      </c>
      <c r="U765">
        <v>1999</v>
      </c>
      <c r="V765" t="str">
        <f>IF(Table1[[#This Row],[YearBuilt]]&lt;1990, "N", IF(Table1[[#This Row],[Remodeled after 1990?]] = "Y", "N", "Y"))</f>
        <v>Y</v>
      </c>
      <c r="W765">
        <v>1999</v>
      </c>
      <c r="X765" t="str" cm="1">
        <f t="array" ref="X765">IFERROR(IF(U765=W765, "N", IF(AND(U765&lt;W765, Table1[[#This Row],[YearRemodAdd]]&gt;1990), "Y", "N/A")), No value)</f>
        <v>N</v>
      </c>
      <c r="Y765" t="s">
        <v>93</v>
      </c>
      <c r="Z765" t="s">
        <v>94</v>
      </c>
      <c r="AA765" t="s">
        <v>95</v>
      </c>
      <c r="AB765" t="s">
        <v>95</v>
      </c>
      <c r="AC765" t="s">
        <v>96</v>
      </c>
      <c r="AD765">
        <v>673</v>
      </c>
      <c r="AE765" t="s">
        <v>97</v>
      </c>
      <c r="AF765" t="s">
        <v>98</v>
      </c>
      <c r="AG765" t="s">
        <v>99</v>
      </c>
      <c r="AH765" t="s">
        <v>97</v>
      </c>
      <c r="AI765" t="s">
        <v>98</v>
      </c>
      <c r="AJ765" t="s">
        <v>121</v>
      </c>
      <c r="AK765" t="s">
        <v>101</v>
      </c>
      <c r="AL765">
        <v>1163</v>
      </c>
      <c r="AM765" t="s">
        <v>102</v>
      </c>
      <c r="AN765">
        <v>0</v>
      </c>
      <c r="AO765">
        <v>89</v>
      </c>
      <c r="AP765">
        <v>1252</v>
      </c>
      <c r="AQ765" t="s">
        <v>103</v>
      </c>
      <c r="AR765" t="s">
        <v>104</v>
      </c>
      <c r="AS765" t="s">
        <v>105</v>
      </c>
      <c r="AT765" t="s">
        <v>106</v>
      </c>
      <c r="AU765">
        <v>1268</v>
      </c>
      <c r="AV765">
        <v>1097</v>
      </c>
      <c r="AW765">
        <v>0</v>
      </c>
      <c r="AX765">
        <v>2365</v>
      </c>
      <c r="AY765">
        <v>1</v>
      </c>
      <c r="AZ765">
        <v>0</v>
      </c>
      <c r="BA765">
        <v>2</v>
      </c>
      <c r="BB765">
        <v>1</v>
      </c>
      <c r="BC765">
        <v>3</v>
      </c>
      <c r="BD765">
        <v>1</v>
      </c>
      <c r="BE765" t="s">
        <v>97</v>
      </c>
      <c r="BF765">
        <v>8</v>
      </c>
      <c r="BG765" t="s">
        <v>107</v>
      </c>
      <c r="BH765">
        <v>1</v>
      </c>
      <c r="BI765" t="s">
        <v>97</v>
      </c>
      <c r="BJ765" t="s">
        <v>108</v>
      </c>
      <c r="BK765">
        <v>1999</v>
      </c>
      <c r="BL765" t="s">
        <v>109</v>
      </c>
      <c r="BM765">
        <v>3</v>
      </c>
      <c r="BN765">
        <v>856</v>
      </c>
      <c r="BO765" t="s">
        <v>98</v>
      </c>
      <c r="BP765" t="s">
        <v>98</v>
      </c>
      <c r="BQ765" t="s">
        <v>105</v>
      </c>
      <c r="BR765">
        <v>0</v>
      </c>
      <c r="BS765">
        <v>128</v>
      </c>
      <c r="BT765">
        <v>0</v>
      </c>
      <c r="BU765">
        <v>0</v>
      </c>
      <c r="BV765">
        <v>180</v>
      </c>
      <c r="BW765">
        <v>0</v>
      </c>
      <c r="BX765" t="s">
        <v>83</v>
      </c>
      <c r="BY765" t="s">
        <v>83</v>
      </c>
      <c r="BZ765" t="s">
        <v>83</v>
      </c>
      <c r="CA765" s="2">
        <v>0</v>
      </c>
      <c r="CB765">
        <v>7</v>
      </c>
      <c r="CC765">
        <v>2009</v>
      </c>
      <c r="CD765" t="s">
        <v>110</v>
      </c>
      <c r="CE765" t="s">
        <v>111</v>
      </c>
      <c r="CF765" s="2">
        <v>337000</v>
      </c>
      <c r="CG765" s="4">
        <f t="shared" si="23"/>
        <v>142.49471458773783</v>
      </c>
    </row>
    <row r="766" spans="1:85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 t="str">
        <f t="shared" si="22"/>
        <v>Y</v>
      </c>
      <c r="S766">
        <v>8</v>
      </c>
      <c r="T766">
        <v>5</v>
      </c>
      <c r="U766">
        <v>1995</v>
      </c>
      <c r="V766" t="str">
        <f>IF(Table1[[#This Row],[YearBuilt]]&lt;1990, "N", IF(Table1[[#This Row],[Remodeled after 1990?]] = "Y", "N", "Y"))</f>
        <v>N</v>
      </c>
      <c r="W766">
        <v>1996</v>
      </c>
      <c r="X766" t="str" cm="1">
        <f t="array" ref="X766">IFERROR(IF(U766=W766, "N", IF(AND(U766&lt;W766, Table1[[#This Row],[YearRemodAdd]]&gt;1990), "Y", "N/A")), No value)</f>
        <v>Y</v>
      </c>
      <c r="Y766" t="s">
        <v>152</v>
      </c>
      <c r="Z766" t="s">
        <v>94</v>
      </c>
      <c r="AA766" t="s">
        <v>96</v>
      </c>
      <c r="AB766" t="s">
        <v>96</v>
      </c>
      <c r="AC766" t="s">
        <v>117</v>
      </c>
      <c r="AD766">
        <v>0</v>
      </c>
      <c r="AE766" t="s">
        <v>97</v>
      </c>
      <c r="AF766" t="s">
        <v>97</v>
      </c>
      <c r="AG766" t="s">
        <v>99</v>
      </c>
      <c r="AH766" t="s">
        <v>97</v>
      </c>
      <c r="AI766" t="s">
        <v>97</v>
      </c>
      <c r="AJ766" t="s">
        <v>130</v>
      </c>
      <c r="AK766" t="s">
        <v>172</v>
      </c>
      <c r="AL766">
        <v>437</v>
      </c>
      <c r="AM766" t="s">
        <v>101</v>
      </c>
      <c r="AN766">
        <v>1057</v>
      </c>
      <c r="AO766">
        <v>0</v>
      </c>
      <c r="AP766">
        <v>1494</v>
      </c>
      <c r="AQ766" t="s">
        <v>103</v>
      </c>
      <c r="AR766" t="s">
        <v>104</v>
      </c>
      <c r="AS766" t="s">
        <v>105</v>
      </c>
      <c r="AT766" t="s">
        <v>106</v>
      </c>
      <c r="AU766">
        <v>1494</v>
      </c>
      <c r="AV766">
        <v>0</v>
      </c>
      <c r="AW766">
        <v>0</v>
      </c>
      <c r="AX766">
        <v>1494</v>
      </c>
      <c r="AY766">
        <v>1</v>
      </c>
      <c r="AZ766">
        <v>0</v>
      </c>
      <c r="BA766">
        <v>1</v>
      </c>
      <c r="BB766">
        <v>1</v>
      </c>
      <c r="BC766">
        <v>2</v>
      </c>
      <c r="BD766">
        <v>1</v>
      </c>
      <c r="BE766" t="s">
        <v>104</v>
      </c>
      <c r="BF766">
        <v>6</v>
      </c>
      <c r="BG766" t="s">
        <v>107</v>
      </c>
      <c r="BH766">
        <v>1</v>
      </c>
      <c r="BI766" t="s">
        <v>97</v>
      </c>
      <c r="BJ766" t="s">
        <v>108</v>
      </c>
      <c r="BK766">
        <v>1995</v>
      </c>
      <c r="BL766" t="s">
        <v>157</v>
      </c>
      <c r="BM766">
        <v>2</v>
      </c>
      <c r="BN766">
        <v>481</v>
      </c>
      <c r="BO766" t="s">
        <v>98</v>
      </c>
      <c r="BP766" t="s">
        <v>98</v>
      </c>
      <c r="BQ766" t="s">
        <v>105</v>
      </c>
      <c r="BR766">
        <v>0</v>
      </c>
      <c r="BS766">
        <v>30</v>
      </c>
      <c r="BT766">
        <v>0</v>
      </c>
      <c r="BU766">
        <v>0</v>
      </c>
      <c r="BV766">
        <v>216</v>
      </c>
      <c r="BW766">
        <v>0</v>
      </c>
      <c r="BX766" t="s">
        <v>83</v>
      </c>
      <c r="BY766" t="s">
        <v>83</v>
      </c>
      <c r="BZ766" t="s">
        <v>83</v>
      </c>
      <c r="CA766" s="2">
        <v>0</v>
      </c>
      <c r="CB766">
        <v>4</v>
      </c>
      <c r="CC766">
        <v>2006</v>
      </c>
      <c r="CD766" t="s">
        <v>110</v>
      </c>
      <c r="CE766" t="s">
        <v>111</v>
      </c>
      <c r="CF766" s="2">
        <v>270000</v>
      </c>
      <c r="CG766" s="4">
        <f t="shared" si="23"/>
        <v>180.72289156626505</v>
      </c>
    </row>
    <row r="767" spans="1:85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 t="str">
        <f t="shared" si="22"/>
        <v>Y</v>
      </c>
      <c r="S767">
        <v>9</v>
      </c>
      <c r="T767">
        <v>5</v>
      </c>
      <c r="U767">
        <v>2008</v>
      </c>
      <c r="V767" t="str">
        <f>IF(Table1[[#This Row],[YearBuilt]]&lt;1990, "N", IF(Table1[[#This Row],[Remodeled after 1990?]] = "Y", "N", "Y"))</f>
        <v>Y</v>
      </c>
      <c r="W767">
        <v>2008</v>
      </c>
      <c r="X767" t="str" cm="1">
        <f t="array" ref="X767">IFERROR(IF(U767=W767, "N", IF(AND(U767&lt;W767, Table1[[#This Row],[YearRemodAdd]]&gt;1990), "Y", "N/A")), No value)</f>
        <v>N</v>
      </c>
      <c r="Y767" t="s">
        <v>93</v>
      </c>
      <c r="Z767" t="s">
        <v>94</v>
      </c>
      <c r="AA767" t="s">
        <v>95</v>
      </c>
      <c r="AB767" t="s">
        <v>95</v>
      </c>
      <c r="AC767" t="s">
        <v>137</v>
      </c>
      <c r="AD767">
        <v>284</v>
      </c>
      <c r="AE767" t="s">
        <v>97</v>
      </c>
      <c r="AF767" t="s">
        <v>98</v>
      </c>
      <c r="AG767" t="s">
        <v>99</v>
      </c>
      <c r="AH767" t="s">
        <v>97</v>
      </c>
      <c r="AI767" t="s">
        <v>98</v>
      </c>
      <c r="AJ767" t="s">
        <v>100</v>
      </c>
      <c r="AK767" t="s">
        <v>102</v>
      </c>
      <c r="AL767">
        <v>0</v>
      </c>
      <c r="AM767" t="s">
        <v>102</v>
      </c>
      <c r="AN767">
        <v>0</v>
      </c>
      <c r="AO767">
        <v>1498</v>
      </c>
      <c r="AP767">
        <v>1498</v>
      </c>
      <c r="AQ767" t="s">
        <v>103</v>
      </c>
      <c r="AR767" t="s">
        <v>104</v>
      </c>
      <c r="AS767" t="s">
        <v>105</v>
      </c>
      <c r="AT767" t="s">
        <v>106</v>
      </c>
      <c r="AU767">
        <v>1506</v>
      </c>
      <c r="AV767">
        <v>0</v>
      </c>
      <c r="AW767">
        <v>0</v>
      </c>
      <c r="AX767">
        <v>1506</v>
      </c>
      <c r="AY767">
        <v>0</v>
      </c>
      <c r="AZ767">
        <v>0</v>
      </c>
      <c r="BA767">
        <v>2</v>
      </c>
      <c r="BB767">
        <v>0</v>
      </c>
      <c r="BC767">
        <v>2</v>
      </c>
      <c r="BD767">
        <v>1</v>
      </c>
      <c r="BE767" t="s">
        <v>104</v>
      </c>
      <c r="BF767">
        <v>6</v>
      </c>
      <c r="BG767" t="s">
        <v>107</v>
      </c>
      <c r="BH767">
        <v>1</v>
      </c>
      <c r="BI767" t="s">
        <v>97</v>
      </c>
      <c r="BJ767" t="s">
        <v>108</v>
      </c>
      <c r="BK767">
        <v>2008</v>
      </c>
      <c r="BL767" t="s">
        <v>157</v>
      </c>
      <c r="BM767">
        <v>2</v>
      </c>
      <c r="BN767">
        <v>592</v>
      </c>
      <c r="BO767" t="s">
        <v>98</v>
      </c>
      <c r="BP767" t="s">
        <v>98</v>
      </c>
      <c r="BQ767" t="s">
        <v>105</v>
      </c>
      <c r="BR767">
        <v>0</v>
      </c>
      <c r="BS767">
        <v>174</v>
      </c>
      <c r="BT767">
        <v>0</v>
      </c>
      <c r="BU767">
        <v>0</v>
      </c>
      <c r="BV767">
        <v>0</v>
      </c>
      <c r="BW767">
        <v>0</v>
      </c>
      <c r="BX767" t="s">
        <v>83</v>
      </c>
      <c r="BY767" t="s">
        <v>83</v>
      </c>
      <c r="BZ767" t="s">
        <v>83</v>
      </c>
      <c r="CA767" s="2">
        <v>0</v>
      </c>
      <c r="CB767">
        <v>8</v>
      </c>
      <c r="CC767">
        <v>2008</v>
      </c>
      <c r="CD767" t="s">
        <v>158</v>
      </c>
      <c r="CE767" t="s">
        <v>159</v>
      </c>
      <c r="CF767" s="2">
        <v>264132</v>
      </c>
      <c r="CG767" s="4">
        <f t="shared" si="23"/>
        <v>175.38645418326692</v>
      </c>
    </row>
    <row r="768" spans="1:85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 t="str">
        <f t="shared" si="22"/>
        <v>N</v>
      </c>
      <c r="S768">
        <v>7</v>
      </c>
      <c r="T768">
        <v>5</v>
      </c>
      <c r="U768">
        <v>1988</v>
      </c>
      <c r="V768" t="str">
        <f>IF(Table1[[#This Row],[YearBuilt]]&lt;1990, "N", IF(Table1[[#This Row],[Remodeled after 1990?]] = "Y", "N", "Y"))</f>
        <v>N</v>
      </c>
      <c r="W768">
        <v>1988</v>
      </c>
      <c r="X768" t="str" cm="1">
        <f t="array" ref="X768">IFERROR(IF(U768=W768, "N", IF(AND(U768&lt;W768, Table1[[#This Row],[YearRemodAdd]]&gt;1990), "Y", "N/A")), No value)</f>
        <v>N</v>
      </c>
      <c r="Y768" t="s">
        <v>93</v>
      </c>
      <c r="Z768" t="s">
        <v>94</v>
      </c>
      <c r="AA768" t="s">
        <v>140</v>
      </c>
      <c r="AB768" t="s">
        <v>140</v>
      </c>
      <c r="AC768" t="s">
        <v>96</v>
      </c>
      <c r="AD768">
        <v>42</v>
      </c>
      <c r="AE768" t="s">
        <v>98</v>
      </c>
      <c r="AF768" t="s">
        <v>98</v>
      </c>
      <c r="AG768" t="s">
        <v>118</v>
      </c>
      <c r="AH768" t="s">
        <v>97</v>
      </c>
      <c r="AI768" t="s">
        <v>98</v>
      </c>
      <c r="AJ768" t="s">
        <v>100</v>
      </c>
      <c r="AK768" t="s">
        <v>101</v>
      </c>
      <c r="AL768">
        <v>394</v>
      </c>
      <c r="AM768" t="s">
        <v>102</v>
      </c>
      <c r="AN768">
        <v>0</v>
      </c>
      <c r="AO768">
        <v>586</v>
      </c>
      <c r="AP768">
        <v>980</v>
      </c>
      <c r="AQ768" t="s">
        <v>103</v>
      </c>
      <c r="AR768" t="s">
        <v>98</v>
      </c>
      <c r="AS768" t="s">
        <v>105</v>
      </c>
      <c r="AT768" t="s">
        <v>106</v>
      </c>
      <c r="AU768">
        <v>980</v>
      </c>
      <c r="AV768">
        <v>734</v>
      </c>
      <c r="AW768">
        <v>0</v>
      </c>
      <c r="AX768">
        <v>1714</v>
      </c>
      <c r="AY768">
        <v>0</v>
      </c>
      <c r="AZ768">
        <v>0</v>
      </c>
      <c r="BA768">
        <v>2</v>
      </c>
      <c r="BB768">
        <v>1</v>
      </c>
      <c r="BC768">
        <v>3</v>
      </c>
      <c r="BD768">
        <v>1</v>
      </c>
      <c r="BE768" t="s">
        <v>98</v>
      </c>
      <c r="BF768">
        <v>7</v>
      </c>
      <c r="BG768" t="s">
        <v>107</v>
      </c>
      <c r="BH768">
        <v>1</v>
      </c>
      <c r="BI768" t="s">
        <v>98</v>
      </c>
      <c r="BJ768" t="s">
        <v>108</v>
      </c>
      <c r="BK768">
        <v>1988</v>
      </c>
      <c r="BL768" t="s">
        <v>102</v>
      </c>
      <c r="BM768">
        <v>2</v>
      </c>
      <c r="BN768">
        <v>496</v>
      </c>
      <c r="BO768" t="s">
        <v>98</v>
      </c>
      <c r="BP768" t="s">
        <v>98</v>
      </c>
      <c r="BQ768" t="s">
        <v>105</v>
      </c>
      <c r="BR768">
        <v>228</v>
      </c>
      <c r="BS768">
        <v>66</v>
      </c>
      <c r="BT768">
        <v>156</v>
      </c>
      <c r="BU768">
        <v>0</v>
      </c>
      <c r="BV768">
        <v>0</v>
      </c>
      <c r="BW768">
        <v>0</v>
      </c>
      <c r="BX768" t="s">
        <v>83</v>
      </c>
      <c r="BY768" t="s">
        <v>134</v>
      </c>
      <c r="BZ768" t="s">
        <v>135</v>
      </c>
      <c r="CA768" s="2">
        <v>500</v>
      </c>
      <c r="CB768">
        <v>3</v>
      </c>
      <c r="CC768">
        <v>2010</v>
      </c>
      <c r="CD768" t="s">
        <v>110</v>
      </c>
      <c r="CE768" t="s">
        <v>111</v>
      </c>
      <c r="CF768" s="2">
        <v>196500</v>
      </c>
      <c r="CG768" s="4">
        <f t="shared" si="23"/>
        <v>114.6441073512252</v>
      </c>
    </row>
    <row r="769" spans="1:85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 t="str">
        <f t="shared" si="22"/>
        <v>N/A</v>
      </c>
      <c r="S769">
        <v>6</v>
      </c>
      <c r="T769">
        <v>7</v>
      </c>
      <c r="U769">
        <v>1940</v>
      </c>
      <c r="V769" t="str">
        <f>IF(Table1[[#This Row],[YearBuilt]]&lt;1990, "N", IF(Table1[[#This Row],[Remodeled after 1990?]] = "Y", "N", "Y"))</f>
        <v>N</v>
      </c>
      <c r="W769">
        <v>1985</v>
      </c>
      <c r="X769" t="str" cm="1">
        <f t="array" ref="X769">IFERROR(IF(U769=W769, "N", IF(AND(U769&lt;W769, Table1[[#This Row],[YearRemodAdd]]&gt;1990), "Y", "N/A")), No value)</f>
        <v>N/A</v>
      </c>
      <c r="Y769" t="s">
        <v>93</v>
      </c>
      <c r="Z769" t="s">
        <v>94</v>
      </c>
      <c r="AA769" t="s">
        <v>95</v>
      </c>
      <c r="AB769" t="s">
        <v>95</v>
      </c>
      <c r="AC769" t="s">
        <v>117</v>
      </c>
      <c r="AD769">
        <v>0</v>
      </c>
      <c r="AE769" t="s">
        <v>98</v>
      </c>
      <c r="AF769" t="s">
        <v>98</v>
      </c>
      <c r="AG769" t="s">
        <v>118</v>
      </c>
      <c r="AH769" t="s">
        <v>97</v>
      </c>
      <c r="AI769" t="s">
        <v>98</v>
      </c>
      <c r="AJ769" t="s">
        <v>121</v>
      </c>
      <c r="AK769" t="s">
        <v>119</v>
      </c>
      <c r="AL769">
        <v>660</v>
      </c>
      <c r="AM769" t="s">
        <v>102</v>
      </c>
      <c r="AN769">
        <v>0</v>
      </c>
      <c r="AO769">
        <v>323</v>
      </c>
      <c r="AP769">
        <v>983</v>
      </c>
      <c r="AQ769" t="s">
        <v>103</v>
      </c>
      <c r="AR769" t="s">
        <v>104</v>
      </c>
      <c r="AS769" t="s">
        <v>105</v>
      </c>
      <c r="AT769" t="s">
        <v>106</v>
      </c>
      <c r="AU769">
        <v>983</v>
      </c>
      <c r="AV769">
        <v>767</v>
      </c>
      <c r="AW769">
        <v>0</v>
      </c>
      <c r="AX769">
        <v>1750</v>
      </c>
      <c r="AY769">
        <v>1</v>
      </c>
      <c r="AZ769">
        <v>0</v>
      </c>
      <c r="BA769">
        <v>2</v>
      </c>
      <c r="BB769">
        <v>0</v>
      </c>
      <c r="BC769">
        <v>4</v>
      </c>
      <c r="BD769">
        <v>1</v>
      </c>
      <c r="BE769" t="s">
        <v>98</v>
      </c>
      <c r="BF769">
        <v>7</v>
      </c>
      <c r="BG769" t="s">
        <v>194</v>
      </c>
      <c r="BH769">
        <v>0</v>
      </c>
      <c r="BI769" t="s">
        <v>83</v>
      </c>
      <c r="BJ769" t="s">
        <v>108</v>
      </c>
      <c r="BK769">
        <v>1989</v>
      </c>
      <c r="BL769" t="s">
        <v>102</v>
      </c>
      <c r="BM769">
        <v>1</v>
      </c>
      <c r="BN769">
        <v>423</v>
      </c>
      <c r="BO769" t="s">
        <v>98</v>
      </c>
      <c r="BP769" t="s">
        <v>98</v>
      </c>
      <c r="BQ769" t="s">
        <v>105</v>
      </c>
      <c r="BR769">
        <v>245</v>
      </c>
      <c r="BS769">
        <v>0</v>
      </c>
      <c r="BT769">
        <v>156</v>
      </c>
      <c r="BU769">
        <v>0</v>
      </c>
      <c r="BV769">
        <v>0</v>
      </c>
      <c r="BW769">
        <v>0</v>
      </c>
      <c r="BX769" t="s">
        <v>83</v>
      </c>
      <c r="BY769" t="s">
        <v>83</v>
      </c>
      <c r="BZ769" t="s">
        <v>135</v>
      </c>
      <c r="CA769" s="2">
        <v>1300</v>
      </c>
      <c r="CB769">
        <v>7</v>
      </c>
      <c r="CC769">
        <v>2008</v>
      </c>
      <c r="CD769" t="s">
        <v>110</v>
      </c>
      <c r="CE769" t="s">
        <v>111</v>
      </c>
      <c r="CF769" s="2">
        <v>160000</v>
      </c>
      <c r="CG769" s="4">
        <f t="shared" si="23"/>
        <v>91.428571428571431</v>
      </c>
    </row>
    <row r="770" spans="1:85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 t="str">
        <f t="shared" si="22"/>
        <v>Y</v>
      </c>
      <c r="S770">
        <v>7</v>
      </c>
      <c r="T770">
        <v>5</v>
      </c>
      <c r="U770">
        <v>2004</v>
      </c>
      <c r="V770" t="str">
        <f>IF(Table1[[#This Row],[YearBuilt]]&lt;1990, "N", IF(Table1[[#This Row],[Remodeled after 1990?]] = "Y", "N", "Y"))</f>
        <v>N</v>
      </c>
      <c r="W770">
        <v>2005</v>
      </c>
      <c r="X770" t="str" cm="1">
        <f t="array" ref="X770">IFERROR(IF(U770=W770, "N", IF(AND(U770&lt;W770, Table1[[#This Row],[YearRemodAdd]]&gt;1990), "Y", "N/A")), No value)</f>
        <v>Y</v>
      </c>
      <c r="Y770" t="s">
        <v>152</v>
      </c>
      <c r="Z770" t="s">
        <v>94</v>
      </c>
      <c r="AA770" t="s">
        <v>95</v>
      </c>
      <c r="AB770" t="s">
        <v>95</v>
      </c>
      <c r="AC770" t="s">
        <v>117</v>
      </c>
      <c r="AD770">
        <v>0</v>
      </c>
      <c r="AE770" t="s">
        <v>97</v>
      </c>
      <c r="AF770" t="s">
        <v>98</v>
      </c>
      <c r="AG770" t="s">
        <v>99</v>
      </c>
      <c r="AH770" t="s">
        <v>97</v>
      </c>
      <c r="AI770" t="s">
        <v>98</v>
      </c>
      <c r="AJ770" t="s">
        <v>100</v>
      </c>
      <c r="AK770" t="s">
        <v>101</v>
      </c>
      <c r="AL770">
        <v>24</v>
      </c>
      <c r="AM770" t="s">
        <v>102</v>
      </c>
      <c r="AN770">
        <v>0</v>
      </c>
      <c r="AO770">
        <v>1836</v>
      </c>
      <c r="AP770">
        <v>1860</v>
      </c>
      <c r="AQ770" t="s">
        <v>103</v>
      </c>
      <c r="AR770" t="s">
        <v>104</v>
      </c>
      <c r="AS770" t="s">
        <v>105</v>
      </c>
      <c r="AT770" t="s">
        <v>106</v>
      </c>
      <c r="AU770">
        <v>1836</v>
      </c>
      <c r="AV770">
        <v>0</v>
      </c>
      <c r="AW770">
        <v>0</v>
      </c>
      <c r="AX770">
        <v>1836</v>
      </c>
      <c r="AY770">
        <v>0</v>
      </c>
      <c r="AZ770">
        <v>0</v>
      </c>
      <c r="BA770">
        <v>2</v>
      </c>
      <c r="BB770">
        <v>0</v>
      </c>
      <c r="BC770">
        <v>3</v>
      </c>
      <c r="BD770">
        <v>1</v>
      </c>
      <c r="BE770" t="s">
        <v>97</v>
      </c>
      <c r="BF770">
        <v>8</v>
      </c>
      <c r="BG770" t="s">
        <v>107</v>
      </c>
      <c r="BH770">
        <v>1</v>
      </c>
      <c r="BI770" t="s">
        <v>97</v>
      </c>
      <c r="BJ770" t="s">
        <v>108</v>
      </c>
      <c r="BK770">
        <v>2004</v>
      </c>
      <c r="BL770" t="s">
        <v>157</v>
      </c>
      <c r="BM770">
        <v>2</v>
      </c>
      <c r="BN770">
        <v>484</v>
      </c>
      <c r="BO770" t="s">
        <v>98</v>
      </c>
      <c r="BP770" t="s">
        <v>98</v>
      </c>
      <c r="BQ770" t="s">
        <v>105</v>
      </c>
      <c r="BR770">
        <v>120</v>
      </c>
      <c r="BS770">
        <v>33</v>
      </c>
      <c r="BT770">
        <v>0</v>
      </c>
      <c r="BU770">
        <v>0</v>
      </c>
      <c r="BV770">
        <v>0</v>
      </c>
      <c r="BW770">
        <v>0</v>
      </c>
      <c r="BX770" t="s">
        <v>83</v>
      </c>
      <c r="BY770" t="s">
        <v>83</v>
      </c>
      <c r="BZ770" t="s">
        <v>83</v>
      </c>
      <c r="CA770" s="2">
        <v>0</v>
      </c>
      <c r="CB770">
        <v>10</v>
      </c>
      <c r="CC770">
        <v>2006</v>
      </c>
      <c r="CD770" t="s">
        <v>110</v>
      </c>
      <c r="CE770" t="s">
        <v>111</v>
      </c>
      <c r="CF770" s="2">
        <v>216837</v>
      </c>
      <c r="CG770" s="4">
        <f t="shared" si="23"/>
        <v>118.10294117647059</v>
      </c>
    </row>
    <row r="771" spans="1:85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 t="str">
        <f t="shared" ref="R771:R834" si="24">IFERROR(IF(Q771 = "1Story", "Y",IF(Q771 = "2Story", "N", "N/A")), "No value")</f>
        <v>N</v>
      </c>
      <c r="S771">
        <v>8</v>
      </c>
      <c r="T771">
        <v>5</v>
      </c>
      <c r="U771">
        <v>2003</v>
      </c>
      <c r="V771" t="str">
        <f>IF(Table1[[#This Row],[YearBuilt]]&lt;1990, "N", IF(Table1[[#This Row],[Remodeled after 1990?]] = "Y", "N", "Y"))</f>
        <v>Y</v>
      </c>
      <c r="W771">
        <v>2003</v>
      </c>
      <c r="X771" t="str" cm="1">
        <f t="array" ref="X771">IFERROR(IF(U771=W771, "N", IF(AND(U771&lt;W771, Table1[[#This Row],[YearRemodAdd]]&gt;1990), "Y", "N/A")), No value)</f>
        <v>N</v>
      </c>
      <c r="Y771" t="s">
        <v>152</v>
      </c>
      <c r="Z771" t="s">
        <v>94</v>
      </c>
      <c r="AA771" t="s">
        <v>180</v>
      </c>
      <c r="AB771" t="s">
        <v>125</v>
      </c>
      <c r="AC771" t="s">
        <v>96</v>
      </c>
      <c r="AD771">
        <v>603</v>
      </c>
      <c r="AE771" t="s">
        <v>104</v>
      </c>
      <c r="AF771" t="s">
        <v>98</v>
      </c>
      <c r="AG771" t="s">
        <v>99</v>
      </c>
      <c r="AH771" t="s">
        <v>97</v>
      </c>
      <c r="AI771" t="s">
        <v>98</v>
      </c>
      <c r="AJ771" t="s">
        <v>97</v>
      </c>
      <c r="AK771" t="s">
        <v>119</v>
      </c>
      <c r="AL771">
        <v>1416</v>
      </c>
      <c r="AM771" t="s">
        <v>102</v>
      </c>
      <c r="AN771">
        <v>0</v>
      </c>
      <c r="AO771">
        <v>234</v>
      </c>
      <c r="AP771">
        <v>1650</v>
      </c>
      <c r="AQ771" t="s">
        <v>103</v>
      </c>
      <c r="AR771" t="s">
        <v>104</v>
      </c>
      <c r="AS771" t="s">
        <v>105</v>
      </c>
      <c r="AT771" t="s">
        <v>106</v>
      </c>
      <c r="AU771">
        <v>1690</v>
      </c>
      <c r="AV771">
        <v>1589</v>
      </c>
      <c r="AW771">
        <v>0</v>
      </c>
      <c r="AX771">
        <v>3279</v>
      </c>
      <c r="AY771">
        <v>1</v>
      </c>
      <c r="AZ771">
        <v>0</v>
      </c>
      <c r="BA771">
        <v>3</v>
      </c>
      <c r="BB771">
        <v>1</v>
      </c>
      <c r="BC771">
        <v>4</v>
      </c>
      <c r="BD771">
        <v>1</v>
      </c>
      <c r="BE771" t="s">
        <v>104</v>
      </c>
      <c r="BF771">
        <v>12</v>
      </c>
      <c r="BG771" t="s">
        <v>194</v>
      </c>
      <c r="BH771">
        <v>1</v>
      </c>
      <c r="BI771" t="s">
        <v>97</v>
      </c>
      <c r="BJ771" t="s">
        <v>156</v>
      </c>
      <c r="BK771">
        <v>2003</v>
      </c>
      <c r="BL771" t="s">
        <v>157</v>
      </c>
      <c r="BM771">
        <v>3</v>
      </c>
      <c r="BN771">
        <v>841</v>
      </c>
      <c r="BO771" t="s">
        <v>98</v>
      </c>
      <c r="BP771" t="s">
        <v>98</v>
      </c>
      <c r="BQ771" t="s">
        <v>105</v>
      </c>
      <c r="BR771">
        <v>503</v>
      </c>
      <c r="BS771">
        <v>36</v>
      </c>
      <c r="BT771">
        <v>0</v>
      </c>
      <c r="BU771">
        <v>0</v>
      </c>
      <c r="BV771">
        <v>210</v>
      </c>
      <c r="BW771">
        <v>0</v>
      </c>
      <c r="BX771" t="s">
        <v>83</v>
      </c>
      <c r="BY771" t="s">
        <v>83</v>
      </c>
      <c r="BZ771" t="s">
        <v>83</v>
      </c>
      <c r="CA771" s="2">
        <v>0</v>
      </c>
      <c r="CB771">
        <v>6</v>
      </c>
      <c r="CC771">
        <v>2010</v>
      </c>
      <c r="CD771" t="s">
        <v>110</v>
      </c>
      <c r="CE771" t="s">
        <v>111</v>
      </c>
      <c r="CF771" s="2">
        <v>538000</v>
      </c>
      <c r="CG771" s="4">
        <f t="shared" ref="CG771:CG834" si="25">CF771/AX771</f>
        <v>164.07441293077159</v>
      </c>
    </row>
    <row r="772" spans="1:85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 t="str">
        <f t="shared" si="24"/>
        <v>N/A</v>
      </c>
      <c r="S772">
        <v>5</v>
      </c>
      <c r="T772">
        <v>5</v>
      </c>
      <c r="U772">
        <v>1982</v>
      </c>
      <c r="V772" t="str">
        <f>IF(Table1[[#This Row],[YearBuilt]]&lt;1990, "N", IF(Table1[[#This Row],[Remodeled after 1990?]] = "Y", "N", "Y"))</f>
        <v>N</v>
      </c>
      <c r="W772">
        <v>1982</v>
      </c>
      <c r="X772" t="str" cm="1">
        <f t="array" ref="X772">IFERROR(IF(U772=W772, "N", IF(AND(U772&lt;W772, Table1[[#This Row],[YearRemodAdd]]&gt;1990), "Y", "N/A")), No value)</f>
        <v>N</v>
      </c>
      <c r="Y772" t="s">
        <v>152</v>
      </c>
      <c r="Z772" t="s">
        <v>94</v>
      </c>
      <c r="AA772" t="s">
        <v>124</v>
      </c>
      <c r="AB772" t="s">
        <v>124</v>
      </c>
      <c r="AC772" t="s">
        <v>117</v>
      </c>
      <c r="AD772">
        <v>0</v>
      </c>
      <c r="AE772" t="s">
        <v>98</v>
      </c>
      <c r="AF772" t="s">
        <v>98</v>
      </c>
      <c r="AG772" t="s">
        <v>118</v>
      </c>
      <c r="AH772" t="s">
        <v>97</v>
      </c>
      <c r="AI772" t="s">
        <v>98</v>
      </c>
      <c r="AJ772" t="s">
        <v>130</v>
      </c>
      <c r="AK772" t="s">
        <v>101</v>
      </c>
      <c r="AL772">
        <v>685</v>
      </c>
      <c r="AM772" t="s">
        <v>102</v>
      </c>
      <c r="AN772">
        <v>0</v>
      </c>
      <c r="AO772">
        <v>173</v>
      </c>
      <c r="AP772">
        <v>858</v>
      </c>
      <c r="AQ772" t="s">
        <v>103</v>
      </c>
      <c r="AR772" t="s">
        <v>98</v>
      </c>
      <c r="AS772" t="s">
        <v>105</v>
      </c>
      <c r="AT772" t="s">
        <v>106</v>
      </c>
      <c r="AU772">
        <v>858</v>
      </c>
      <c r="AV772">
        <v>0</v>
      </c>
      <c r="AW772">
        <v>0</v>
      </c>
      <c r="AX772">
        <v>858</v>
      </c>
      <c r="AY772">
        <v>1</v>
      </c>
      <c r="AZ772">
        <v>0</v>
      </c>
      <c r="BA772">
        <v>1</v>
      </c>
      <c r="BB772">
        <v>0</v>
      </c>
      <c r="BC772">
        <v>2</v>
      </c>
      <c r="BD772">
        <v>1</v>
      </c>
      <c r="BE772" t="s">
        <v>98</v>
      </c>
      <c r="BF772">
        <v>5</v>
      </c>
      <c r="BG772" t="s">
        <v>107</v>
      </c>
      <c r="BH772">
        <v>0</v>
      </c>
      <c r="BI772" t="s">
        <v>83</v>
      </c>
      <c r="BJ772" t="s">
        <v>127</v>
      </c>
      <c r="BK772">
        <v>1983</v>
      </c>
      <c r="BL772" t="s">
        <v>102</v>
      </c>
      <c r="BM772">
        <v>2</v>
      </c>
      <c r="BN772">
        <v>576</v>
      </c>
      <c r="BO772" t="s">
        <v>98</v>
      </c>
      <c r="BP772" t="s">
        <v>98</v>
      </c>
      <c r="BQ772" t="s">
        <v>105</v>
      </c>
      <c r="BR772">
        <v>120</v>
      </c>
      <c r="BS772">
        <v>0</v>
      </c>
      <c r="BT772">
        <v>0</v>
      </c>
      <c r="BU772">
        <v>0</v>
      </c>
      <c r="BV772">
        <v>0</v>
      </c>
      <c r="BW772">
        <v>0</v>
      </c>
      <c r="BX772" t="s">
        <v>83</v>
      </c>
      <c r="BY772" t="s">
        <v>83</v>
      </c>
      <c r="BZ772" t="s">
        <v>83</v>
      </c>
      <c r="CA772" s="2">
        <v>0</v>
      </c>
      <c r="CB772">
        <v>4</v>
      </c>
      <c r="CC772">
        <v>2009</v>
      </c>
      <c r="CD772" t="s">
        <v>110</v>
      </c>
      <c r="CE772" t="s">
        <v>111</v>
      </c>
      <c r="CF772" s="2">
        <v>134900</v>
      </c>
      <c r="CG772" s="4">
        <f t="shared" si="25"/>
        <v>157.22610722610722</v>
      </c>
    </row>
    <row r="773" spans="1:85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 t="str">
        <f t="shared" si="24"/>
        <v>Y</v>
      </c>
      <c r="S773">
        <v>4</v>
      </c>
      <c r="T773">
        <v>5</v>
      </c>
      <c r="U773">
        <v>1951</v>
      </c>
      <c r="V773" t="str">
        <f>IF(Table1[[#This Row],[YearBuilt]]&lt;1990, "N", IF(Table1[[#This Row],[Remodeled after 1990?]] = "Y", "N", "Y"))</f>
        <v>N</v>
      </c>
      <c r="W773">
        <v>1951</v>
      </c>
      <c r="X773" t="str" cm="1">
        <f t="array" ref="X773">IFERROR(IF(U773=W773, "N", IF(AND(U773&lt;W773, Table1[[#This Row],[YearRemodAdd]]&gt;1990), "Y", "N/A")), No value)</f>
        <v>N</v>
      </c>
      <c r="Y773" t="s">
        <v>93</v>
      </c>
      <c r="Z773" t="s">
        <v>94</v>
      </c>
      <c r="AA773" t="s">
        <v>124</v>
      </c>
      <c r="AB773" t="s">
        <v>124</v>
      </c>
      <c r="AC773" t="s">
        <v>117</v>
      </c>
      <c r="AD773">
        <v>0</v>
      </c>
      <c r="AE773" t="s">
        <v>98</v>
      </c>
      <c r="AF773" t="s">
        <v>98</v>
      </c>
      <c r="AG773" t="s">
        <v>118</v>
      </c>
      <c r="AH773" t="s">
        <v>147</v>
      </c>
      <c r="AI773" t="s">
        <v>147</v>
      </c>
      <c r="AJ773" t="s">
        <v>100</v>
      </c>
      <c r="AK773" t="s">
        <v>172</v>
      </c>
      <c r="AL773">
        <v>836</v>
      </c>
      <c r="AM773" t="s">
        <v>102</v>
      </c>
      <c r="AN773">
        <v>0</v>
      </c>
      <c r="AO773">
        <v>0</v>
      </c>
      <c r="AP773">
        <v>836</v>
      </c>
      <c r="AQ773" t="s">
        <v>103</v>
      </c>
      <c r="AR773" t="s">
        <v>98</v>
      </c>
      <c r="AS773" t="s">
        <v>105</v>
      </c>
      <c r="AT773" t="s">
        <v>145</v>
      </c>
      <c r="AU773">
        <v>1220</v>
      </c>
      <c r="AV773">
        <v>0</v>
      </c>
      <c r="AW773">
        <v>0</v>
      </c>
      <c r="AX773">
        <v>1220</v>
      </c>
      <c r="AY773">
        <v>0</v>
      </c>
      <c r="AZ773">
        <v>0</v>
      </c>
      <c r="BA773">
        <v>1</v>
      </c>
      <c r="BB773">
        <v>0</v>
      </c>
      <c r="BC773">
        <v>2</v>
      </c>
      <c r="BD773">
        <v>1</v>
      </c>
      <c r="BE773" t="s">
        <v>98</v>
      </c>
      <c r="BF773">
        <v>6</v>
      </c>
      <c r="BG773" t="s">
        <v>107</v>
      </c>
      <c r="BH773">
        <v>0</v>
      </c>
      <c r="BI773" t="s">
        <v>83</v>
      </c>
      <c r="BJ773" t="s">
        <v>127</v>
      </c>
      <c r="BK773">
        <v>1951</v>
      </c>
      <c r="BL773" t="s">
        <v>102</v>
      </c>
      <c r="BM773">
        <v>2</v>
      </c>
      <c r="BN773">
        <v>396</v>
      </c>
      <c r="BO773" t="s">
        <v>98</v>
      </c>
      <c r="BP773" t="s">
        <v>98</v>
      </c>
      <c r="BQ773" t="s">
        <v>105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 t="s">
        <v>83</v>
      </c>
      <c r="BY773" t="s">
        <v>83</v>
      </c>
      <c r="BZ773" t="s">
        <v>83</v>
      </c>
      <c r="CA773" s="2">
        <v>0</v>
      </c>
      <c r="CB773">
        <v>4</v>
      </c>
      <c r="CC773">
        <v>2006</v>
      </c>
      <c r="CD773" t="s">
        <v>173</v>
      </c>
      <c r="CE773" t="s">
        <v>111</v>
      </c>
      <c r="CF773" s="2">
        <v>102000</v>
      </c>
      <c r="CG773" s="4">
        <f t="shared" si="25"/>
        <v>83.606557377049185</v>
      </c>
    </row>
    <row r="774" spans="1:85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 t="str">
        <f t="shared" si="24"/>
        <v>N/A</v>
      </c>
      <c r="S774">
        <v>6</v>
      </c>
      <c r="T774">
        <v>5</v>
      </c>
      <c r="U774">
        <v>1976</v>
      </c>
      <c r="V774" t="str">
        <f>IF(Table1[[#This Row],[YearBuilt]]&lt;1990, "N", IF(Table1[[#This Row],[Remodeled after 1990?]] = "Y", "N", "Y"))</f>
        <v>N</v>
      </c>
      <c r="W774">
        <v>1976</v>
      </c>
      <c r="X774" t="str" cm="1">
        <f t="array" ref="X774">IFERROR(IF(U774=W774, "N", IF(AND(U774&lt;W774, Table1[[#This Row],[YearRemodAdd]]&gt;1990), "Y", "N/A")), No value)</f>
        <v>N</v>
      </c>
      <c r="Y774" t="s">
        <v>93</v>
      </c>
      <c r="Z774" t="s">
        <v>94</v>
      </c>
      <c r="AA774" t="s">
        <v>161</v>
      </c>
      <c r="AB774" t="s">
        <v>161</v>
      </c>
      <c r="AC774" t="s">
        <v>117</v>
      </c>
      <c r="AD774">
        <v>0</v>
      </c>
      <c r="AE774" t="s">
        <v>98</v>
      </c>
      <c r="AF774" t="s">
        <v>98</v>
      </c>
      <c r="AG774" t="s">
        <v>118</v>
      </c>
      <c r="AH774" t="s">
        <v>98</v>
      </c>
      <c r="AI774" t="s">
        <v>98</v>
      </c>
      <c r="AJ774" t="s">
        <v>130</v>
      </c>
      <c r="AK774" t="s">
        <v>119</v>
      </c>
      <c r="AL774">
        <v>422</v>
      </c>
      <c r="AM774" t="s">
        <v>141</v>
      </c>
      <c r="AN774">
        <v>127</v>
      </c>
      <c r="AO774">
        <v>480</v>
      </c>
      <c r="AP774">
        <v>1029</v>
      </c>
      <c r="AQ774" t="s">
        <v>103</v>
      </c>
      <c r="AR774" t="s">
        <v>98</v>
      </c>
      <c r="AS774" t="s">
        <v>105</v>
      </c>
      <c r="AT774" t="s">
        <v>106</v>
      </c>
      <c r="AU774">
        <v>1117</v>
      </c>
      <c r="AV774">
        <v>0</v>
      </c>
      <c r="AW774">
        <v>0</v>
      </c>
      <c r="AX774">
        <v>1117</v>
      </c>
      <c r="AY774">
        <v>1</v>
      </c>
      <c r="AZ774">
        <v>0</v>
      </c>
      <c r="BA774">
        <v>1</v>
      </c>
      <c r="BB774">
        <v>0</v>
      </c>
      <c r="BC774">
        <v>3</v>
      </c>
      <c r="BD774">
        <v>1</v>
      </c>
      <c r="BE774" t="s">
        <v>98</v>
      </c>
      <c r="BF774">
        <v>6</v>
      </c>
      <c r="BG774" t="s">
        <v>107</v>
      </c>
      <c r="BH774">
        <v>1</v>
      </c>
      <c r="BI774" t="s">
        <v>98</v>
      </c>
      <c r="BJ774" t="s">
        <v>127</v>
      </c>
      <c r="BK774">
        <v>1976</v>
      </c>
      <c r="BL774" t="s">
        <v>102</v>
      </c>
      <c r="BM774">
        <v>2</v>
      </c>
      <c r="BN774">
        <v>672</v>
      </c>
      <c r="BO774" t="s">
        <v>98</v>
      </c>
      <c r="BP774" t="s">
        <v>98</v>
      </c>
      <c r="BQ774" t="s">
        <v>105</v>
      </c>
      <c r="BR774">
        <v>144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83</v>
      </c>
      <c r="BY774" t="s">
        <v>134</v>
      </c>
      <c r="BZ774" t="s">
        <v>83</v>
      </c>
      <c r="CA774" s="2">
        <v>0</v>
      </c>
      <c r="CB774">
        <v>3</v>
      </c>
      <c r="CC774">
        <v>2010</v>
      </c>
      <c r="CD774" t="s">
        <v>110</v>
      </c>
      <c r="CE774" t="s">
        <v>128</v>
      </c>
      <c r="CF774" s="2">
        <v>107000</v>
      </c>
      <c r="CG774" s="4">
        <f t="shared" si="25"/>
        <v>95.792300805729639</v>
      </c>
    </row>
    <row r="775" spans="1:85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 t="str">
        <f t="shared" si="24"/>
        <v>Y</v>
      </c>
      <c r="S775">
        <v>5</v>
      </c>
      <c r="T775">
        <v>5</v>
      </c>
      <c r="U775">
        <v>1958</v>
      </c>
      <c r="V775" t="str">
        <f>IF(Table1[[#This Row],[YearBuilt]]&lt;1990, "N", IF(Table1[[#This Row],[Remodeled after 1990?]] = "Y", "N", "Y"))</f>
        <v>N</v>
      </c>
      <c r="W775">
        <v>1958</v>
      </c>
      <c r="X775" t="str" cm="1">
        <f t="array" ref="X775">IFERROR(IF(U775=W775, "N", IF(AND(U775&lt;W775, Table1[[#This Row],[YearRemodAdd]]&gt;1990), "Y", "N/A")), No value)</f>
        <v>N</v>
      </c>
      <c r="Y775" t="s">
        <v>93</v>
      </c>
      <c r="Z775" t="s">
        <v>94</v>
      </c>
      <c r="AA775" t="s">
        <v>124</v>
      </c>
      <c r="AB775" t="s">
        <v>124</v>
      </c>
      <c r="AC775" t="s">
        <v>117</v>
      </c>
      <c r="AD775">
        <v>1</v>
      </c>
      <c r="AE775" t="s">
        <v>98</v>
      </c>
      <c r="AF775" t="s">
        <v>98</v>
      </c>
      <c r="AG775" t="s">
        <v>118</v>
      </c>
      <c r="AH775" t="s">
        <v>98</v>
      </c>
      <c r="AI775" t="s">
        <v>98</v>
      </c>
      <c r="AJ775" t="s">
        <v>100</v>
      </c>
      <c r="AK775" t="s">
        <v>153</v>
      </c>
      <c r="AL775">
        <v>456</v>
      </c>
      <c r="AM775" t="s">
        <v>102</v>
      </c>
      <c r="AN775">
        <v>0</v>
      </c>
      <c r="AO775">
        <v>456</v>
      </c>
      <c r="AP775">
        <v>912</v>
      </c>
      <c r="AQ775" t="s">
        <v>103</v>
      </c>
      <c r="AR775" t="s">
        <v>104</v>
      </c>
      <c r="AS775" t="s">
        <v>105</v>
      </c>
      <c r="AT775" t="s">
        <v>164</v>
      </c>
      <c r="AU775">
        <v>912</v>
      </c>
      <c r="AV775">
        <v>0</v>
      </c>
      <c r="AW775">
        <v>0</v>
      </c>
      <c r="AX775">
        <v>912</v>
      </c>
      <c r="AY775">
        <v>0</v>
      </c>
      <c r="AZ775">
        <v>0</v>
      </c>
      <c r="BA775">
        <v>1</v>
      </c>
      <c r="BB775">
        <v>0</v>
      </c>
      <c r="BC775">
        <v>2</v>
      </c>
      <c r="BD775">
        <v>1</v>
      </c>
      <c r="BE775" t="s">
        <v>98</v>
      </c>
      <c r="BF775">
        <v>5</v>
      </c>
      <c r="BG775" t="s">
        <v>107</v>
      </c>
      <c r="BH775">
        <v>0</v>
      </c>
      <c r="BI775" t="s">
        <v>83</v>
      </c>
      <c r="BJ775" t="s">
        <v>108</v>
      </c>
      <c r="BK775">
        <v>1958</v>
      </c>
      <c r="BL775" t="s">
        <v>109</v>
      </c>
      <c r="BM775">
        <v>1</v>
      </c>
      <c r="BN775">
        <v>275</v>
      </c>
      <c r="BO775" t="s">
        <v>98</v>
      </c>
      <c r="BP775" t="s">
        <v>98</v>
      </c>
      <c r="BQ775" t="s">
        <v>105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83</v>
      </c>
      <c r="BY775" t="s">
        <v>83</v>
      </c>
      <c r="BZ775" t="s">
        <v>83</v>
      </c>
      <c r="CA775" s="2">
        <v>0</v>
      </c>
      <c r="CB775">
        <v>7</v>
      </c>
      <c r="CC775">
        <v>2007</v>
      </c>
      <c r="CD775" t="s">
        <v>173</v>
      </c>
      <c r="CE775" t="s">
        <v>111</v>
      </c>
      <c r="CF775" s="2">
        <v>114500</v>
      </c>
      <c r="CG775" s="4">
        <f t="shared" si="25"/>
        <v>125.54824561403508</v>
      </c>
    </row>
    <row r="776" spans="1:85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 t="str">
        <f t="shared" si="24"/>
        <v>Y</v>
      </c>
      <c r="S776">
        <v>8</v>
      </c>
      <c r="T776">
        <v>5</v>
      </c>
      <c r="U776">
        <v>2006</v>
      </c>
      <c r="V776" t="str">
        <f>IF(Table1[[#This Row],[YearBuilt]]&lt;1990, "N", IF(Table1[[#This Row],[Remodeled after 1990?]] = "Y", "N", "Y"))</f>
        <v>Y</v>
      </c>
      <c r="W776">
        <v>2006</v>
      </c>
      <c r="X776" t="str" cm="1">
        <f t="array" ref="X776">IFERROR(IF(U776=W776, "N", IF(AND(U776&lt;W776, Table1[[#This Row],[YearRemodAdd]]&gt;1990), "Y", "N/A")), No value)</f>
        <v>N</v>
      </c>
      <c r="Y776" t="s">
        <v>152</v>
      </c>
      <c r="Z776" t="s">
        <v>94</v>
      </c>
      <c r="AA776" t="s">
        <v>95</v>
      </c>
      <c r="AB776" t="s">
        <v>95</v>
      </c>
      <c r="AC776" t="s">
        <v>96</v>
      </c>
      <c r="AD776">
        <v>375</v>
      </c>
      <c r="AE776" t="s">
        <v>97</v>
      </c>
      <c r="AF776" t="s">
        <v>98</v>
      </c>
      <c r="AG776" t="s">
        <v>99</v>
      </c>
      <c r="AH776" t="s">
        <v>97</v>
      </c>
      <c r="AI776" t="s">
        <v>98</v>
      </c>
      <c r="AJ776" t="s">
        <v>130</v>
      </c>
      <c r="AK776" t="s">
        <v>102</v>
      </c>
      <c r="AL776">
        <v>0</v>
      </c>
      <c r="AM776" t="s">
        <v>102</v>
      </c>
      <c r="AN776">
        <v>0</v>
      </c>
      <c r="AO776">
        <v>1935</v>
      </c>
      <c r="AP776">
        <v>1935</v>
      </c>
      <c r="AQ776" t="s">
        <v>103</v>
      </c>
      <c r="AR776" t="s">
        <v>97</v>
      </c>
      <c r="AS776" t="s">
        <v>105</v>
      </c>
      <c r="AT776" t="s">
        <v>106</v>
      </c>
      <c r="AU776">
        <v>1973</v>
      </c>
      <c r="AV776">
        <v>0</v>
      </c>
      <c r="AW776">
        <v>0</v>
      </c>
      <c r="AX776">
        <v>1973</v>
      </c>
      <c r="AY776">
        <v>0</v>
      </c>
      <c r="AZ776">
        <v>0</v>
      </c>
      <c r="BA776">
        <v>2</v>
      </c>
      <c r="BB776">
        <v>0</v>
      </c>
      <c r="BC776">
        <v>3</v>
      </c>
      <c r="BD776">
        <v>1</v>
      </c>
      <c r="BE776" t="s">
        <v>97</v>
      </c>
      <c r="BF776">
        <v>9</v>
      </c>
      <c r="BG776" t="s">
        <v>107</v>
      </c>
      <c r="BH776">
        <v>1</v>
      </c>
      <c r="BI776" t="s">
        <v>97</v>
      </c>
      <c r="BJ776" t="s">
        <v>108</v>
      </c>
      <c r="BK776">
        <v>2006</v>
      </c>
      <c r="BL776" t="s">
        <v>157</v>
      </c>
      <c r="BM776">
        <v>3</v>
      </c>
      <c r="BN776">
        <v>895</v>
      </c>
      <c r="BO776" t="s">
        <v>98</v>
      </c>
      <c r="BP776" t="s">
        <v>98</v>
      </c>
      <c r="BQ776" t="s">
        <v>105</v>
      </c>
      <c r="BR776">
        <v>315</v>
      </c>
      <c r="BS776">
        <v>45</v>
      </c>
      <c r="BT776">
        <v>0</v>
      </c>
      <c r="BU776">
        <v>0</v>
      </c>
      <c r="BV776">
        <v>0</v>
      </c>
      <c r="BW776">
        <v>0</v>
      </c>
      <c r="BX776" t="s">
        <v>83</v>
      </c>
      <c r="BY776" t="s">
        <v>83</v>
      </c>
      <c r="BZ776" t="s">
        <v>83</v>
      </c>
      <c r="CA776" s="2">
        <v>0</v>
      </c>
      <c r="CB776">
        <v>7</v>
      </c>
      <c r="CC776">
        <v>2007</v>
      </c>
      <c r="CD776" t="s">
        <v>158</v>
      </c>
      <c r="CE776" t="s">
        <v>159</v>
      </c>
      <c r="CF776" s="2">
        <v>395000</v>
      </c>
      <c r="CG776" s="4">
        <f t="shared" si="25"/>
        <v>200.20273694880893</v>
      </c>
    </row>
    <row r="777" spans="1:85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 t="str">
        <f t="shared" si="24"/>
        <v>Y</v>
      </c>
      <c r="S777">
        <v>6</v>
      </c>
      <c r="T777">
        <v>5</v>
      </c>
      <c r="U777">
        <v>1998</v>
      </c>
      <c r="V777" t="str">
        <f>IF(Table1[[#This Row],[YearBuilt]]&lt;1990, "N", IF(Table1[[#This Row],[Remodeled after 1990?]] = "Y", "N", "Y"))</f>
        <v>Y</v>
      </c>
      <c r="W777">
        <v>1998</v>
      </c>
      <c r="X777" t="str" cm="1">
        <f t="array" ref="X777">IFERROR(IF(U777=W777, "N", IF(AND(U777&lt;W777, Table1[[#This Row],[YearRemodAdd]]&gt;1990), "Y", "N/A")), No value)</f>
        <v>N</v>
      </c>
      <c r="Y777" t="s">
        <v>152</v>
      </c>
      <c r="Z777" t="s">
        <v>94</v>
      </c>
      <c r="AA777" t="s">
        <v>95</v>
      </c>
      <c r="AB777" t="s">
        <v>95</v>
      </c>
      <c r="AC777" t="s">
        <v>96</v>
      </c>
      <c r="AD777">
        <v>320</v>
      </c>
      <c r="AE777" t="s">
        <v>98</v>
      </c>
      <c r="AF777" t="s">
        <v>98</v>
      </c>
      <c r="AG777" t="s">
        <v>99</v>
      </c>
      <c r="AH777" t="s">
        <v>104</v>
      </c>
      <c r="AI777" t="s">
        <v>98</v>
      </c>
      <c r="AJ777" t="s">
        <v>100</v>
      </c>
      <c r="AK777" t="s">
        <v>101</v>
      </c>
      <c r="AL777">
        <v>866</v>
      </c>
      <c r="AM777" t="s">
        <v>102</v>
      </c>
      <c r="AN777">
        <v>0</v>
      </c>
      <c r="AO777">
        <v>338</v>
      </c>
      <c r="AP777">
        <v>1204</v>
      </c>
      <c r="AQ777" t="s">
        <v>103</v>
      </c>
      <c r="AR777" t="s">
        <v>104</v>
      </c>
      <c r="AS777" t="s">
        <v>105</v>
      </c>
      <c r="AT777" t="s">
        <v>106</v>
      </c>
      <c r="AU777">
        <v>1204</v>
      </c>
      <c r="AV777">
        <v>0</v>
      </c>
      <c r="AW777">
        <v>0</v>
      </c>
      <c r="AX777">
        <v>1204</v>
      </c>
      <c r="AY777">
        <v>1</v>
      </c>
      <c r="AZ777">
        <v>0</v>
      </c>
      <c r="BA777">
        <v>2</v>
      </c>
      <c r="BB777">
        <v>0</v>
      </c>
      <c r="BC777">
        <v>2</v>
      </c>
      <c r="BD777">
        <v>1</v>
      </c>
      <c r="BE777" t="s">
        <v>98</v>
      </c>
      <c r="BF777">
        <v>5</v>
      </c>
      <c r="BG777" t="s">
        <v>107</v>
      </c>
      <c r="BH777">
        <v>0</v>
      </c>
      <c r="BI777" t="s">
        <v>83</v>
      </c>
      <c r="BJ777" t="s">
        <v>108</v>
      </c>
      <c r="BK777">
        <v>1998</v>
      </c>
      <c r="BL777" t="s">
        <v>157</v>
      </c>
      <c r="BM777">
        <v>2</v>
      </c>
      <c r="BN777">
        <v>412</v>
      </c>
      <c r="BO777" t="s">
        <v>98</v>
      </c>
      <c r="BP777" t="s">
        <v>98</v>
      </c>
      <c r="BQ777" t="s">
        <v>105</v>
      </c>
      <c r="BR777">
        <v>0</v>
      </c>
      <c r="BS777">
        <v>247</v>
      </c>
      <c r="BT777">
        <v>0</v>
      </c>
      <c r="BU777">
        <v>0</v>
      </c>
      <c r="BV777">
        <v>0</v>
      </c>
      <c r="BW777">
        <v>0</v>
      </c>
      <c r="BX777" t="s">
        <v>83</v>
      </c>
      <c r="BY777" t="s">
        <v>83</v>
      </c>
      <c r="BZ777" t="s">
        <v>83</v>
      </c>
      <c r="CA777" s="2">
        <v>0</v>
      </c>
      <c r="CB777">
        <v>6</v>
      </c>
      <c r="CC777">
        <v>2009</v>
      </c>
      <c r="CD777" t="s">
        <v>110</v>
      </c>
      <c r="CE777" t="s">
        <v>111</v>
      </c>
      <c r="CF777" s="2">
        <v>162000</v>
      </c>
      <c r="CG777" s="4">
        <f t="shared" si="25"/>
        <v>134.55149501661128</v>
      </c>
    </row>
    <row r="778" spans="1:85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 t="str">
        <f t="shared" si="24"/>
        <v>Y</v>
      </c>
      <c r="S778">
        <v>7</v>
      </c>
      <c r="T778">
        <v>5</v>
      </c>
      <c r="U778">
        <v>2005</v>
      </c>
      <c r="V778" t="str">
        <f>IF(Table1[[#This Row],[YearBuilt]]&lt;1990, "N", IF(Table1[[#This Row],[Remodeled after 1990?]] = "Y", "N", "Y"))</f>
        <v>N</v>
      </c>
      <c r="W778">
        <v>2006</v>
      </c>
      <c r="X778" t="str" cm="1">
        <f t="array" ref="X778">IFERROR(IF(U778=W778, "N", IF(AND(U778&lt;W778, Table1[[#This Row],[YearRemodAdd]]&gt;1990), "Y", "N/A")), No value)</f>
        <v>Y</v>
      </c>
      <c r="Y778" t="s">
        <v>93</v>
      </c>
      <c r="Z778" t="s">
        <v>94</v>
      </c>
      <c r="AA778" t="s">
        <v>95</v>
      </c>
      <c r="AB778" t="s">
        <v>95</v>
      </c>
      <c r="AC778" t="s">
        <v>96</v>
      </c>
      <c r="AD778">
        <v>240</v>
      </c>
      <c r="AE778" t="s">
        <v>97</v>
      </c>
      <c r="AF778" t="s">
        <v>98</v>
      </c>
      <c r="AG778" t="s">
        <v>99</v>
      </c>
      <c r="AH778" t="s">
        <v>97</v>
      </c>
      <c r="AI778" t="s">
        <v>98</v>
      </c>
      <c r="AJ778" t="s">
        <v>130</v>
      </c>
      <c r="AK778" t="s">
        <v>101</v>
      </c>
      <c r="AL778">
        <v>20</v>
      </c>
      <c r="AM778" t="s">
        <v>102</v>
      </c>
      <c r="AN778">
        <v>0</v>
      </c>
      <c r="AO778">
        <v>1594</v>
      </c>
      <c r="AP778">
        <v>1614</v>
      </c>
      <c r="AQ778" t="s">
        <v>103</v>
      </c>
      <c r="AR778" t="s">
        <v>104</v>
      </c>
      <c r="AS778" t="s">
        <v>105</v>
      </c>
      <c r="AT778" t="s">
        <v>106</v>
      </c>
      <c r="AU778">
        <v>1614</v>
      </c>
      <c r="AV778">
        <v>0</v>
      </c>
      <c r="AW778">
        <v>0</v>
      </c>
      <c r="AX778">
        <v>1614</v>
      </c>
      <c r="AY778">
        <v>0</v>
      </c>
      <c r="AZ778">
        <v>0</v>
      </c>
      <c r="BA778">
        <v>2</v>
      </c>
      <c r="BB778">
        <v>0</v>
      </c>
      <c r="BC778">
        <v>3</v>
      </c>
      <c r="BD778">
        <v>1</v>
      </c>
      <c r="BE778" t="s">
        <v>97</v>
      </c>
      <c r="BF778">
        <v>7</v>
      </c>
      <c r="BG778" t="s">
        <v>107</v>
      </c>
      <c r="BH778">
        <v>0</v>
      </c>
      <c r="BI778" t="s">
        <v>83</v>
      </c>
      <c r="BJ778" t="s">
        <v>108</v>
      </c>
      <c r="BK778">
        <v>2005</v>
      </c>
      <c r="BL778" t="s">
        <v>109</v>
      </c>
      <c r="BM778">
        <v>3</v>
      </c>
      <c r="BN778">
        <v>865</v>
      </c>
      <c r="BO778" t="s">
        <v>98</v>
      </c>
      <c r="BP778" t="s">
        <v>98</v>
      </c>
      <c r="BQ778" t="s">
        <v>105</v>
      </c>
      <c r="BR778">
        <v>144</v>
      </c>
      <c r="BS778">
        <v>59</v>
      </c>
      <c r="BT778">
        <v>0</v>
      </c>
      <c r="BU778">
        <v>0</v>
      </c>
      <c r="BV778">
        <v>0</v>
      </c>
      <c r="BW778">
        <v>0</v>
      </c>
      <c r="BX778" t="s">
        <v>83</v>
      </c>
      <c r="BY778" t="s">
        <v>83</v>
      </c>
      <c r="BZ778" t="s">
        <v>83</v>
      </c>
      <c r="CA778" s="2">
        <v>0</v>
      </c>
      <c r="CB778">
        <v>7</v>
      </c>
      <c r="CC778">
        <v>2006</v>
      </c>
      <c r="CD778" t="s">
        <v>158</v>
      </c>
      <c r="CE778" t="s">
        <v>159</v>
      </c>
      <c r="CF778" s="2">
        <v>221500</v>
      </c>
      <c r="CG778" s="4">
        <f t="shared" si="25"/>
        <v>137.23667905824038</v>
      </c>
    </row>
    <row r="779" spans="1:85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 t="str">
        <f t="shared" si="24"/>
        <v>Y</v>
      </c>
      <c r="S779">
        <v>5</v>
      </c>
      <c r="T779">
        <v>5</v>
      </c>
      <c r="U779">
        <v>1974</v>
      </c>
      <c r="V779" t="str">
        <f>IF(Table1[[#This Row],[YearBuilt]]&lt;1990, "N", IF(Table1[[#This Row],[Remodeled after 1990?]] = "Y", "N", "Y"))</f>
        <v>N</v>
      </c>
      <c r="W779">
        <v>1974</v>
      </c>
      <c r="X779" t="str" cm="1">
        <f t="array" ref="X779">IFERROR(IF(U779=W779, "N", IF(AND(U779&lt;W779, Table1[[#This Row],[YearRemodAdd]]&gt;1990), "Y", "N/A")), No value)</f>
        <v>N</v>
      </c>
      <c r="Y779" t="s">
        <v>152</v>
      </c>
      <c r="Z779" t="s">
        <v>94</v>
      </c>
      <c r="AA779" t="s">
        <v>140</v>
      </c>
      <c r="AB779" t="s">
        <v>161</v>
      </c>
      <c r="AC779" t="s">
        <v>117</v>
      </c>
      <c r="AD779">
        <v>0</v>
      </c>
      <c r="AE779" t="s">
        <v>98</v>
      </c>
      <c r="AF779" t="s">
        <v>98</v>
      </c>
      <c r="AG779" t="s">
        <v>118</v>
      </c>
      <c r="AH779" t="s">
        <v>98</v>
      </c>
      <c r="AI779" t="s">
        <v>98</v>
      </c>
      <c r="AJ779" t="s">
        <v>100</v>
      </c>
      <c r="AK779" t="s">
        <v>119</v>
      </c>
      <c r="AL779">
        <v>762</v>
      </c>
      <c r="AM779" t="s">
        <v>102</v>
      </c>
      <c r="AN779">
        <v>0</v>
      </c>
      <c r="AO779">
        <v>102</v>
      </c>
      <c r="AP779">
        <v>864</v>
      </c>
      <c r="AQ779" t="s">
        <v>103</v>
      </c>
      <c r="AR779" t="s">
        <v>98</v>
      </c>
      <c r="AS779" t="s">
        <v>105</v>
      </c>
      <c r="AT779" t="s">
        <v>106</v>
      </c>
      <c r="AU779">
        <v>894</v>
      </c>
      <c r="AV779">
        <v>0</v>
      </c>
      <c r="AW779">
        <v>0</v>
      </c>
      <c r="AX779">
        <v>894</v>
      </c>
      <c r="AY779">
        <v>1</v>
      </c>
      <c r="AZ779">
        <v>0</v>
      </c>
      <c r="BA779">
        <v>1</v>
      </c>
      <c r="BB779">
        <v>0</v>
      </c>
      <c r="BC779">
        <v>3</v>
      </c>
      <c r="BD779">
        <v>1</v>
      </c>
      <c r="BE779" t="s">
        <v>98</v>
      </c>
      <c r="BF779">
        <v>5</v>
      </c>
      <c r="BG779" t="s">
        <v>107</v>
      </c>
      <c r="BH779">
        <v>1</v>
      </c>
      <c r="BI779" t="s">
        <v>147</v>
      </c>
      <c r="BJ779" t="s">
        <v>108</v>
      </c>
      <c r="BK779">
        <v>1974</v>
      </c>
      <c r="BL779" t="s">
        <v>102</v>
      </c>
      <c r="BM779">
        <v>2</v>
      </c>
      <c r="BN779">
        <v>440</v>
      </c>
      <c r="BO779" t="s">
        <v>98</v>
      </c>
      <c r="BP779" t="s">
        <v>98</v>
      </c>
      <c r="BQ779" t="s">
        <v>105</v>
      </c>
      <c r="BR779">
        <v>241</v>
      </c>
      <c r="BS779">
        <v>0</v>
      </c>
      <c r="BT779">
        <v>0</v>
      </c>
      <c r="BU779">
        <v>0</v>
      </c>
      <c r="BV779">
        <v>0</v>
      </c>
      <c r="BW779">
        <v>0</v>
      </c>
      <c r="BX779" t="s">
        <v>83</v>
      </c>
      <c r="BY779" t="s">
        <v>134</v>
      </c>
      <c r="BZ779" t="s">
        <v>83</v>
      </c>
      <c r="CA779" s="2">
        <v>0</v>
      </c>
      <c r="CB779">
        <v>6</v>
      </c>
      <c r="CC779">
        <v>2006</v>
      </c>
      <c r="CD779" t="s">
        <v>110</v>
      </c>
      <c r="CE779" t="s">
        <v>111</v>
      </c>
      <c r="CF779" s="2">
        <v>142500</v>
      </c>
      <c r="CG779" s="4">
        <f t="shared" si="25"/>
        <v>159.39597315436242</v>
      </c>
    </row>
    <row r="780" spans="1:85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 t="str">
        <f t="shared" si="24"/>
        <v>Y</v>
      </c>
      <c r="S780">
        <v>5</v>
      </c>
      <c r="T780">
        <v>5</v>
      </c>
      <c r="U780">
        <v>1977</v>
      </c>
      <c r="V780" t="str">
        <f>IF(Table1[[#This Row],[YearBuilt]]&lt;1990, "N", IF(Table1[[#This Row],[Remodeled after 1990?]] = "Y", "N", "Y"))</f>
        <v>N</v>
      </c>
      <c r="W780">
        <v>1977</v>
      </c>
      <c r="X780" t="str" cm="1">
        <f t="array" ref="X780">IFERROR(IF(U780=W780, "N", IF(AND(U780&lt;W780, Table1[[#This Row],[YearRemodAdd]]&gt;1990), "Y", "N/A")), No value)</f>
        <v>N</v>
      </c>
      <c r="Y780" t="s">
        <v>93</v>
      </c>
      <c r="Z780" t="s">
        <v>94</v>
      </c>
      <c r="AA780" t="s">
        <v>161</v>
      </c>
      <c r="AB780" t="s">
        <v>161</v>
      </c>
      <c r="AC780" t="s">
        <v>96</v>
      </c>
      <c r="AD780">
        <v>320</v>
      </c>
      <c r="AE780" t="s">
        <v>98</v>
      </c>
      <c r="AF780" t="s">
        <v>98</v>
      </c>
      <c r="AG780" t="s">
        <v>168</v>
      </c>
      <c r="AH780" t="s">
        <v>83</v>
      </c>
      <c r="AI780" t="s">
        <v>83</v>
      </c>
      <c r="AJ780" t="s">
        <v>83</v>
      </c>
      <c r="AK780" t="s">
        <v>83</v>
      </c>
      <c r="AL780">
        <v>0</v>
      </c>
      <c r="AM780" t="s">
        <v>83</v>
      </c>
      <c r="AN780">
        <v>0</v>
      </c>
      <c r="AO780">
        <v>0</v>
      </c>
      <c r="AP780">
        <v>0</v>
      </c>
      <c r="AQ780" t="s">
        <v>103</v>
      </c>
      <c r="AR780" t="s">
        <v>98</v>
      </c>
      <c r="AS780" t="s">
        <v>105</v>
      </c>
      <c r="AT780" t="s">
        <v>106</v>
      </c>
      <c r="AU780">
        <v>2020</v>
      </c>
      <c r="AV780">
        <v>0</v>
      </c>
      <c r="AW780">
        <v>0</v>
      </c>
      <c r="AX780">
        <v>2020</v>
      </c>
      <c r="AY780">
        <v>0</v>
      </c>
      <c r="AZ780">
        <v>0</v>
      </c>
      <c r="BA780">
        <v>2</v>
      </c>
      <c r="BB780">
        <v>0</v>
      </c>
      <c r="BC780">
        <v>4</v>
      </c>
      <c r="BD780">
        <v>2</v>
      </c>
      <c r="BE780" t="s">
        <v>98</v>
      </c>
      <c r="BF780">
        <v>10</v>
      </c>
      <c r="BG780" t="s">
        <v>107</v>
      </c>
      <c r="BH780">
        <v>2</v>
      </c>
      <c r="BI780" t="s">
        <v>98</v>
      </c>
      <c r="BJ780" t="s">
        <v>127</v>
      </c>
      <c r="BK780">
        <v>1977</v>
      </c>
      <c r="BL780" t="s">
        <v>102</v>
      </c>
      <c r="BM780">
        <v>2</v>
      </c>
      <c r="BN780">
        <v>630</v>
      </c>
      <c r="BO780" t="s">
        <v>98</v>
      </c>
      <c r="BP780" t="s">
        <v>98</v>
      </c>
      <c r="BQ780" t="s">
        <v>105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 t="s">
        <v>83</v>
      </c>
      <c r="BY780" t="s">
        <v>83</v>
      </c>
      <c r="BZ780" t="s">
        <v>83</v>
      </c>
      <c r="CA780" s="2">
        <v>0</v>
      </c>
      <c r="CB780">
        <v>10</v>
      </c>
      <c r="CC780">
        <v>2007</v>
      </c>
      <c r="CD780" t="s">
        <v>110</v>
      </c>
      <c r="CE780" t="s">
        <v>111</v>
      </c>
      <c r="CF780" s="2">
        <v>144000</v>
      </c>
      <c r="CG780" s="4">
        <f t="shared" si="25"/>
        <v>71.287128712871294</v>
      </c>
    </row>
    <row r="781" spans="1:85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 t="str">
        <f t="shared" si="24"/>
        <v>N/A</v>
      </c>
      <c r="S781">
        <v>6</v>
      </c>
      <c r="T781">
        <v>5</v>
      </c>
      <c r="U781">
        <v>1977</v>
      </c>
      <c r="V781" t="str">
        <f>IF(Table1[[#This Row],[YearBuilt]]&lt;1990, "N", IF(Table1[[#This Row],[Remodeled after 1990?]] = "Y", "N", "Y"))</f>
        <v>N</v>
      </c>
      <c r="W781">
        <v>1977</v>
      </c>
      <c r="X781" t="str" cm="1">
        <f t="array" ref="X781">IFERROR(IF(U781=W781, "N", IF(AND(U781&lt;W781, Table1[[#This Row],[YearRemodAdd]]&gt;1990), "Y", "N/A")), No value)</f>
        <v>N</v>
      </c>
      <c r="Y781" t="s">
        <v>93</v>
      </c>
      <c r="Z781" t="s">
        <v>94</v>
      </c>
      <c r="AA781" t="s">
        <v>161</v>
      </c>
      <c r="AB781" t="s">
        <v>234</v>
      </c>
      <c r="AC781" t="s">
        <v>96</v>
      </c>
      <c r="AD781">
        <v>90</v>
      </c>
      <c r="AE781" t="s">
        <v>98</v>
      </c>
      <c r="AF781" t="s">
        <v>98</v>
      </c>
      <c r="AG781" t="s">
        <v>118</v>
      </c>
      <c r="AH781" t="s">
        <v>97</v>
      </c>
      <c r="AI781" t="s">
        <v>98</v>
      </c>
      <c r="AJ781" t="s">
        <v>97</v>
      </c>
      <c r="AK781" t="s">
        <v>101</v>
      </c>
      <c r="AL781">
        <v>975</v>
      </c>
      <c r="AM781" t="s">
        <v>102</v>
      </c>
      <c r="AN781">
        <v>0</v>
      </c>
      <c r="AO781">
        <v>0</v>
      </c>
      <c r="AP781">
        <v>975</v>
      </c>
      <c r="AQ781" t="s">
        <v>103</v>
      </c>
      <c r="AR781" t="s">
        <v>98</v>
      </c>
      <c r="AS781" t="s">
        <v>105</v>
      </c>
      <c r="AT781" t="s">
        <v>106</v>
      </c>
      <c r="AU781">
        <v>1004</v>
      </c>
      <c r="AV781">
        <v>0</v>
      </c>
      <c r="AW781">
        <v>0</v>
      </c>
      <c r="AX781">
        <v>1004</v>
      </c>
      <c r="AY781">
        <v>1</v>
      </c>
      <c r="AZ781">
        <v>0</v>
      </c>
      <c r="BA781">
        <v>1</v>
      </c>
      <c r="BB781">
        <v>0</v>
      </c>
      <c r="BC781">
        <v>2</v>
      </c>
      <c r="BD781">
        <v>1</v>
      </c>
      <c r="BE781" t="s">
        <v>98</v>
      </c>
      <c r="BF781">
        <v>4</v>
      </c>
      <c r="BG781" t="s">
        <v>107</v>
      </c>
      <c r="BH781">
        <v>0</v>
      </c>
      <c r="BI781" t="s">
        <v>83</v>
      </c>
      <c r="BJ781" t="s">
        <v>108</v>
      </c>
      <c r="BK781">
        <v>1977</v>
      </c>
      <c r="BL781" t="s">
        <v>102</v>
      </c>
      <c r="BM781">
        <v>2</v>
      </c>
      <c r="BN781">
        <v>504</v>
      </c>
      <c r="BO781" t="s">
        <v>98</v>
      </c>
      <c r="BP781" t="s">
        <v>98</v>
      </c>
      <c r="BQ781" t="s">
        <v>105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 t="s">
        <v>83</v>
      </c>
      <c r="BY781" t="s">
        <v>83</v>
      </c>
      <c r="BZ781" t="s">
        <v>83</v>
      </c>
      <c r="CA781" s="2">
        <v>0</v>
      </c>
      <c r="CB781">
        <v>5</v>
      </c>
      <c r="CC781">
        <v>2006</v>
      </c>
      <c r="CD781" t="s">
        <v>110</v>
      </c>
      <c r="CE781" t="s">
        <v>111</v>
      </c>
      <c r="CF781" s="2">
        <v>135000</v>
      </c>
      <c r="CG781" s="4">
        <f t="shared" si="25"/>
        <v>134.46215139442231</v>
      </c>
    </row>
    <row r="782" spans="1:85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 t="str">
        <f t="shared" si="24"/>
        <v>Y</v>
      </c>
      <c r="S782">
        <v>7</v>
      </c>
      <c r="T782">
        <v>5</v>
      </c>
      <c r="U782">
        <v>1995</v>
      </c>
      <c r="V782" t="str">
        <f>IF(Table1[[#This Row],[YearBuilt]]&lt;1990, "N", IF(Table1[[#This Row],[Remodeled after 1990?]] = "Y", "N", "Y"))</f>
        <v>N</v>
      </c>
      <c r="W782">
        <v>1996</v>
      </c>
      <c r="X782" t="str" cm="1">
        <f t="array" ref="X782">IFERROR(IF(U782=W782, "N", IF(AND(U782&lt;W782, Table1[[#This Row],[YearRemodAdd]]&gt;1990), "Y", "N/A")), No value)</f>
        <v>Y</v>
      </c>
      <c r="Y782" t="s">
        <v>93</v>
      </c>
      <c r="Z782" t="s">
        <v>94</v>
      </c>
      <c r="AA782" t="s">
        <v>140</v>
      </c>
      <c r="AB782" t="s">
        <v>140</v>
      </c>
      <c r="AC782" t="s">
        <v>96</v>
      </c>
      <c r="AD782">
        <v>38</v>
      </c>
      <c r="AE782" t="s">
        <v>98</v>
      </c>
      <c r="AF782" t="s">
        <v>98</v>
      </c>
      <c r="AG782" t="s">
        <v>99</v>
      </c>
      <c r="AH782" t="s">
        <v>97</v>
      </c>
      <c r="AI782" t="s">
        <v>97</v>
      </c>
      <c r="AJ782" t="s">
        <v>100</v>
      </c>
      <c r="AK782" t="s">
        <v>102</v>
      </c>
      <c r="AL782">
        <v>0</v>
      </c>
      <c r="AM782" t="s">
        <v>102</v>
      </c>
      <c r="AN782">
        <v>0</v>
      </c>
      <c r="AO782">
        <v>1237</v>
      </c>
      <c r="AP782">
        <v>1237</v>
      </c>
      <c r="AQ782" t="s">
        <v>103</v>
      </c>
      <c r="AR782" t="s">
        <v>97</v>
      </c>
      <c r="AS782" t="s">
        <v>105</v>
      </c>
      <c r="AT782" t="s">
        <v>106</v>
      </c>
      <c r="AU782">
        <v>1253</v>
      </c>
      <c r="AV782">
        <v>0</v>
      </c>
      <c r="AW782">
        <v>0</v>
      </c>
      <c r="AX782">
        <v>1253</v>
      </c>
      <c r="AY782">
        <v>0</v>
      </c>
      <c r="AZ782">
        <v>0</v>
      </c>
      <c r="BA782">
        <v>2</v>
      </c>
      <c r="BB782">
        <v>0</v>
      </c>
      <c r="BC782">
        <v>3</v>
      </c>
      <c r="BD782">
        <v>1</v>
      </c>
      <c r="BE782" t="s">
        <v>98</v>
      </c>
      <c r="BF782">
        <v>6</v>
      </c>
      <c r="BG782" t="s">
        <v>107</v>
      </c>
      <c r="BH782">
        <v>1</v>
      </c>
      <c r="BI782" t="s">
        <v>98</v>
      </c>
      <c r="BJ782" t="s">
        <v>108</v>
      </c>
      <c r="BK782">
        <v>1995</v>
      </c>
      <c r="BL782" t="s">
        <v>157</v>
      </c>
      <c r="BM782">
        <v>2</v>
      </c>
      <c r="BN782">
        <v>402</v>
      </c>
      <c r="BO782" t="s">
        <v>98</v>
      </c>
      <c r="BP782" t="s">
        <v>98</v>
      </c>
      <c r="BQ782" t="s">
        <v>105</v>
      </c>
      <c r="BR782">
        <v>220</v>
      </c>
      <c r="BS782">
        <v>21</v>
      </c>
      <c r="BT782">
        <v>0</v>
      </c>
      <c r="BU782">
        <v>0</v>
      </c>
      <c r="BV782">
        <v>0</v>
      </c>
      <c r="BW782">
        <v>0</v>
      </c>
      <c r="BX782" t="s">
        <v>83</v>
      </c>
      <c r="BY782" t="s">
        <v>83</v>
      </c>
      <c r="BZ782" t="s">
        <v>83</v>
      </c>
      <c r="CA782" s="2">
        <v>0</v>
      </c>
      <c r="CB782">
        <v>6</v>
      </c>
      <c r="CC782">
        <v>2007</v>
      </c>
      <c r="CD782" t="s">
        <v>110</v>
      </c>
      <c r="CE782" t="s">
        <v>111</v>
      </c>
      <c r="CF782" s="2">
        <v>176000</v>
      </c>
      <c r="CG782" s="4">
        <f t="shared" si="25"/>
        <v>140.46288906624102</v>
      </c>
    </row>
    <row r="783" spans="1:85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 t="str">
        <f t="shared" si="24"/>
        <v>N</v>
      </c>
      <c r="S783">
        <v>6</v>
      </c>
      <c r="T783">
        <v>5</v>
      </c>
      <c r="U783">
        <v>1992</v>
      </c>
      <c r="V783" t="str">
        <f>IF(Table1[[#This Row],[YearBuilt]]&lt;1990, "N", IF(Table1[[#This Row],[Remodeled after 1990?]] = "Y", "N", "Y"))</f>
        <v>Y</v>
      </c>
      <c r="W783">
        <v>1992</v>
      </c>
      <c r="X783" t="str" cm="1">
        <f t="array" ref="X783">IFERROR(IF(U783=W783, "N", IF(AND(U783&lt;W783, Table1[[#This Row],[YearRemodAdd]]&gt;1990), "Y", "N/A")), No value)</f>
        <v>N</v>
      </c>
      <c r="Y783" t="s">
        <v>93</v>
      </c>
      <c r="Z783" t="s">
        <v>94</v>
      </c>
      <c r="AA783" t="s">
        <v>95</v>
      </c>
      <c r="AB783" t="s">
        <v>95</v>
      </c>
      <c r="AC783" t="s">
        <v>117</v>
      </c>
      <c r="AD783">
        <v>0</v>
      </c>
      <c r="AE783" t="s">
        <v>97</v>
      </c>
      <c r="AF783" t="s">
        <v>97</v>
      </c>
      <c r="AG783" t="s">
        <v>99</v>
      </c>
      <c r="AH783" t="s">
        <v>97</v>
      </c>
      <c r="AI783" t="s">
        <v>98</v>
      </c>
      <c r="AJ783" t="s">
        <v>100</v>
      </c>
      <c r="AK783" t="s">
        <v>119</v>
      </c>
      <c r="AL783">
        <v>387</v>
      </c>
      <c r="AM783" t="s">
        <v>102</v>
      </c>
      <c r="AN783">
        <v>0</v>
      </c>
      <c r="AO783">
        <v>374</v>
      </c>
      <c r="AP783">
        <v>761</v>
      </c>
      <c r="AQ783" t="s">
        <v>103</v>
      </c>
      <c r="AR783" t="s">
        <v>104</v>
      </c>
      <c r="AS783" t="s">
        <v>105</v>
      </c>
      <c r="AT783" t="s">
        <v>106</v>
      </c>
      <c r="AU783">
        <v>810</v>
      </c>
      <c r="AV783">
        <v>793</v>
      </c>
      <c r="AW783">
        <v>0</v>
      </c>
      <c r="AX783">
        <v>1603</v>
      </c>
      <c r="AY783">
        <v>0</v>
      </c>
      <c r="AZ783">
        <v>0</v>
      </c>
      <c r="BA783">
        <v>2</v>
      </c>
      <c r="BB783">
        <v>1</v>
      </c>
      <c r="BC783">
        <v>3</v>
      </c>
      <c r="BD783">
        <v>1</v>
      </c>
      <c r="BE783" t="s">
        <v>97</v>
      </c>
      <c r="BF783">
        <v>7</v>
      </c>
      <c r="BG783" t="s">
        <v>107</v>
      </c>
      <c r="BH783">
        <v>0</v>
      </c>
      <c r="BI783" t="s">
        <v>83</v>
      </c>
      <c r="BJ783" t="s">
        <v>108</v>
      </c>
      <c r="BK783">
        <v>1992</v>
      </c>
      <c r="BL783" t="s">
        <v>109</v>
      </c>
      <c r="BM783">
        <v>2</v>
      </c>
      <c r="BN783">
        <v>484</v>
      </c>
      <c r="BO783" t="s">
        <v>98</v>
      </c>
      <c r="BP783" t="s">
        <v>98</v>
      </c>
      <c r="BQ783" t="s">
        <v>105</v>
      </c>
      <c r="BR783">
        <v>0</v>
      </c>
      <c r="BS783">
        <v>124</v>
      </c>
      <c r="BT783">
        <v>0</v>
      </c>
      <c r="BU783">
        <v>0</v>
      </c>
      <c r="BV783">
        <v>0</v>
      </c>
      <c r="BW783">
        <v>0</v>
      </c>
      <c r="BX783" t="s">
        <v>83</v>
      </c>
      <c r="BY783" t="s">
        <v>83</v>
      </c>
      <c r="BZ783" t="s">
        <v>83</v>
      </c>
      <c r="CA783" s="2">
        <v>0</v>
      </c>
      <c r="CB783">
        <v>7</v>
      </c>
      <c r="CC783">
        <v>2006</v>
      </c>
      <c r="CD783" t="s">
        <v>110</v>
      </c>
      <c r="CE783" t="s">
        <v>111</v>
      </c>
      <c r="CF783" s="2">
        <v>175900</v>
      </c>
      <c r="CG783" s="4">
        <f t="shared" si="25"/>
        <v>109.73175296319401</v>
      </c>
    </row>
    <row r="784" spans="1:85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 t="str">
        <f t="shared" si="24"/>
        <v>Y</v>
      </c>
      <c r="S784">
        <v>7</v>
      </c>
      <c r="T784">
        <v>5</v>
      </c>
      <c r="U784">
        <v>2001</v>
      </c>
      <c r="V784" t="str">
        <f>IF(Table1[[#This Row],[YearBuilt]]&lt;1990, "N", IF(Table1[[#This Row],[Remodeled after 1990?]] = "Y", "N", "Y"))</f>
        <v>N</v>
      </c>
      <c r="W784">
        <v>2002</v>
      </c>
      <c r="X784" t="str" cm="1">
        <f t="array" ref="X784">IFERROR(IF(U784=W784, "N", IF(AND(U784&lt;W784, Table1[[#This Row],[YearRemodAdd]]&gt;1990), "Y", "N/A")), No value)</f>
        <v>Y</v>
      </c>
      <c r="Y784" t="s">
        <v>93</v>
      </c>
      <c r="Z784" t="s">
        <v>94</v>
      </c>
      <c r="AA784" t="s">
        <v>95</v>
      </c>
      <c r="AB784" t="s">
        <v>95</v>
      </c>
      <c r="AC784" t="s">
        <v>117</v>
      </c>
      <c r="AD784">
        <v>0</v>
      </c>
      <c r="AE784" t="s">
        <v>97</v>
      </c>
      <c r="AF784" t="s">
        <v>98</v>
      </c>
      <c r="AG784" t="s">
        <v>99</v>
      </c>
      <c r="AH784" t="s">
        <v>97</v>
      </c>
      <c r="AI784" t="s">
        <v>98</v>
      </c>
      <c r="AJ784" t="s">
        <v>100</v>
      </c>
      <c r="AK784" t="s">
        <v>102</v>
      </c>
      <c r="AL784">
        <v>0</v>
      </c>
      <c r="AM784" t="s">
        <v>102</v>
      </c>
      <c r="AN784">
        <v>0</v>
      </c>
      <c r="AO784">
        <v>1413</v>
      </c>
      <c r="AP784">
        <v>1413</v>
      </c>
      <c r="AQ784" t="s">
        <v>103</v>
      </c>
      <c r="AR784" t="s">
        <v>104</v>
      </c>
      <c r="AS784" t="s">
        <v>105</v>
      </c>
      <c r="AT784" t="s">
        <v>106</v>
      </c>
      <c r="AU784">
        <v>1430</v>
      </c>
      <c r="AV784">
        <v>0</v>
      </c>
      <c r="AW784">
        <v>0</v>
      </c>
      <c r="AX784">
        <v>1430</v>
      </c>
      <c r="AY784">
        <v>0</v>
      </c>
      <c r="AZ784">
        <v>0</v>
      </c>
      <c r="BA784">
        <v>2</v>
      </c>
      <c r="BB784">
        <v>0</v>
      </c>
      <c r="BC784">
        <v>3</v>
      </c>
      <c r="BD784">
        <v>1</v>
      </c>
      <c r="BE784" t="s">
        <v>97</v>
      </c>
      <c r="BF784">
        <v>6</v>
      </c>
      <c r="BG784" t="s">
        <v>107</v>
      </c>
      <c r="BH784">
        <v>0</v>
      </c>
      <c r="BI784" t="s">
        <v>83</v>
      </c>
      <c r="BJ784" t="s">
        <v>108</v>
      </c>
      <c r="BK784">
        <v>2001</v>
      </c>
      <c r="BL784" t="s">
        <v>109</v>
      </c>
      <c r="BM784">
        <v>2</v>
      </c>
      <c r="BN784">
        <v>605</v>
      </c>
      <c r="BO784" t="s">
        <v>98</v>
      </c>
      <c r="BP784" t="s">
        <v>98</v>
      </c>
      <c r="BQ784" t="s">
        <v>105</v>
      </c>
      <c r="BR784">
        <v>0</v>
      </c>
      <c r="BS784">
        <v>33</v>
      </c>
      <c r="BT784">
        <v>0</v>
      </c>
      <c r="BU784">
        <v>0</v>
      </c>
      <c r="BV784">
        <v>0</v>
      </c>
      <c r="BW784">
        <v>0</v>
      </c>
      <c r="BX784" t="s">
        <v>83</v>
      </c>
      <c r="BY784" t="s">
        <v>83</v>
      </c>
      <c r="BZ784" t="s">
        <v>83</v>
      </c>
      <c r="CA784" s="2">
        <v>0</v>
      </c>
      <c r="CB784">
        <v>6</v>
      </c>
      <c r="CC784">
        <v>2009</v>
      </c>
      <c r="CD784" t="s">
        <v>110</v>
      </c>
      <c r="CE784" t="s">
        <v>111</v>
      </c>
      <c r="CF784" s="2">
        <v>187100</v>
      </c>
      <c r="CG784" s="4">
        <f t="shared" si="25"/>
        <v>130.83916083916083</v>
      </c>
    </row>
    <row r="785" spans="1:85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 t="str">
        <f t="shared" si="24"/>
        <v>N/A</v>
      </c>
      <c r="S785">
        <v>5</v>
      </c>
      <c r="T785">
        <v>6</v>
      </c>
      <c r="U785">
        <v>1978</v>
      </c>
      <c r="V785" t="str">
        <f>IF(Table1[[#This Row],[YearBuilt]]&lt;1990, "N", IF(Table1[[#This Row],[Remodeled after 1990?]] = "Y", "N", "Y"))</f>
        <v>N</v>
      </c>
      <c r="W785">
        <v>1978</v>
      </c>
      <c r="X785" t="str" cm="1">
        <f t="array" ref="X785">IFERROR(IF(U785=W785, "N", IF(AND(U785&lt;W785, Table1[[#This Row],[YearRemodAdd]]&gt;1990), "Y", "N/A")), No value)</f>
        <v>N</v>
      </c>
      <c r="Y785" t="s">
        <v>93</v>
      </c>
      <c r="Z785" t="s">
        <v>94</v>
      </c>
      <c r="AA785" t="s">
        <v>161</v>
      </c>
      <c r="AB785" t="s">
        <v>161</v>
      </c>
      <c r="AC785" t="s">
        <v>96</v>
      </c>
      <c r="AD785">
        <v>104</v>
      </c>
      <c r="AE785" t="s">
        <v>98</v>
      </c>
      <c r="AF785" t="s">
        <v>97</v>
      </c>
      <c r="AG785" t="s">
        <v>99</v>
      </c>
      <c r="AH785" t="s">
        <v>97</v>
      </c>
      <c r="AI785" t="s">
        <v>98</v>
      </c>
      <c r="AJ785" t="s">
        <v>130</v>
      </c>
      <c r="AK785" t="s">
        <v>101</v>
      </c>
      <c r="AL785">
        <v>1097</v>
      </c>
      <c r="AM785" t="s">
        <v>102</v>
      </c>
      <c r="AN785">
        <v>0</v>
      </c>
      <c r="AO785">
        <v>0</v>
      </c>
      <c r="AP785">
        <v>1097</v>
      </c>
      <c r="AQ785" t="s">
        <v>103</v>
      </c>
      <c r="AR785" t="s">
        <v>104</v>
      </c>
      <c r="AS785" t="s">
        <v>105</v>
      </c>
      <c r="AT785" t="s">
        <v>106</v>
      </c>
      <c r="AU785">
        <v>1110</v>
      </c>
      <c r="AV785">
        <v>0</v>
      </c>
      <c r="AW785">
        <v>0</v>
      </c>
      <c r="AX785">
        <v>1110</v>
      </c>
      <c r="AY785">
        <v>1</v>
      </c>
      <c r="AZ785">
        <v>0</v>
      </c>
      <c r="BA785">
        <v>1</v>
      </c>
      <c r="BB785">
        <v>0</v>
      </c>
      <c r="BC785">
        <v>1</v>
      </c>
      <c r="BD785">
        <v>1</v>
      </c>
      <c r="BE785" t="s">
        <v>97</v>
      </c>
      <c r="BF785">
        <v>4</v>
      </c>
      <c r="BG785" t="s">
        <v>107</v>
      </c>
      <c r="BH785">
        <v>1</v>
      </c>
      <c r="BI785" t="s">
        <v>98</v>
      </c>
      <c r="BJ785" t="s">
        <v>108</v>
      </c>
      <c r="BK785">
        <v>1978</v>
      </c>
      <c r="BL785" t="s">
        <v>157</v>
      </c>
      <c r="BM785">
        <v>2</v>
      </c>
      <c r="BN785">
        <v>602</v>
      </c>
      <c r="BO785" t="s">
        <v>98</v>
      </c>
      <c r="BP785" t="s">
        <v>98</v>
      </c>
      <c r="BQ785" t="s">
        <v>105</v>
      </c>
      <c r="BR785">
        <v>303</v>
      </c>
      <c r="BS785">
        <v>30</v>
      </c>
      <c r="BT785">
        <v>0</v>
      </c>
      <c r="BU785">
        <v>0</v>
      </c>
      <c r="BV785">
        <v>0</v>
      </c>
      <c r="BW785">
        <v>0</v>
      </c>
      <c r="BX785" t="s">
        <v>83</v>
      </c>
      <c r="BY785" t="s">
        <v>83</v>
      </c>
      <c r="BZ785" t="s">
        <v>83</v>
      </c>
      <c r="CA785" s="2">
        <v>0</v>
      </c>
      <c r="CB785">
        <v>7</v>
      </c>
      <c r="CC785">
        <v>2009</v>
      </c>
      <c r="CD785" t="s">
        <v>110</v>
      </c>
      <c r="CE785" t="s">
        <v>111</v>
      </c>
      <c r="CF785" s="2">
        <v>165500</v>
      </c>
      <c r="CG785" s="4">
        <f t="shared" si="25"/>
        <v>149.09909909909911</v>
      </c>
    </row>
    <row r="786" spans="1:85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 t="str">
        <f t="shared" si="24"/>
        <v>N/A</v>
      </c>
      <c r="S786">
        <v>6</v>
      </c>
      <c r="T786">
        <v>6</v>
      </c>
      <c r="U786">
        <v>1914</v>
      </c>
      <c r="V786" t="str">
        <f>IF(Table1[[#This Row],[YearBuilt]]&lt;1990, "N", IF(Table1[[#This Row],[Remodeled after 1990?]] = "Y", "N", "Y"))</f>
        <v>N</v>
      </c>
      <c r="W786">
        <v>2001</v>
      </c>
      <c r="X786" t="str" cm="1">
        <f t="array" ref="X786">IFERROR(IF(U786=W786, "N", IF(AND(U786&lt;W786, Table1[[#This Row],[YearRemodAdd]]&gt;1990), "Y", "N/A")), No value)</f>
        <v>Y</v>
      </c>
      <c r="Y786" t="s">
        <v>93</v>
      </c>
      <c r="Z786" t="s">
        <v>94</v>
      </c>
      <c r="AA786" t="s">
        <v>124</v>
      </c>
      <c r="AB786" t="s">
        <v>125</v>
      </c>
      <c r="AC786" t="s">
        <v>117</v>
      </c>
      <c r="AD786">
        <v>0</v>
      </c>
      <c r="AE786" t="s">
        <v>98</v>
      </c>
      <c r="AF786" t="s">
        <v>98</v>
      </c>
      <c r="AG786" t="s">
        <v>118</v>
      </c>
      <c r="AH786" t="s">
        <v>98</v>
      </c>
      <c r="AI786" t="s">
        <v>98</v>
      </c>
      <c r="AJ786" t="s">
        <v>100</v>
      </c>
      <c r="AK786" t="s">
        <v>102</v>
      </c>
      <c r="AL786">
        <v>0</v>
      </c>
      <c r="AM786" t="s">
        <v>102</v>
      </c>
      <c r="AN786">
        <v>0</v>
      </c>
      <c r="AO786">
        <v>742</v>
      </c>
      <c r="AP786">
        <v>742</v>
      </c>
      <c r="AQ786" t="s">
        <v>103</v>
      </c>
      <c r="AR786" t="s">
        <v>104</v>
      </c>
      <c r="AS786" t="s">
        <v>105</v>
      </c>
      <c r="AT786" t="s">
        <v>106</v>
      </c>
      <c r="AU786">
        <v>742</v>
      </c>
      <c r="AV786">
        <v>742</v>
      </c>
      <c r="AW786">
        <v>0</v>
      </c>
      <c r="AX786">
        <v>1484</v>
      </c>
      <c r="AY786">
        <v>0</v>
      </c>
      <c r="AZ786">
        <v>0</v>
      </c>
      <c r="BA786">
        <v>2</v>
      </c>
      <c r="BB786">
        <v>0</v>
      </c>
      <c r="BC786">
        <v>3</v>
      </c>
      <c r="BD786">
        <v>1</v>
      </c>
      <c r="BE786" t="s">
        <v>98</v>
      </c>
      <c r="BF786">
        <v>9</v>
      </c>
      <c r="BG786" t="s">
        <v>107</v>
      </c>
      <c r="BH786">
        <v>1</v>
      </c>
      <c r="BI786" t="s">
        <v>97</v>
      </c>
      <c r="BJ786" t="s">
        <v>83</v>
      </c>
      <c r="BK786" t="s">
        <v>83</v>
      </c>
      <c r="BL786" t="s">
        <v>83</v>
      </c>
      <c r="BM786">
        <v>0</v>
      </c>
      <c r="BN786">
        <v>0</v>
      </c>
      <c r="BO786" t="s">
        <v>83</v>
      </c>
      <c r="BP786" t="s">
        <v>83</v>
      </c>
      <c r="BQ786" t="s">
        <v>105</v>
      </c>
      <c r="BR786">
        <v>0</v>
      </c>
      <c r="BS786">
        <v>291</v>
      </c>
      <c r="BT786">
        <v>134</v>
      </c>
      <c r="BU786">
        <v>0</v>
      </c>
      <c r="BV786">
        <v>0</v>
      </c>
      <c r="BW786">
        <v>0</v>
      </c>
      <c r="BX786" t="s">
        <v>83</v>
      </c>
      <c r="BY786" t="s">
        <v>83</v>
      </c>
      <c r="BZ786" t="s">
        <v>83</v>
      </c>
      <c r="CA786" s="2">
        <v>0</v>
      </c>
      <c r="CB786">
        <v>6</v>
      </c>
      <c r="CC786">
        <v>2008</v>
      </c>
      <c r="CD786" t="s">
        <v>110</v>
      </c>
      <c r="CE786" t="s">
        <v>111</v>
      </c>
      <c r="CF786" s="2">
        <v>128000</v>
      </c>
      <c r="CG786" s="4">
        <f t="shared" si="25"/>
        <v>86.253369272237194</v>
      </c>
    </row>
    <row r="787" spans="1:85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 t="str">
        <f t="shared" si="24"/>
        <v>Y</v>
      </c>
      <c r="S787">
        <v>6</v>
      </c>
      <c r="T787">
        <v>5</v>
      </c>
      <c r="U787">
        <v>1967</v>
      </c>
      <c r="V787" t="str">
        <f>IF(Table1[[#This Row],[YearBuilt]]&lt;1990, "N", IF(Table1[[#This Row],[Remodeled after 1990?]] = "Y", "N", "Y"))</f>
        <v>N</v>
      </c>
      <c r="W787">
        <v>1967</v>
      </c>
      <c r="X787" t="str" cm="1">
        <f t="array" ref="X787">IFERROR(IF(U787=W787, "N", IF(AND(U787&lt;W787, Table1[[#This Row],[YearRemodAdd]]&gt;1990), "Y", "N/A")), No value)</f>
        <v>N</v>
      </c>
      <c r="Y787" t="s">
        <v>93</v>
      </c>
      <c r="Z787" t="s">
        <v>94</v>
      </c>
      <c r="AA787" t="s">
        <v>96</v>
      </c>
      <c r="AB787" t="s">
        <v>124</v>
      </c>
      <c r="AC787" t="s">
        <v>117</v>
      </c>
      <c r="AD787">
        <v>0</v>
      </c>
      <c r="AE787" t="s">
        <v>98</v>
      </c>
      <c r="AF787" t="s">
        <v>98</v>
      </c>
      <c r="AG787" t="s">
        <v>118</v>
      </c>
      <c r="AH787" t="s">
        <v>98</v>
      </c>
      <c r="AI787" t="s">
        <v>98</v>
      </c>
      <c r="AJ787" t="s">
        <v>100</v>
      </c>
      <c r="AK787" t="s">
        <v>153</v>
      </c>
      <c r="AL787">
        <v>251</v>
      </c>
      <c r="AM787" t="s">
        <v>172</v>
      </c>
      <c r="AN787">
        <v>630</v>
      </c>
      <c r="AO787">
        <v>491</v>
      </c>
      <c r="AP787">
        <v>1372</v>
      </c>
      <c r="AQ787" t="s">
        <v>103</v>
      </c>
      <c r="AR787" t="s">
        <v>98</v>
      </c>
      <c r="AS787" t="s">
        <v>105</v>
      </c>
      <c r="AT787" t="s">
        <v>106</v>
      </c>
      <c r="AU787">
        <v>1342</v>
      </c>
      <c r="AV787">
        <v>0</v>
      </c>
      <c r="AW787">
        <v>0</v>
      </c>
      <c r="AX787">
        <v>1342</v>
      </c>
      <c r="AY787">
        <v>0</v>
      </c>
      <c r="AZ787">
        <v>0</v>
      </c>
      <c r="BA787">
        <v>2</v>
      </c>
      <c r="BB787">
        <v>0</v>
      </c>
      <c r="BC787">
        <v>3</v>
      </c>
      <c r="BD787">
        <v>1</v>
      </c>
      <c r="BE787" t="s">
        <v>98</v>
      </c>
      <c r="BF787">
        <v>7</v>
      </c>
      <c r="BG787" t="s">
        <v>107</v>
      </c>
      <c r="BH787">
        <v>1</v>
      </c>
      <c r="BI787" t="s">
        <v>97</v>
      </c>
      <c r="BJ787" t="s">
        <v>108</v>
      </c>
      <c r="BK787">
        <v>1967</v>
      </c>
      <c r="BL787" t="s">
        <v>102</v>
      </c>
      <c r="BM787">
        <v>2</v>
      </c>
      <c r="BN787">
        <v>457</v>
      </c>
      <c r="BO787" t="s">
        <v>98</v>
      </c>
      <c r="BP787" t="s">
        <v>98</v>
      </c>
      <c r="BQ787" t="s">
        <v>105</v>
      </c>
      <c r="BR787">
        <v>0</v>
      </c>
      <c r="BS787">
        <v>0</v>
      </c>
      <c r="BT787">
        <v>0</v>
      </c>
      <c r="BU787">
        <v>0</v>
      </c>
      <c r="BV787">
        <v>197</v>
      </c>
      <c r="BW787">
        <v>0</v>
      </c>
      <c r="BX787" t="s">
        <v>83</v>
      </c>
      <c r="BY787" t="s">
        <v>83</v>
      </c>
      <c r="BZ787" t="s">
        <v>83</v>
      </c>
      <c r="CA787" s="2">
        <v>0</v>
      </c>
      <c r="CB787">
        <v>9</v>
      </c>
      <c r="CC787">
        <v>2009</v>
      </c>
      <c r="CD787" t="s">
        <v>110</v>
      </c>
      <c r="CE787" t="s">
        <v>111</v>
      </c>
      <c r="CF787" s="2">
        <v>161500</v>
      </c>
      <c r="CG787" s="4">
        <f t="shared" si="25"/>
        <v>120.34277198211625</v>
      </c>
    </row>
    <row r="788" spans="1:85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 t="str">
        <f t="shared" si="24"/>
        <v>N/A</v>
      </c>
      <c r="S788">
        <v>5</v>
      </c>
      <c r="T788">
        <v>6</v>
      </c>
      <c r="U788">
        <v>1915</v>
      </c>
      <c r="V788" t="str">
        <f>IF(Table1[[#This Row],[YearBuilt]]&lt;1990, "N", IF(Table1[[#This Row],[Remodeled after 1990?]] = "Y", "N", "Y"))</f>
        <v>N</v>
      </c>
      <c r="W788">
        <v>1950</v>
      </c>
      <c r="X788" t="str" cm="1">
        <f t="array" ref="X788">IFERROR(IF(U788=W788, "N", IF(AND(U788&lt;W788, Table1[[#This Row],[YearRemodAdd]]&gt;1990), "Y", "N/A")), No value)</f>
        <v>N/A</v>
      </c>
      <c r="Y788" t="s">
        <v>93</v>
      </c>
      <c r="Z788" t="s">
        <v>94</v>
      </c>
      <c r="AA788" t="s">
        <v>116</v>
      </c>
      <c r="AB788" t="s">
        <v>116</v>
      </c>
      <c r="AC788" t="s">
        <v>117</v>
      </c>
      <c r="AD788">
        <v>0</v>
      </c>
      <c r="AE788" t="s">
        <v>98</v>
      </c>
      <c r="AF788" t="s">
        <v>97</v>
      </c>
      <c r="AG788" t="s">
        <v>99</v>
      </c>
      <c r="AH788" t="s">
        <v>147</v>
      </c>
      <c r="AI788" t="s">
        <v>98</v>
      </c>
      <c r="AJ788" t="s">
        <v>100</v>
      </c>
      <c r="AK788" t="s">
        <v>172</v>
      </c>
      <c r="AL788">
        <v>686</v>
      </c>
      <c r="AM788" t="s">
        <v>102</v>
      </c>
      <c r="AN788">
        <v>0</v>
      </c>
      <c r="AO788">
        <v>0</v>
      </c>
      <c r="AP788">
        <v>686</v>
      </c>
      <c r="AQ788" t="s">
        <v>103</v>
      </c>
      <c r="AR788" t="s">
        <v>98</v>
      </c>
      <c r="AS788" t="s">
        <v>105</v>
      </c>
      <c r="AT788" t="s">
        <v>106</v>
      </c>
      <c r="AU788">
        <v>966</v>
      </c>
      <c r="AV788">
        <v>686</v>
      </c>
      <c r="AW788">
        <v>0</v>
      </c>
      <c r="AX788">
        <v>1652</v>
      </c>
      <c r="AY788">
        <v>1</v>
      </c>
      <c r="AZ788">
        <v>0</v>
      </c>
      <c r="BA788">
        <v>2</v>
      </c>
      <c r="BB788">
        <v>0</v>
      </c>
      <c r="BC788">
        <v>4</v>
      </c>
      <c r="BD788">
        <v>1</v>
      </c>
      <c r="BE788" t="s">
        <v>98</v>
      </c>
      <c r="BF788">
        <v>7</v>
      </c>
      <c r="BG788" t="s">
        <v>107</v>
      </c>
      <c r="BH788">
        <v>0</v>
      </c>
      <c r="BI788" t="s">
        <v>83</v>
      </c>
      <c r="BJ788" t="s">
        <v>127</v>
      </c>
      <c r="BK788">
        <v>1961</v>
      </c>
      <c r="BL788" t="s">
        <v>102</v>
      </c>
      <c r="BM788">
        <v>1</v>
      </c>
      <c r="BN788">
        <v>416</v>
      </c>
      <c r="BO788" t="s">
        <v>98</v>
      </c>
      <c r="BP788" t="s">
        <v>98</v>
      </c>
      <c r="BQ788" t="s">
        <v>105</v>
      </c>
      <c r="BR788">
        <v>0</v>
      </c>
      <c r="BS788">
        <v>0</v>
      </c>
      <c r="BT788">
        <v>196</v>
      </c>
      <c r="BU788">
        <v>0</v>
      </c>
      <c r="BV788">
        <v>0</v>
      </c>
      <c r="BW788">
        <v>0</v>
      </c>
      <c r="BX788" t="s">
        <v>83</v>
      </c>
      <c r="BY788" t="s">
        <v>83</v>
      </c>
      <c r="BZ788" t="s">
        <v>135</v>
      </c>
      <c r="CA788" s="2">
        <v>1200</v>
      </c>
      <c r="CB788">
        <v>6</v>
      </c>
      <c r="CC788">
        <v>2010</v>
      </c>
      <c r="CD788" t="s">
        <v>110</v>
      </c>
      <c r="CE788" t="s">
        <v>111</v>
      </c>
      <c r="CF788" s="2">
        <v>139000</v>
      </c>
      <c r="CG788" s="4">
        <f t="shared" si="25"/>
        <v>84.140435835351084</v>
      </c>
    </row>
    <row r="789" spans="1:85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 t="str">
        <f t="shared" si="24"/>
        <v>N</v>
      </c>
      <c r="S789">
        <v>7</v>
      </c>
      <c r="T789">
        <v>5</v>
      </c>
      <c r="U789">
        <v>2004</v>
      </c>
      <c r="V789" t="str">
        <f>IF(Table1[[#This Row],[YearBuilt]]&lt;1990, "N", IF(Table1[[#This Row],[Remodeled after 1990?]] = "Y", "N", "Y"))</f>
        <v>Y</v>
      </c>
      <c r="W789">
        <v>2004</v>
      </c>
      <c r="X789" t="str" cm="1">
        <f t="array" ref="X789">IFERROR(IF(U789=W789, "N", IF(AND(U789&lt;W789, Table1[[#This Row],[YearRemodAdd]]&gt;1990), "Y", "N/A")), No value)</f>
        <v>N</v>
      </c>
      <c r="Y789" t="s">
        <v>93</v>
      </c>
      <c r="Z789" t="s">
        <v>94</v>
      </c>
      <c r="AA789" t="s">
        <v>95</v>
      </c>
      <c r="AB789" t="s">
        <v>95</v>
      </c>
      <c r="AC789" t="s">
        <v>117</v>
      </c>
      <c r="AD789">
        <v>0</v>
      </c>
      <c r="AE789" t="s">
        <v>97</v>
      </c>
      <c r="AF789" t="s">
        <v>98</v>
      </c>
      <c r="AG789" t="s">
        <v>99</v>
      </c>
      <c r="AH789" t="s">
        <v>97</v>
      </c>
      <c r="AI789" t="s">
        <v>98</v>
      </c>
      <c r="AJ789" t="s">
        <v>100</v>
      </c>
      <c r="AK789" t="s">
        <v>101</v>
      </c>
      <c r="AL789">
        <v>656</v>
      </c>
      <c r="AM789" t="s">
        <v>102</v>
      </c>
      <c r="AN789">
        <v>0</v>
      </c>
      <c r="AO789">
        <v>300</v>
      </c>
      <c r="AP789">
        <v>956</v>
      </c>
      <c r="AQ789" t="s">
        <v>103</v>
      </c>
      <c r="AR789" t="s">
        <v>104</v>
      </c>
      <c r="AS789" t="s">
        <v>105</v>
      </c>
      <c r="AT789" t="s">
        <v>106</v>
      </c>
      <c r="AU789">
        <v>956</v>
      </c>
      <c r="AV789">
        <v>1128</v>
      </c>
      <c r="AW789">
        <v>0</v>
      </c>
      <c r="AX789">
        <v>2084</v>
      </c>
      <c r="AY789">
        <v>1</v>
      </c>
      <c r="AZ789">
        <v>0</v>
      </c>
      <c r="BA789">
        <v>2</v>
      </c>
      <c r="BB789">
        <v>1</v>
      </c>
      <c r="BC789">
        <v>4</v>
      </c>
      <c r="BD789">
        <v>1</v>
      </c>
      <c r="BE789" t="s">
        <v>97</v>
      </c>
      <c r="BF789">
        <v>8</v>
      </c>
      <c r="BG789" t="s">
        <v>107</v>
      </c>
      <c r="BH789">
        <v>0</v>
      </c>
      <c r="BI789" t="s">
        <v>83</v>
      </c>
      <c r="BJ789" t="s">
        <v>156</v>
      </c>
      <c r="BK789">
        <v>2004</v>
      </c>
      <c r="BL789" t="s">
        <v>109</v>
      </c>
      <c r="BM789">
        <v>2</v>
      </c>
      <c r="BN789">
        <v>618</v>
      </c>
      <c r="BO789" t="s">
        <v>98</v>
      </c>
      <c r="BP789" t="s">
        <v>98</v>
      </c>
      <c r="BQ789" t="s">
        <v>105</v>
      </c>
      <c r="BR789">
        <v>0</v>
      </c>
      <c r="BS789">
        <v>45</v>
      </c>
      <c r="BT789">
        <v>0</v>
      </c>
      <c r="BU789">
        <v>0</v>
      </c>
      <c r="BV789">
        <v>0</v>
      </c>
      <c r="BW789">
        <v>0</v>
      </c>
      <c r="BX789" t="s">
        <v>83</v>
      </c>
      <c r="BY789" t="s">
        <v>83</v>
      </c>
      <c r="BZ789" t="s">
        <v>83</v>
      </c>
      <c r="CA789" s="2">
        <v>0</v>
      </c>
      <c r="CB789">
        <v>1</v>
      </c>
      <c r="CC789">
        <v>2010</v>
      </c>
      <c r="CD789" t="s">
        <v>110</v>
      </c>
      <c r="CE789" t="s">
        <v>111</v>
      </c>
      <c r="CF789" s="2">
        <v>233000</v>
      </c>
      <c r="CG789" s="4">
        <f t="shared" si="25"/>
        <v>111.8042226487524</v>
      </c>
    </row>
    <row r="790" spans="1:85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 t="str">
        <f t="shared" si="24"/>
        <v>Y</v>
      </c>
      <c r="S790">
        <v>4</v>
      </c>
      <c r="T790">
        <v>7</v>
      </c>
      <c r="U790">
        <v>1954</v>
      </c>
      <c r="V790" t="str">
        <f>IF(Table1[[#This Row],[YearBuilt]]&lt;1990, "N", IF(Table1[[#This Row],[Remodeled after 1990?]] = "Y", "N", "Y"))</f>
        <v>N</v>
      </c>
      <c r="W790">
        <v>2000</v>
      </c>
      <c r="X790" t="str" cm="1">
        <f t="array" ref="X790">IFERROR(IF(U790=W790, "N", IF(AND(U790&lt;W790, Table1[[#This Row],[YearRemodAdd]]&gt;1990), "Y", "N/A")), No value)</f>
        <v>Y</v>
      </c>
      <c r="Y790" t="s">
        <v>93</v>
      </c>
      <c r="Z790" t="s">
        <v>94</v>
      </c>
      <c r="AA790" t="s">
        <v>116</v>
      </c>
      <c r="AB790" t="s">
        <v>116</v>
      </c>
      <c r="AC790" t="s">
        <v>117</v>
      </c>
      <c r="AD790">
        <v>0</v>
      </c>
      <c r="AE790" t="s">
        <v>98</v>
      </c>
      <c r="AF790" t="s">
        <v>98</v>
      </c>
      <c r="AG790" t="s">
        <v>118</v>
      </c>
      <c r="AH790" t="s">
        <v>98</v>
      </c>
      <c r="AI790" t="s">
        <v>98</v>
      </c>
      <c r="AJ790" t="s">
        <v>100</v>
      </c>
      <c r="AK790" t="s">
        <v>102</v>
      </c>
      <c r="AL790">
        <v>0</v>
      </c>
      <c r="AM790" t="s">
        <v>102</v>
      </c>
      <c r="AN790">
        <v>0</v>
      </c>
      <c r="AO790">
        <v>901</v>
      </c>
      <c r="AP790">
        <v>901</v>
      </c>
      <c r="AQ790" t="s">
        <v>103</v>
      </c>
      <c r="AR790" t="s">
        <v>104</v>
      </c>
      <c r="AS790" t="s">
        <v>105</v>
      </c>
      <c r="AT790" t="s">
        <v>106</v>
      </c>
      <c r="AU790">
        <v>901</v>
      </c>
      <c r="AV790">
        <v>0</v>
      </c>
      <c r="AW790">
        <v>0</v>
      </c>
      <c r="AX790">
        <v>901</v>
      </c>
      <c r="AY790">
        <v>0</v>
      </c>
      <c r="AZ790">
        <v>0</v>
      </c>
      <c r="BA790">
        <v>1</v>
      </c>
      <c r="BB790">
        <v>0</v>
      </c>
      <c r="BC790">
        <v>2</v>
      </c>
      <c r="BD790">
        <v>1</v>
      </c>
      <c r="BE790" t="s">
        <v>98</v>
      </c>
      <c r="BF790">
        <v>4</v>
      </c>
      <c r="BG790" t="s">
        <v>107</v>
      </c>
      <c r="BH790">
        <v>0</v>
      </c>
      <c r="BI790" t="s">
        <v>83</v>
      </c>
      <c r="BJ790" t="s">
        <v>127</v>
      </c>
      <c r="BK790">
        <v>1954</v>
      </c>
      <c r="BL790" t="s">
        <v>102</v>
      </c>
      <c r="BM790">
        <v>1</v>
      </c>
      <c r="BN790">
        <v>281</v>
      </c>
      <c r="BO790" t="s">
        <v>147</v>
      </c>
      <c r="BP790" t="s">
        <v>98</v>
      </c>
      <c r="BQ790" t="s">
        <v>105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 t="s">
        <v>83</v>
      </c>
      <c r="BY790" t="s">
        <v>83</v>
      </c>
      <c r="BZ790" t="s">
        <v>83</v>
      </c>
      <c r="CA790" s="2">
        <v>0</v>
      </c>
      <c r="CB790">
        <v>8</v>
      </c>
      <c r="CC790">
        <v>2008</v>
      </c>
      <c r="CD790" t="s">
        <v>110</v>
      </c>
      <c r="CE790" t="s">
        <v>111</v>
      </c>
      <c r="CF790" s="2">
        <v>107900</v>
      </c>
      <c r="CG790" s="4">
        <f t="shared" si="25"/>
        <v>119.7558268590455</v>
      </c>
    </row>
    <row r="791" spans="1:85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 t="str">
        <f t="shared" si="24"/>
        <v>N</v>
      </c>
      <c r="S791">
        <v>6</v>
      </c>
      <c r="T791">
        <v>8</v>
      </c>
      <c r="U791">
        <v>1966</v>
      </c>
      <c r="V791" t="str">
        <f>IF(Table1[[#This Row],[YearBuilt]]&lt;1990, "N", IF(Table1[[#This Row],[Remodeled after 1990?]] = "Y", "N", "Y"))</f>
        <v>N</v>
      </c>
      <c r="W791">
        <v>2007</v>
      </c>
      <c r="X791" t="str" cm="1">
        <f t="array" ref="X791">IFERROR(IF(U791=W791, "N", IF(AND(U791&lt;W791, Table1[[#This Row],[YearRemodAdd]]&gt;1990), "Y", "N/A")), No value)</f>
        <v>Y</v>
      </c>
      <c r="Y791" t="s">
        <v>93</v>
      </c>
      <c r="Z791" t="s">
        <v>94</v>
      </c>
      <c r="AA791" t="s">
        <v>140</v>
      </c>
      <c r="AB791" t="s">
        <v>140</v>
      </c>
      <c r="AC791" t="s">
        <v>96</v>
      </c>
      <c r="AD791">
        <v>157</v>
      </c>
      <c r="AE791" t="s">
        <v>98</v>
      </c>
      <c r="AF791" t="s">
        <v>98</v>
      </c>
      <c r="AG791" t="s">
        <v>118</v>
      </c>
      <c r="AH791" t="s">
        <v>98</v>
      </c>
      <c r="AI791" t="s">
        <v>147</v>
      </c>
      <c r="AJ791" t="s">
        <v>97</v>
      </c>
      <c r="AK791" t="s">
        <v>172</v>
      </c>
      <c r="AL791">
        <v>568</v>
      </c>
      <c r="AM791" t="s">
        <v>102</v>
      </c>
      <c r="AN791">
        <v>0</v>
      </c>
      <c r="AO791">
        <v>264</v>
      </c>
      <c r="AP791">
        <v>832</v>
      </c>
      <c r="AQ791" t="s">
        <v>103</v>
      </c>
      <c r="AR791" t="s">
        <v>97</v>
      </c>
      <c r="AS791" t="s">
        <v>105</v>
      </c>
      <c r="AT791" t="s">
        <v>106</v>
      </c>
      <c r="AU791">
        <v>976</v>
      </c>
      <c r="AV791">
        <v>1111</v>
      </c>
      <c r="AW791">
        <v>0</v>
      </c>
      <c r="AX791">
        <v>2087</v>
      </c>
      <c r="AY791">
        <v>0</v>
      </c>
      <c r="AZ791">
        <v>0</v>
      </c>
      <c r="BA791">
        <v>2</v>
      </c>
      <c r="BB791">
        <v>1</v>
      </c>
      <c r="BC791">
        <v>5</v>
      </c>
      <c r="BD791">
        <v>1</v>
      </c>
      <c r="BE791" t="s">
        <v>97</v>
      </c>
      <c r="BF791">
        <v>9</v>
      </c>
      <c r="BG791" t="s">
        <v>107</v>
      </c>
      <c r="BH791">
        <v>0</v>
      </c>
      <c r="BI791" t="s">
        <v>83</v>
      </c>
      <c r="BJ791" t="s">
        <v>108</v>
      </c>
      <c r="BK791">
        <v>1966</v>
      </c>
      <c r="BL791" t="s">
        <v>157</v>
      </c>
      <c r="BM791">
        <v>2</v>
      </c>
      <c r="BN791">
        <v>444</v>
      </c>
      <c r="BO791" t="s">
        <v>98</v>
      </c>
      <c r="BP791" t="s">
        <v>98</v>
      </c>
      <c r="BQ791" t="s">
        <v>105</v>
      </c>
      <c r="BR791">
        <v>133</v>
      </c>
      <c r="BS791">
        <v>168</v>
      </c>
      <c r="BT791">
        <v>0</v>
      </c>
      <c r="BU791">
        <v>0</v>
      </c>
      <c r="BV791">
        <v>0</v>
      </c>
      <c r="BW791">
        <v>0</v>
      </c>
      <c r="BX791" t="s">
        <v>83</v>
      </c>
      <c r="BY791" t="s">
        <v>83</v>
      </c>
      <c r="BZ791" t="s">
        <v>83</v>
      </c>
      <c r="CA791" s="2">
        <v>0</v>
      </c>
      <c r="CB791">
        <v>7</v>
      </c>
      <c r="CC791">
        <v>2007</v>
      </c>
      <c r="CD791" t="s">
        <v>110</v>
      </c>
      <c r="CE791" t="s">
        <v>111</v>
      </c>
      <c r="CF791" s="2">
        <v>187500</v>
      </c>
      <c r="CG791" s="4">
        <f t="shared" si="25"/>
        <v>89.841878294202203</v>
      </c>
    </row>
    <row r="792" spans="1:85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 t="str">
        <f t="shared" si="24"/>
        <v>Y</v>
      </c>
      <c r="S792">
        <v>7</v>
      </c>
      <c r="T792">
        <v>5</v>
      </c>
      <c r="U792">
        <v>2005</v>
      </c>
      <c r="V792" t="str">
        <f>IF(Table1[[#This Row],[YearBuilt]]&lt;1990, "N", IF(Table1[[#This Row],[Remodeled after 1990?]] = "Y", "N", "Y"))</f>
        <v>N</v>
      </c>
      <c r="W792">
        <v>2006</v>
      </c>
      <c r="X792" t="str" cm="1">
        <f t="array" ref="X792">IFERROR(IF(U792=W792, "N", IF(AND(U792&lt;W792, Table1[[#This Row],[YearRemodAdd]]&gt;1990), "Y", "N/A")), No value)</f>
        <v>Y</v>
      </c>
      <c r="Y792" t="s">
        <v>93</v>
      </c>
      <c r="Z792" t="s">
        <v>94</v>
      </c>
      <c r="AA792" t="s">
        <v>95</v>
      </c>
      <c r="AB792" t="s">
        <v>95</v>
      </c>
      <c r="AC792" t="s">
        <v>96</v>
      </c>
      <c r="AD792">
        <v>11</v>
      </c>
      <c r="AE792" t="s">
        <v>97</v>
      </c>
      <c r="AF792" t="s">
        <v>98</v>
      </c>
      <c r="AG792" t="s">
        <v>99</v>
      </c>
      <c r="AH792" t="s">
        <v>97</v>
      </c>
      <c r="AI792" t="s">
        <v>98</v>
      </c>
      <c r="AJ792" t="s">
        <v>100</v>
      </c>
      <c r="AK792" t="s">
        <v>101</v>
      </c>
      <c r="AL792">
        <v>16</v>
      </c>
      <c r="AM792" t="s">
        <v>102</v>
      </c>
      <c r="AN792">
        <v>0</v>
      </c>
      <c r="AO792">
        <v>1129</v>
      </c>
      <c r="AP792">
        <v>1145</v>
      </c>
      <c r="AQ792" t="s">
        <v>103</v>
      </c>
      <c r="AR792" t="s">
        <v>104</v>
      </c>
      <c r="AS792" t="s">
        <v>105</v>
      </c>
      <c r="AT792" t="s">
        <v>106</v>
      </c>
      <c r="AU792">
        <v>1145</v>
      </c>
      <c r="AV792">
        <v>0</v>
      </c>
      <c r="AW792">
        <v>0</v>
      </c>
      <c r="AX792">
        <v>1145</v>
      </c>
      <c r="AY792">
        <v>0</v>
      </c>
      <c r="AZ792">
        <v>0</v>
      </c>
      <c r="BA792">
        <v>2</v>
      </c>
      <c r="BB792">
        <v>0</v>
      </c>
      <c r="BC792">
        <v>2</v>
      </c>
      <c r="BD792">
        <v>1</v>
      </c>
      <c r="BE792" t="s">
        <v>97</v>
      </c>
      <c r="BF792">
        <v>5</v>
      </c>
      <c r="BG792" t="s">
        <v>107</v>
      </c>
      <c r="BH792">
        <v>1</v>
      </c>
      <c r="BI792" t="s">
        <v>97</v>
      </c>
      <c r="BJ792" t="s">
        <v>108</v>
      </c>
      <c r="BK792">
        <v>2005</v>
      </c>
      <c r="BL792" t="s">
        <v>157</v>
      </c>
      <c r="BM792">
        <v>2</v>
      </c>
      <c r="BN792">
        <v>397</v>
      </c>
      <c r="BO792" t="s">
        <v>98</v>
      </c>
      <c r="BP792" t="s">
        <v>98</v>
      </c>
      <c r="BQ792" t="s">
        <v>105</v>
      </c>
      <c r="BR792">
        <v>100</v>
      </c>
      <c r="BS792">
        <v>16</v>
      </c>
      <c r="BT792">
        <v>0</v>
      </c>
      <c r="BU792">
        <v>0</v>
      </c>
      <c r="BV792">
        <v>0</v>
      </c>
      <c r="BW792">
        <v>0</v>
      </c>
      <c r="BX792" t="s">
        <v>83</v>
      </c>
      <c r="BY792" t="s">
        <v>83</v>
      </c>
      <c r="BZ792" t="s">
        <v>83</v>
      </c>
      <c r="CA792" s="2">
        <v>0</v>
      </c>
      <c r="CB792">
        <v>9</v>
      </c>
      <c r="CC792">
        <v>2009</v>
      </c>
      <c r="CD792" t="s">
        <v>110</v>
      </c>
      <c r="CE792" t="s">
        <v>111</v>
      </c>
      <c r="CF792" s="2">
        <v>160200</v>
      </c>
      <c r="CG792" s="4">
        <f t="shared" si="25"/>
        <v>139.91266375545851</v>
      </c>
    </row>
    <row r="793" spans="1:85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 t="str">
        <f t="shared" si="24"/>
        <v>N/A</v>
      </c>
      <c r="S793">
        <v>6</v>
      </c>
      <c r="T793">
        <v>5</v>
      </c>
      <c r="U793">
        <v>1976</v>
      </c>
      <c r="V793" t="str">
        <f>IF(Table1[[#This Row],[YearBuilt]]&lt;1990, "N", IF(Table1[[#This Row],[Remodeled after 1990?]] = "Y", "N", "Y"))</f>
        <v>N</v>
      </c>
      <c r="W793">
        <v>1976</v>
      </c>
      <c r="X793" t="str" cm="1">
        <f t="array" ref="X793">IFERROR(IF(U793=W793, "N", IF(AND(U793&lt;W793, Table1[[#This Row],[YearRemodAdd]]&gt;1990), "Y", "N/A")), No value)</f>
        <v>N</v>
      </c>
      <c r="Y793" t="s">
        <v>93</v>
      </c>
      <c r="Z793" t="s">
        <v>94</v>
      </c>
      <c r="AA793" t="s">
        <v>140</v>
      </c>
      <c r="AB793" t="s">
        <v>140</v>
      </c>
      <c r="AC793" t="s">
        <v>117</v>
      </c>
      <c r="AD793">
        <v>0</v>
      </c>
      <c r="AE793" t="s">
        <v>98</v>
      </c>
      <c r="AF793" t="s">
        <v>98</v>
      </c>
      <c r="AG793" t="s">
        <v>99</v>
      </c>
      <c r="AH793" t="s">
        <v>97</v>
      </c>
      <c r="AI793" t="s">
        <v>98</v>
      </c>
      <c r="AJ793" t="s">
        <v>130</v>
      </c>
      <c r="AK793" t="s">
        <v>119</v>
      </c>
      <c r="AL793">
        <v>539</v>
      </c>
      <c r="AM793" t="s">
        <v>102</v>
      </c>
      <c r="AN793">
        <v>0</v>
      </c>
      <c r="AO793">
        <v>490</v>
      </c>
      <c r="AP793">
        <v>1029</v>
      </c>
      <c r="AQ793" t="s">
        <v>103</v>
      </c>
      <c r="AR793" t="s">
        <v>98</v>
      </c>
      <c r="AS793" t="s">
        <v>105</v>
      </c>
      <c r="AT793" t="s">
        <v>106</v>
      </c>
      <c r="AU793">
        <v>1062</v>
      </c>
      <c r="AV793">
        <v>0</v>
      </c>
      <c r="AW793">
        <v>0</v>
      </c>
      <c r="AX793">
        <v>1062</v>
      </c>
      <c r="AY793">
        <v>1</v>
      </c>
      <c r="AZ793">
        <v>0</v>
      </c>
      <c r="BA793">
        <v>1</v>
      </c>
      <c r="BB793">
        <v>0</v>
      </c>
      <c r="BC793">
        <v>3</v>
      </c>
      <c r="BD793">
        <v>1</v>
      </c>
      <c r="BE793" t="s">
        <v>98</v>
      </c>
      <c r="BF793">
        <v>5</v>
      </c>
      <c r="BG793" t="s">
        <v>107</v>
      </c>
      <c r="BH793">
        <v>2</v>
      </c>
      <c r="BI793" t="s">
        <v>98</v>
      </c>
      <c r="BJ793" t="s">
        <v>108</v>
      </c>
      <c r="BK793">
        <v>1976</v>
      </c>
      <c r="BL793" t="s">
        <v>109</v>
      </c>
      <c r="BM793">
        <v>2</v>
      </c>
      <c r="BN793">
        <v>539</v>
      </c>
      <c r="BO793" t="s">
        <v>98</v>
      </c>
      <c r="BP793" t="s">
        <v>98</v>
      </c>
      <c r="BQ793" t="s">
        <v>105</v>
      </c>
      <c r="BR793">
        <v>120</v>
      </c>
      <c r="BS793">
        <v>0</v>
      </c>
      <c r="BT793">
        <v>0</v>
      </c>
      <c r="BU793">
        <v>0</v>
      </c>
      <c r="BV793">
        <v>0</v>
      </c>
      <c r="BW793">
        <v>0</v>
      </c>
      <c r="BX793" t="s">
        <v>83</v>
      </c>
      <c r="BY793" t="s">
        <v>83</v>
      </c>
      <c r="BZ793" t="s">
        <v>83</v>
      </c>
      <c r="CA793" s="2">
        <v>0</v>
      </c>
      <c r="CB793">
        <v>5</v>
      </c>
      <c r="CC793">
        <v>2007</v>
      </c>
      <c r="CD793" t="s">
        <v>110</v>
      </c>
      <c r="CE793" t="s">
        <v>111</v>
      </c>
      <c r="CF793" s="2">
        <v>146800</v>
      </c>
      <c r="CG793" s="4">
        <f t="shared" si="25"/>
        <v>138.22975517890771</v>
      </c>
    </row>
    <row r="794" spans="1:85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 t="str">
        <f t="shared" si="24"/>
        <v>N</v>
      </c>
      <c r="S794">
        <v>7</v>
      </c>
      <c r="T794">
        <v>5</v>
      </c>
      <c r="U794">
        <v>1996</v>
      </c>
      <c r="V794" t="str">
        <f>IF(Table1[[#This Row],[YearBuilt]]&lt;1990, "N", IF(Table1[[#This Row],[Remodeled after 1990?]] = "Y", "N", "Y"))</f>
        <v>N</v>
      </c>
      <c r="W794">
        <v>1997</v>
      </c>
      <c r="X794" t="str" cm="1">
        <f t="array" ref="X794">IFERROR(IF(U794=W794, "N", IF(AND(U794&lt;W794, Table1[[#This Row],[YearRemodAdd]]&gt;1990), "Y", "N/A")), No value)</f>
        <v>Y</v>
      </c>
      <c r="Y794" t="s">
        <v>93</v>
      </c>
      <c r="Z794" t="s">
        <v>94</v>
      </c>
      <c r="AA794" t="s">
        <v>116</v>
      </c>
      <c r="AB794" t="s">
        <v>116</v>
      </c>
      <c r="AC794" t="s">
        <v>117</v>
      </c>
      <c r="AD794">
        <v>0</v>
      </c>
      <c r="AE794" t="s">
        <v>97</v>
      </c>
      <c r="AF794" t="s">
        <v>98</v>
      </c>
      <c r="AG794" t="s">
        <v>99</v>
      </c>
      <c r="AH794" t="s">
        <v>97</v>
      </c>
      <c r="AI794" t="s">
        <v>98</v>
      </c>
      <c r="AJ794" t="s">
        <v>130</v>
      </c>
      <c r="AK794" t="s">
        <v>101</v>
      </c>
      <c r="AL794">
        <v>862</v>
      </c>
      <c r="AM794" t="s">
        <v>102</v>
      </c>
      <c r="AN794">
        <v>0</v>
      </c>
      <c r="AO794">
        <v>255</v>
      </c>
      <c r="AP794">
        <v>1117</v>
      </c>
      <c r="AQ794" t="s">
        <v>103</v>
      </c>
      <c r="AR794" t="s">
        <v>104</v>
      </c>
      <c r="AS794" t="s">
        <v>105</v>
      </c>
      <c r="AT794" t="s">
        <v>106</v>
      </c>
      <c r="AU794">
        <v>1127</v>
      </c>
      <c r="AV794">
        <v>886</v>
      </c>
      <c r="AW794">
        <v>0</v>
      </c>
      <c r="AX794">
        <v>2013</v>
      </c>
      <c r="AY794">
        <v>1</v>
      </c>
      <c r="AZ794">
        <v>0</v>
      </c>
      <c r="BA794">
        <v>2</v>
      </c>
      <c r="BB794">
        <v>1</v>
      </c>
      <c r="BC794">
        <v>3</v>
      </c>
      <c r="BD794">
        <v>1</v>
      </c>
      <c r="BE794" t="s">
        <v>98</v>
      </c>
      <c r="BF794">
        <v>8</v>
      </c>
      <c r="BG794" t="s">
        <v>107</v>
      </c>
      <c r="BH794">
        <v>1</v>
      </c>
      <c r="BI794" t="s">
        <v>98</v>
      </c>
      <c r="BJ794" t="s">
        <v>108</v>
      </c>
      <c r="BK794">
        <v>1997</v>
      </c>
      <c r="BL794" t="s">
        <v>102</v>
      </c>
      <c r="BM794">
        <v>2</v>
      </c>
      <c r="BN794">
        <v>455</v>
      </c>
      <c r="BO794" t="s">
        <v>98</v>
      </c>
      <c r="BP794" t="s">
        <v>98</v>
      </c>
      <c r="BQ794" t="s">
        <v>105</v>
      </c>
      <c r="BR794">
        <v>180</v>
      </c>
      <c r="BS794">
        <v>130</v>
      </c>
      <c r="BT794">
        <v>0</v>
      </c>
      <c r="BU794">
        <v>0</v>
      </c>
      <c r="BV794">
        <v>0</v>
      </c>
      <c r="BW794">
        <v>0</v>
      </c>
      <c r="BX794" t="s">
        <v>83</v>
      </c>
      <c r="BY794" t="s">
        <v>83</v>
      </c>
      <c r="BZ794" t="s">
        <v>83</v>
      </c>
      <c r="CA794" s="2">
        <v>0</v>
      </c>
      <c r="CB794">
        <v>6</v>
      </c>
      <c r="CC794">
        <v>2007</v>
      </c>
      <c r="CD794" t="s">
        <v>110</v>
      </c>
      <c r="CE794" t="s">
        <v>111</v>
      </c>
      <c r="CF794" s="2">
        <v>269790</v>
      </c>
      <c r="CG794" s="4">
        <f t="shared" si="25"/>
        <v>134.02384500745157</v>
      </c>
    </row>
    <row r="795" spans="1:85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 t="str">
        <f t="shared" si="24"/>
        <v>Y</v>
      </c>
      <c r="S795">
        <v>8</v>
      </c>
      <c r="T795">
        <v>5</v>
      </c>
      <c r="U795">
        <v>2007</v>
      </c>
      <c r="V795" t="str">
        <f>IF(Table1[[#This Row],[YearBuilt]]&lt;1990, "N", IF(Table1[[#This Row],[Remodeled after 1990?]] = "Y", "N", "Y"))</f>
        <v>Y</v>
      </c>
      <c r="W795">
        <v>2007</v>
      </c>
      <c r="X795" t="str" cm="1">
        <f t="array" ref="X795">IFERROR(IF(U795=W795, "N", IF(AND(U795&lt;W795, Table1[[#This Row],[YearRemodAdd]]&gt;1990), "Y", "N/A")), No value)</f>
        <v>N</v>
      </c>
      <c r="Y795" t="s">
        <v>93</v>
      </c>
      <c r="Z795" t="s">
        <v>94</v>
      </c>
      <c r="AA795" t="s">
        <v>180</v>
      </c>
      <c r="AB795" t="s">
        <v>181</v>
      </c>
      <c r="AC795" t="s">
        <v>137</v>
      </c>
      <c r="AD795">
        <v>140</v>
      </c>
      <c r="AE795" t="s">
        <v>97</v>
      </c>
      <c r="AF795" t="s">
        <v>98</v>
      </c>
      <c r="AG795" t="s">
        <v>99</v>
      </c>
      <c r="AH795" t="s">
        <v>97</v>
      </c>
      <c r="AI795" t="s">
        <v>98</v>
      </c>
      <c r="AJ795" t="s">
        <v>130</v>
      </c>
      <c r="AK795" t="s">
        <v>102</v>
      </c>
      <c r="AL795">
        <v>0</v>
      </c>
      <c r="AM795" t="s">
        <v>102</v>
      </c>
      <c r="AN795">
        <v>0</v>
      </c>
      <c r="AO795">
        <v>1496</v>
      </c>
      <c r="AP795">
        <v>1496</v>
      </c>
      <c r="AQ795" t="s">
        <v>103</v>
      </c>
      <c r="AR795" t="s">
        <v>104</v>
      </c>
      <c r="AS795" t="s">
        <v>105</v>
      </c>
      <c r="AT795" t="s">
        <v>106</v>
      </c>
      <c r="AU795">
        <v>1496</v>
      </c>
      <c r="AV795">
        <v>0</v>
      </c>
      <c r="AW795">
        <v>0</v>
      </c>
      <c r="AX795">
        <v>1496</v>
      </c>
      <c r="AY795">
        <v>0</v>
      </c>
      <c r="AZ795">
        <v>0</v>
      </c>
      <c r="BA795">
        <v>2</v>
      </c>
      <c r="BB795">
        <v>0</v>
      </c>
      <c r="BC795">
        <v>3</v>
      </c>
      <c r="BD795">
        <v>1</v>
      </c>
      <c r="BE795" t="s">
        <v>97</v>
      </c>
      <c r="BF795">
        <v>7</v>
      </c>
      <c r="BG795" t="s">
        <v>107</v>
      </c>
      <c r="BH795">
        <v>0</v>
      </c>
      <c r="BI795" t="s">
        <v>83</v>
      </c>
      <c r="BJ795" t="s">
        <v>108</v>
      </c>
      <c r="BK795">
        <v>2007</v>
      </c>
      <c r="BL795" t="s">
        <v>157</v>
      </c>
      <c r="BM795">
        <v>2</v>
      </c>
      <c r="BN795">
        <v>474</v>
      </c>
      <c r="BO795" t="s">
        <v>98</v>
      </c>
      <c r="BP795" t="s">
        <v>98</v>
      </c>
      <c r="BQ795" t="s">
        <v>105</v>
      </c>
      <c r="BR795">
        <v>168</v>
      </c>
      <c r="BS795">
        <v>130</v>
      </c>
      <c r="BT795">
        <v>0</v>
      </c>
      <c r="BU795">
        <v>0</v>
      </c>
      <c r="BV795">
        <v>0</v>
      </c>
      <c r="BW795">
        <v>0</v>
      </c>
      <c r="BX795" t="s">
        <v>83</v>
      </c>
      <c r="BY795" t="s">
        <v>83</v>
      </c>
      <c r="BZ795" t="s">
        <v>83</v>
      </c>
      <c r="CA795" s="2">
        <v>0</v>
      </c>
      <c r="CB795">
        <v>6</v>
      </c>
      <c r="CC795">
        <v>2007</v>
      </c>
      <c r="CD795" t="s">
        <v>158</v>
      </c>
      <c r="CE795" t="s">
        <v>159</v>
      </c>
      <c r="CF795" s="2">
        <v>225000</v>
      </c>
      <c r="CG795" s="4">
        <f t="shared" si="25"/>
        <v>150.40106951871658</v>
      </c>
    </row>
    <row r="796" spans="1:85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 t="str">
        <f t="shared" si="24"/>
        <v>N</v>
      </c>
      <c r="S796">
        <v>7</v>
      </c>
      <c r="T796">
        <v>5</v>
      </c>
      <c r="U796">
        <v>1994</v>
      </c>
      <c r="V796" t="str">
        <f>IF(Table1[[#This Row],[YearBuilt]]&lt;1990, "N", IF(Table1[[#This Row],[Remodeled after 1990?]] = "Y", "N", "Y"))</f>
        <v>N</v>
      </c>
      <c r="W796">
        <v>1996</v>
      </c>
      <c r="X796" t="str" cm="1">
        <f t="array" ref="X796">IFERROR(IF(U796=W796, "N", IF(AND(U796&lt;W796, Table1[[#This Row],[YearRemodAdd]]&gt;1990), "Y", "N/A")), No value)</f>
        <v>Y</v>
      </c>
      <c r="Y796" t="s">
        <v>93</v>
      </c>
      <c r="Z796" t="s">
        <v>94</v>
      </c>
      <c r="AA796" t="s">
        <v>116</v>
      </c>
      <c r="AB796" t="s">
        <v>116</v>
      </c>
      <c r="AC796" t="s">
        <v>117</v>
      </c>
      <c r="AD796">
        <v>0</v>
      </c>
      <c r="AE796" t="s">
        <v>97</v>
      </c>
      <c r="AF796" t="s">
        <v>98</v>
      </c>
      <c r="AG796" t="s">
        <v>99</v>
      </c>
      <c r="AH796" t="s">
        <v>97</v>
      </c>
      <c r="AI796" t="s">
        <v>98</v>
      </c>
      <c r="AJ796" t="s">
        <v>100</v>
      </c>
      <c r="AK796" t="s">
        <v>102</v>
      </c>
      <c r="AL796">
        <v>0</v>
      </c>
      <c r="AM796" t="s">
        <v>102</v>
      </c>
      <c r="AN796">
        <v>0</v>
      </c>
      <c r="AO796">
        <v>712</v>
      </c>
      <c r="AP796">
        <v>712</v>
      </c>
      <c r="AQ796" t="s">
        <v>103</v>
      </c>
      <c r="AR796" t="s">
        <v>104</v>
      </c>
      <c r="AS796" t="s">
        <v>105</v>
      </c>
      <c r="AT796" t="s">
        <v>106</v>
      </c>
      <c r="AU796">
        <v>1086</v>
      </c>
      <c r="AV796">
        <v>809</v>
      </c>
      <c r="AW796">
        <v>0</v>
      </c>
      <c r="AX796">
        <v>1895</v>
      </c>
      <c r="AY796">
        <v>0</v>
      </c>
      <c r="AZ796">
        <v>0</v>
      </c>
      <c r="BA796">
        <v>2</v>
      </c>
      <c r="BB796">
        <v>1</v>
      </c>
      <c r="BC796">
        <v>3</v>
      </c>
      <c r="BD796">
        <v>1</v>
      </c>
      <c r="BE796" t="s">
        <v>97</v>
      </c>
      <c r="BF796">
        <v>7</v>
      </c>
      <c r="BG796" t="s">
        <v>107</v>
      </c>
      <c r="BH796">
        <v>1</v>
      </c>
      <c r="BI796" t="s">
        <v>98</v>
      </c>
      <c r="BJ796" t="s">
        <v>108</v>
      </c>
      <c r="BK796">
        <v>1994</v>
      </c>
      <c r="BL796" t="s">
        <v>157</v>
      </c>
      <c r="BM796">
        <v>2</v>
      </c>
      <c r="BN796">
        <v>409</v>
      </c>
      <c r="BO796" t="s">
        <v>98</v>
      </c>
      <c r="BP796" t="s">
        <v>98</v>
      </c>
      <c r="BQ796" t="s">
        <v>105</v>
      </c>
      <c r="BR796">
        <v>143</v>
      </c>
      <c r="BS796">
        <v>46</v>
      </c>
      <c r="BT796">
        <v>0</v>
      </c>
      <c r="BU796">
        <v>0</v>
      </c>
      <c r="BV796">
        <v>0</v>
      </c>
      <c r="BW796">
        <v>0</v>
      </c>
      <c r="BX796" t="s">
        <v>83</v>
      </c>
      <c r="BY796" t="s">
        <v>83</v>
      </c>
      <c r="BZ796" t="s">
        <v>135</v>
      </c>
      <c r="CA796" s="2">
        <v>500</v>
      </c>
      <c r="CB796">
        <v>10</v>
      </c>
      <c r="CC796">
        <v>2008</v>
      </c>
      <c r="CD796" t="s">
        <v>110</v>
      </c>
      <c r="CE796" t="s">
        <v>111</v>
      </c>
      <c r="CF796" s="2">
        <v>194500</v>
      </c>
      <c r="CG796" s="4">
        <f t="shared" si="25"/>
        <v>102.63852242744063</v>
      </c>
    </row>
    <row r="797" spans="1:85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 t="str">
        <f t="shared" si="24"/>
        <v>N</v>
      </c>
      <c r="S797">
        <v>6</v>
      </c>
      <c r="T797">
        <v>6</v>
      </c>
      <c r="U797">
        <v>1980</v>
      </c>
      <c r="V797" t="str">
        <f>IF(Table1[[#This Row],[YearBuilt]]&lt;1990, "N", IF(Table1[[#This Row],[Remodeled after 1990?]] = "Y", "N", "Y"))</f>
        <v>N</v>
      </c>
      <c r="W797">
        <v>1981</v>
      </c>
      <c r="X797" t="str" cm="1">
        <f t="array" ref="X797">IFERROR(IF(U797=W797, "N", IF(AND(U797&lt;W797, Table1[[#This Row],[YearRemodAdd]]&gt;1990), "Y", "N/A")), No value)</f>
        <v>N/A</v>
      </c>
      <c r="Y797" t="s">
        <v>93</v>
      </c>
      <c r="Z797" t="s">
        <v>94</v>
      </c>
      <c r="AA797" t="s">
        <v>140</v>
      </c>
      <c r="AB797" t="s">
        <v>140</v>
      </c>
      <c r="AC797" t="s">
        <v>96</v>
      </c>
      <c r="AD797">
        <v>130</v>
      </c>
      <c r="AE797" t="s">
        <v>98</v>
      </c>
      <c r="AF797" t="s">
        <v>98</v>
      </c>
      <c r="AG797" t="s">
        <v>118</v>
      </c>
      <c r="AH797" t="s">
        <v>97</v>
      </c>
      <c r="AI797" t="s">
        <v>98</v>
      </c>
      <c r="AJ797" t="s">
        <v>100</v>
      </c>
      <c r="AK797" t="s">
        <v>102</v>
      </c>
      <c r="AL797">
        <v>0</v>
      </c>
      <c r="AM797" t="s">
        <v>102</v>
      </c>
      <c r="AN797">
        <v>0</v>
      </c>
      <c r="AO797">
        <v>650</v>
      </c>
      <c r="AP797">
        <v>650</v>
      </c>
      <c r="AQ797" t="s">
        <v>103</v>
      </c>
      <c r="AR797" t="s">
        <v>98</v>
      </c>
      <c r="AS797" t="s">
        <v>105</v>
      </c>
      <c r="AT797" t="s">
        <v>106</v>
      </c>
      <c r="AU797">
        <v>888</v>
      </c>
      <c r="AV797">
        <v>676</v>
      </c>
      <c r="AW797">
        <v>0</v>
      </c>
      <c r="AX797">
        <v>1564</v>
      </c>
      <c r="AY797">
        <v>0</v>
      </c>
      <c r="AZ797">
        <v>0</v>
      </c>
      <c r="BA797">
        <v>2</v>
      </c>
      <c r="BB797">
        <v>1</v>
      </c>
      <c r="BC797">
        <v>3</v>
      </c>
      <c r="BD797">
        <v>1</v>
      </c>
      <c r="BE797" t="s">
        <v>98</v>
      </c>
      <c r="BF797">
        <v>7</v>
      </c>
      <c r="BG797" t="s">
        <v>107</v>
      </c>
      <c r="BH797">
        <v>1</v>
      </c>
      <c r="BI797" t="s">
        <v>98</v>
      </c>
      <c r="BJ797" t="s">
        <v>108</v>
      </c>
      <c r="BK797">
        <v>1980</v>
      </c>
      <c r="BL797" t="s">
        <v>102</v>
      </c>
      <c r="BM797">
        <v>2</v>
      </c>
      <c r="BN797">
        <v>476</v>
      </c>
      <c r="BO797" t="s">
        <v>98</v>
      </c>
      <c r="BP797" t="s">
        <v>98</v>
      </c>
      <c r="BQ797" t="s">
        <v>105</v>
      </c>
      <c r="BR797">
        <v>0</v>
      </c>
      <c r="BS797">
        <v>50</v>
      </c>
      <c r="BT797">
        <v>0</v>
      </c>
      <c r="BU797">
        <v>0</v>
      </c>
      <c r="BV797">
        <v>204</v>
      </c>
      <c r="BW797">
        <v>0</v>
      </c>
      <c r="BX797" t="s">
        <v>83</v>
      </c>
      <c r="BY797" t="s">
        <v>134</v>
      </c>
      <c r="BZ797" t="s">
        <v>83</v>
      </c>
      <c r="CA797" s="2">
        <v>0</v>
      </c>
      <c r="CB797">
        <v>4</v>
      </c>
      <c r="CC797">
        <v>2010</v>
      </c>
      <c r="CD797" t="s">
        <v>110</v>
      </c>
      <c r="CE797" t="s">
        <v>111</v>
      </c>
      <c r="CF797" s="2">
        <v>171000</v>
      </c>
      <c r="CG797" s="4">
        <f t="shared" si="25"/>
        <v>109.33503836317135</v>
      </c>
    </row>
    <row r="798" spans="1:85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 t="str">
        <f t="shared" si="24"/>
        <v>Y</v>
      </c>
      <c r="S798">
        <v>6</v>
      </c>
      <c r="T798">
        <v>5</v>
      </c>
      <c r="U798">
        <v>1977</v>
      </c>
      <c r="V798" t="str">
        <f>IF(Table1[[#This Row],[YearBuilt]]&lt;1990, "N", IF(Table1[[#This Row],[Remodeled after 1990?]] = "Y", "N", "Y"))</f>
        <v>N</v>
      </c>
      <c r="W798">
        <v>1977</v>
      </c>
      <c r="X798" t="str" cm="1">
        <f t="array" ref="X798">IFERROR(IF(U798=W798, "N", IF(AND(U798&lt;W798, Table1[[#This Row],[YearRemodAdd]]&gt;1990), "Y", "N/A")), No value)</f>
        <v>N</v>
      </c>
      <c r="Y798" t="s">
        <v>93</v>
      </c>
      <c r="Z798" t="s">
        <v>94</v>
      </c>
      <c r="AA798" t="s">
        <v>161</v>
      </c>
      <c r="AB798" t="s">
        <v>161</v>
      </c>
      <c r="AC798" t="s">
        <v>96</v>
      </c>
      <c r="AD798">
        <v>148</v>
      </c>
      <c r="AE798" t="s">
        <v>98</v>
      </c>
      <c r="AF798" t="s">
        <v>98</v>
      </c>
      <c r="AG798" t="s">
        <v>118</v>
      </c>
      <c r="AH798" t="s">
        <v>98</v>
      </c>
      <c r="AI798" t="s">
        <v>98</v>
      </c>
      <c r="AJ798" t="s">
        <v>100</v>
      </c>
      <c r="AK798" t="s">
        <v>102</v>
      </c>
      <c r="AL798">
        <v>0</v>
      </c>
      <c r="AM798" t="s">
        <v>102</v>
      </c>
      <c r="AN798">
        <v>0</v>
      </c>
      <c r="AO798">
        <v>660</v>
      </c>
      <c r="AP798">
        <v>660</v>
      </c>
      <c r="AQ798" t="s">
        <v>103</v>
      </c>
      <c r="AR798" t="s">
        <v>104</v>
      </c>
      <c r="AS798" t="s">
        <v>105</v>
      </c>
      <c r="AT798" t="s">
        <v>106</v>
      </c>
      <c r="AU798">
        <v>1285</v>
      </c>
      <c r="AV798">
        <v>0</v>
      </c>
      <c r="AW798">
        <v>0</v>
      </c>
      <c r="AX798">
        <v>1285</v>
      </c>
      <c r="AY798">
        <v>0</v>
      </c>
      <c r="AZ798">
        <v>0</v>
      </c>
      <c r="BA798">
        <v>1</v>
      </c>
      <c r="BB798">
        <v>1</v>
      </c>
      <c r="BC798">
        <v>3</v>
      </c>
      <c r="BD798">
        <v>1</v>
      </c>
      <c r="BE798" t="s">
        <v>98</v>
      </c>
      <c r="BF798">
        <v>7</v>
      </c>
      <c r="BG798" t="s">
        <v>107</v>
      </c>
      <c r="BH798">
        <v>1</v>
      </c>
      <c r="BI798" t="s">
        <v>98</v>
      </c>
      <c r="BJ798" t="s">
        <v>108</v>
      </c>
      <c r="BK798">
        <v>1977</v>
      </c>
      <c r="BL798" t="s">
        <v>109</v>
      </c>
      <c r="BM798">
        <v>2</v>
      </c>
      <c r="BN798">
        <v>528</v>
      </c>
      <c r="BO798" t="s">
        <v>98</v>
      </c>
      <c r="BP798" t="s">
        <v>98</v>
      </c>
      <c r="BQ798" t="s">
        <v>105</v>
      </c>
      <c r="BR798">
        <v>138</v>
      </c>
      <c r="BS798">
        <v>0</v>
      </c>
      <c r="BT798">
        <v>0</v>
      </c>
      <c r="BU798">
        <v>0</v>
      </c>
      <c r="BV798">
        <v>0</v>
      </c>
      <c r="BW798">
        <v>0</v>
      </c>
      <c r="BX798" t="s">
        <v>83</v>
      </c>
      <c r="BY798" t="s">
        <v>134</v>
      </c>
      <c r="BZ798" t="s">
        <v>83</v>
      </c>
      <c r="CA798" s="2">
        <v>0</v>
      </c>
      <c r="CB798">
        <v>4</v>
      </c>
      <c r="CC798">
        <v>2007</v>
      </c>
      <c r="CD798" t="s">
        <v>110</v>
      </c>
      <c r="CE798" t="s">
        <v>111</v>
      </c>
      <c r="CF798" s="2">
        <v>143500</v>
      </c>
      <c r="CG798" s="4">
        <f t="shared" si="25"/>
        <v>111.67315175097276</v>
      </c>
    </row>
    <row r="799" spans="1:85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 t="str">
        <f t="shared" si="24"/>
        <v>Y</v>
      </c>
      <c r="S799">
        <v>5</v>
      </c>
      <c r="T799">
        <v>5</v>
      </c>
      <c r="U799">
        <v>1953</v>
      </c>
      <c r="V799" t="str">
        <f>IF(Table1[[#This Row],[YearBuilt]]&lt;1990, "N", IF(Table1[[#This Row],[Remodeled after 1990?]] = "Y", "N", "Y"))</f>
        <v>N</v>
      </c>
      <c r="W799">
        <v>1953</v>
      </c>
      <c r="X799" t="str" cm="1">
        <f t="array" ref="X799">IFERROR(IF(U799=W799, "N", IF(AND(U799&lt;W799, Table1[[#This Row],[YearRemodAdd]]&gt;1990), "Y", "N/A")), No value)</f>
        <v>N</v>
      </c>
      <c r="Y799" t="s">
        <v>93</v>
      </c>
      <c r="Z799" t="s">
        <v>94</v>
      </c>
      <c r="AA799" t="s">
        <v>95</v>
      </c>
      <c r="AB799" t="s">
        <v>95</v>
      </c>
      <c r="AC799" t="s">
        <v>117</v>
      </c>
      <c r="AD799">
        <v>0</v>
      </c>
      <c r="AE799" t="s">
        <v>98</v>
      </c>
      <c r="AF799" t="s">
        <v>98</v>
      </c>
      <c r="AG799" t="s">
        <v>118</v>
      </c>
      <c r="AH799" t="s">
        <v>98</v>
      </c>
      <c r="AI799" t="s">
        <v>98</v>
      </c>
      <c r="AJ799" t="s">
        <v>100</v>
      </c>
      <c r="AK799" t="s">
        <v>141</v>
      </c>
      <c r="AL799">
        <v>570</v>
      </c>
      <c r="AM799" t="s">
        <v>102</v>
      </c>
      <c r="AN799">
        <v>0</v>
      </c>
      <c r="AO799">
        <v>203</v>
      </c>
      <c r="AP799">
        <v>773</v>
      </c>
      <c r="AQ799" t="s">
        <v>103</v>
      </c>
      <c r="AR799" t="s">
        <v>97</v>
      </c>
      <c r="AS799" t="s">
        <v>105</v>
      </c>
      <c r="AT799" t="s">
        <v>106</v>
      </c>
      <c r="AU799">
        <v>773</v>
      </c>
      <c r="AV799">
        <v>0</v>
      </c>
      <c r="AW799">
        <v>0</v>
      </c>
      <c r="AX799">
        <v>773</v>
      </c>
      <c r="AY799">
        <v>0</v>
      </c>
      <c r="AZ799">
        <v>0</v>
      </c>
      <c r="BA799">
        <v>1</v>
      </c>
      <c r="BB799">
        <v>0</v>
      </c>
      <c r="BC799">
        <v>2</v>
      </c>
      <c r="BD799">
        <v>1</v>
      </c>
      <c r="BE799" t="s">
        <v>98</v>
      </c>
      <c r="BF799">
        <v>4</v>
      </c>
      <c r="BG799" t="s">
        <v>107</v>
      </c>
      <c r="BH799">
        <v>0</v>
      </c>
      <c r="BI799" t="s">
        <v>83</v>
      </c>
      <c r="BJ799" t="s">
        <v>108</v>
      </c>
      <c r="BK799">
        <v>1953</v>
      </c>
      <c r="BL799" t="s">
        <v>102</v>
      </c>
      <c r="BM799">
        <v>1</v>
      </c>
      <c r="BN799">
        <v>240</v>
      </c>
      <c r="BO799" t="s">
        <v>98</v>
      </c>
      <c r="BP799" t="s">
        <v>98</v>
      </c>
      <c r="BQ799" t="s">
        <v>105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83</v>
      </c>
      <c r="BY799" t="s">
        <v>83</v>
      </c>
      <c r="BZ799" t="s">
        <v>83</v>
      </c>
      <c r="CA799" s="2">
        <v>0</v>
      </c>
      <c r="CB799">
        <v>4</v>
      </c>
      <c r="CC799">
        <v>2008</v>
      </c>
      <c r="CD799" t="s">
        <v>110</v>
      </c>
      <c r="CE799" t="s">
        <v>128</v>
      </c>
      <c r="CF799" s="2">
        <v>110000</v>
      </c>
      <c r="CG799" s="4">
        <f t="shared" si="25"/>
        <v>142.30271668822769</v>
      </c>
    </row>
    <row r="800" spans="1:85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 t="str">
        <f t="shared" si="24"/>
        <v>N</v>
      </c>
      <c r="S800">
        <v>9</v>
      </c>
      <c r="T800">
        <v>5</v>
      </c>
      <c r="U800">
        <v>2008</v>
      </c>
      <c r="V800" t="str">
        <f>IF(Table1[[#This Row],[YearBuilt]]&lt;1990, "N", IF(Table1[[#This Row],[Remodeled after 1990?]] = "Y", "N", "Y"))</f>
        <v>N</v>
      </c>
      <c r="W800">
        <v>2009</v>
      </c>
      <c r="X800" t="str" cm="1">
        <f t="array" ref="X800">IFERROR(IF(U800=W800, "N", IF(AND(U800&lt;W800, Table1[[#This Row],[YearRemodAdd]]&gt;1990), "Y", "N/A")), No value)</f>
        <v>Y</v>
      </c>
      <c r="Y800" t="s">
        <v>152</v>
      </c>
      <c r="Z800" t="s">
        <v>94</v>
      </c>
      <c r="AA800" t="s">
        <v>95</v>
      </c>
      <c r="AB800" t="s">
        <v>95</v>
      </c>
      <c r="AC800" t="s">
        <v>137</v>
      </c>
      <c r="AD800">
        <v>860</v>
      </c>
      <c r="AE800" t="s">
        <v>104</v>
      </c>
      <c r="AF800" t="s">
        <v>98</v>
      </c>
      <c r="AG800" t="s">
        <v>99</v>
      </c>
      <c r="AH800" t="s">
        <v>104</v>
      </c>
      <c r="AI800" t="s">
        <v>98</v>
      </c>
      <c r="AJ800" t="s">
        <v>100</v>
      </c>
      <c r="AK800" t="s">
        <v>102</v>
      </c>
      <c r="AL800">
        <v>0</v>
      </c>
      <c r="AM800" t="s">
        <v>102</v>
      </c>
      <c r="AN800">
        <v>0</v>
      </c>
      <c r="AO800">
        <v>1926</v>
      </c>
      <c r="AP800">
        <v>1926</v>
      </c>
      <c r="AQ800" t="s">
        <v>103</v>
      </c>
      <c r="AR800" t="s">
        <v>104</v>
      </c>
      <c r="AS800" t="s">
        <v>105</v>
      </c>
      <c r="AT800" t="s">
        <v>106</v>
      </c>
      <c r="AU800">
        <v>1966</v>
      </c>
      <c r="AV800">
        <v>1174</v>
      </c>
      <c r="AW800">
        <v>0</v>
      </c>
      <c r="AX800">
        <v>3140</v>
      </c>
      <c r="AY800">
        <v>0</v>
      </c>
      <c r="AZ800">
        <v>0</v>
      </c>
      <c r="BA800">
        <v>3</v>
      </c>
      <c r="BB800">
        <v>1</v>
      </c>
      <c r="BC800">
        <v>4</v>
      </c>
      <c r="BD800">
        <v>1</v>
      </c>
      <c r="BE800" t="s">
        <v>104</v>
      </c>
      <c r="BF800">
        <v>11</v>
      </c>
      <c r="BG800" t="s">
        <v>107</v>
      </c>
      <c r="BH800">
        <v>2</v>
      </c>
      <c r="BI800" t="s">
        <v>97</v>
      </c>
      <c r="BJ800" t="s">
        <v>156</v>
      </c>
      <c r="BK800">
        <v>2009</v>
      </c>
      <c r="BL800" t="s">
        <v>157</v>
      </c>
      <c r="BM800">
        <v>3</v>
      </c>
      <c r="BN800">
        <v>820</v>
      </c>
      <c r="BO800" t="s">
        <v>98</v>
      </c>
      <c r="BP800" t="s">
        <v>98</v>
      </c>
      <c r="BQ800" t="s">
        <v>105</v>
      </c>
      <c r="BR800">
        <v>144</v>
      </c>
      <c r="BS800">
        <v>78</v>
      </c>
      <c r="BT800">
        <v>0</v>
      </c>
      <c r="BU800">
        <v>0</v>
      </c>
      <c r="BV800">
        <v>0</v>
      </c>
      <c r="BW800">
        <v>0</v>
      </c>
      <c r="BX800" t="s">
        <v>83</v>
      </c>
      <c r="BY800" t="s">
        <v>83</v>
      </c>
      <c r="BZ800" t="s">
        <v>83</v>
      </c>
      <c r="CA800" s="2">
        <v>0</v>
      </c>
      <c r="CB800">
        <v>7</v>
      </c>
      <c r="CC800">
        <v>2009</v>
      </c>
      <c r="CD800" t="s">
        <v>158</v>
      </c>
      <c r="CE800" t="s">
        <v>159</v>
      </c>
      <c r="CF800" s="2">
        <v>485000</v>
      </c>
      <c r="CG800" s="4">
        <f t="shared" si="25"/>
        <v>154.45859872611464</v>
      </c>
    </row>
    <row r="801" spans="1:85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 t="str">
        <f t="shared" si="24"/>
        <v>N/A</v>
      </c>
      <c r="S801">
        <v>5</v>
      </c>
      <c r="T801">
        <v>7</v>
      </c>
      <c r="U801">
        <v>1937</v>
      </c>
      <c r="V801" t="str">
        <f>IF(Table1[[#This Row],[YearBuilt]]&lt;1990, "N", IF(Table1[[#This Row],[Remodeled after 1990?]] = "Y", "N", "Y"))</f>
        <v>N</v>
      </c>
      <c r="W801">
        <v>1950</v>
      </c>
      <c r="X801" t="str" cm="1">
        <f t="array" ref="X801">IFERROR(IF(U801=W801, "N", IF(AND(U801&lt;W801, Table1[[#This Row],[YearRemodAdd]]&gt;1990), "Y", "N/A")), No value)</f>
        <v>N/A</v>
      </c>
      <c r="Y801" t="s">
        <v>93</v>
      </c>
      <c r="Z801" t="s">
        <v>94</v>
      </c>
      <c r="AA801" t="s">
        <v>124</v>
      </c>
      <c r="AB801" t="s">
        <v>124</v>
      </c>
      <c r="AC801" t="s">
        <v>96</v>
      </c>
      <c r="AD801">
        <v>252</v>
      </c>
      <c r="AE801" t="s">
        <v>98</v>
      </c>
      <c r="AF801" t="s">
        <v>98</v>
      </c>
      <c r="AG801" t="s">
        <v>126</v>
      </c>
      <c r="AH801" t="s">
        <v>97</v>
      </c>
      <c r="AI801" t="s">
        <v>98</v>
      </c>
      <c r="AJ801" t="s">
        <v>100</v>
      </c>
      <c r="AK801" t="s">
        <v>119</v>
      </c>
      <c r="AL801">
        <v>569</v>
      </c>
      <c r="AM801" t="s">
        <v>102</v>
      </c>
      <c r="AN801">
        <v>0</v>
      </c>
      <c r="AO801">
        <v>162</v>
      </c>
      <c r="AP801">
        <v>731</v>
      </c>
      <c r="AQ801" t="s">
        <v>103</v>
      </c>
      <c r="AR801" t="s">
        <v>104</v>
      </c>
      <c r="AS801" t="s">
        <v>105</v>
      </c>
      <c r="AT801" t="s">
        <v>106</v>
      </c>
      <c r="AU801">
        <v>981</v>
      </c>
      <c r="AV801">
        <v>787</v>
      </c>
      <c r="AW801">
        <v>0</v>
      </c>
      <c r="AX801">
        <v>1768</v>
      </c>
      <c r="AY801">
        <v>1</v>
      </c>
      <c r="AZ801">
        <v>0</v>
      </c>
      <c r="BA801">
        <v>1</v>
      </c>
      <c r="BB801">
        <v>1</v>
      </c>
      <c r="BC801">
        <v>3</v>
      </c>
      <c r="BD801">
        <v>1</v>
      </c>
      <c r="BE801" t="s">
        <v>97</v>
      </c>
      <c r="BF801">
        <v>7</v>
      </c>
      <c r="BG801" t="s">
        <v>107</v>
      </c>
      <c r="BH801">
        <v>2</v>
      </c>
      <c r="BI801" t="s">
        <v>98</v>
      </c>
      <c r="BJ801" t="s">
        <v>127</v>
      </c>
      <c r="BK801">
        <v>1939</v>
      </c>
      <c r="BL801" t="s">
        <v>102</v>
      </c>
      <c r="BM801">
        <v>1</v>
      </c>
      <c r="BN801">
        <v>240</v>
      </c>
      <c r="BO801" t="s">
        <v>98</v>
      </c>
      <c r="BP801" t="s">
        <v>98</v>
      </c>
      <c r="BQ801" t="s">
        <v>105</v>
      </c>
      <c r="BR801">
        <v>0</v>
      </c>
      <c r="BS801">
        <v>0</v>
      </c>
      <c r="BT801">
        <v>264</v>
      </c>
      <c r="BU801">
        <v>0</v>
      </c>
      <c r="BV801">
        <v>0</v>
      </c>
      <c r="BW801">
        <v>0</v>
      </c>
      <c r="BX801" t="s">
        <v>83</v>
      </c>
      <c r="BY801" t="s">
        <v>134</v>
      </c>
      <c r="BZ801" t="s">
        <v>83</v>
      </c>
      <c r="CA801" s="2">
        <v>0</v>
      </c>
      <c r="CB801">
        <v>6</v>
      </c>
      <c r="CC801">
        <v>2007</v>
      </c>
      <c r="CD801" t="s">
        <v>110</v>
      </c>
      <c r="CE801" t="s">
        <v>111</v>
      </c>
      <c r="CF801" s="2">
        <v>175000</v>
      </c>
      <c r="CG801" s="4">
        <f t="shared" si="25"/>
        <v>98.981900452488688</v>
      </c>
    </row>
    <row r="802" spans="1:85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 t="str">
        <f t="shared" si="24"/>
        <v>N</v>
      </c>
      <c r="S802">
        <v>6</v>
      </c>
      <c r="T802">
        <v>5</v>
      </c>
      <c r="U802">
        <v>1997</v>
      </c>
      <c r="V802" t="str">
        <f>IF(Table1[[#This Row],[YearBuilt]]&lt;1990, "N", IF(Table1[[#This Row],[Remodeled after 1990?]] = "Y", "N", "Y"))</f>
        <v>Y</v>
      </c>
      <c r="W802">
        <v>1997</v>
      </c>
      <c r="X802" t="str" cm="1">
        <f t="array" ref="X802">IFERROR(IF(U802=W802, "N", IF(AND(U802&lt;W802, Table1[[#This Row],[YearRemodAdd]]&gt;1990), "Y", "N/A")), No value)</f>
        <v>N</v>
      </c>
      <c r="Y802" t="s">
        <v>93</v>
      </c>
      <c r="Z802" t="s">
        <v>94</v>
      </c>
      <c r="AA802" t="s">
        <v>95</v>
      </c>
      <c r="AB802" t="s">
        <v>95</v>
      </c>
      <c r="AC802" t="s">
        <v>117</v>
      </c>
      <c r="AD802">
        <v>0</v>
      </c>
      <c r="AE802" t="s">
        <v>98</v>
      </c>
      <c r="AF802" t="s">
        <v>98</v>
      </c>
      <c r="AG802" t="s">
        <v>99</v>
      </c>
      <c r="AH802" t="s">
        <v>97</v>
      </c>
      <c r="AI802" t="s">
        <v>98</v>
      </c>
      <c r="AJ802" t="s">
        <v>97</v>
      </c>
      <c r="AK802" t="s">
        <v>101</v>
      </c>
      <c r="AL802">
        <v>462</v>
      </c>
      <c r="AM802" t="s">
        <v>102</v>
      </c>
      <c r="AN802">
        <v>0</v>
      </c>
      <c r="AO802">
        <v>154</v>
      </c>
      <c r="AP802">
        <v>616</v>
      </c>
      <c r="AQ802" t="s">
        <v>103</v>
      </c>
      <c r="AR802" t="s">
        <v>97</v>
      </c>
      <c r="AS802" t="s">
        <v>105</v>
      </c>
      <c r="AT802" t="s">
        <v>106</v>
      </c>
      <c r="AU802">
        <v>616</v>
      </c>
      <c r="AV802">
        <v>1072</v>
      </c>
      <c r="AW802">
        <v>0</v>
      </c>
      <c r="AX802">
        <v>1688</v>
      </c>
      <c r="AY802">
        <v>1</v>
      </c>
      <c r="AZ802">
        <v>0</v>
      </c>
      <c r="BA802">
        <v>2</v>
      </c>
      <c r="BB802">
        <v>1</v>
      </c>
      <c r="BC802">
        <v>4</v>
      </c>
      <c r="BD802">
        <v>1</v>
      </c>
      <c r="BE802" t="s">
        <v>97</v>
      </c>
      <c r="BF802">
        <v>8</v>
      </c>
      <c r="BG802" t="s">
        <v>107</v>
      </c>
      <c r="BH802">
        <v>0</v>
      </c>
      <c r="BI802" t="s">
        <v>83</v>
      </c>
      <c r="BJ802" t="s">
        <v>108</v>
      </c>
      <c r="BK802">
        <v>1997</v>
      </c>
      <c r="BL802" t="s">
        <v>109</v>
      </c>
      <c r="BM802">
        <v>2</v>
      </c>
      <c r="BN802">
        <v>603</v>
      </c>
      <c r="BO802" t="s">
        <v>98</v>
      </c>
      <c r="BP802" t="s">
        <v>98</v>
      </c>
      <c r="BQ802" t="s">
        <v>105</v>
      </c>
      <c r="BR802">
        <v>403</v>
      </c>
      <c r="BS802">
        <v>114</v>
      </c>
      <c r="BT802">
        <v>185</v>
      </c>
      <c r="BU802">
        <v>0</v>
      </c>
      <c r="BV802">
        <v>0</v>
      </c>
      <c r="BW802">
        <v>0</v>
      </c>
      <c r="BX802" t="s">
        <v>83</v>
      </c>
      <c r="BY802" t="s">
        <v>83</v>
      </c>
      <c r="BZ802" t="s">
        <v>135</v>
      </c>
      <c r="CA802" s="2">
        <v>400</v>
      </c>
      <c r="CB802">
        <v>5</v>
      </c>
      <c r="CC802">
        <v>2008</v>
      </c>
      <c r="CD802" t="s">
        <v>110</v>
      </c>
      <c r="CE802" t="s">
        <v>111</v>
      </c>
      <c r="CF802" s="2">
        <v>200000</v>
      </c>
      <c r="CG802" s="4">
        <f t="shared" si="25"/>
        <v>118.48341232227489</v>
      </c>
    </row>
    <row r="803" spans="1:85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 t="str">
        <f t="shared" si="24"/>
        <v>Y</v>
      </c>
      <c r="S803">
        <v>4</v>
      </c>
      <c r="T803">
        <v>7</v>
      </c>
      <c r="U803">
        <v>1916</v>
      </c>
      <c r="V803" t="str">
        <f>IF(Table1[[#This Row],[YearBuilt]]&lt;1990, "N", IF(Table1[[#This Row],[Remodeled after 1990?]] = "Y", "N", "Y"))</f>
        <v>N</v>
      </c>
      <c r="W803">
        <v>1990</v>
      </c>
      <c r="X803" t="str" cm="1">
        <f t="array" ref="X803">IFERROR(IF(U803=W803, "N", IF(AND(U803&lt;W803, Table1[[#This Row],[YearRemodAdd]]&gt;1990), "Y", "N/A")), No value)</f>
        <v>N/A</v>
      </c>
      <c r="Y803" t="s">
        <v>93</v>
      </c>
      <c r="Z803" t="s">
        <v>94</v>
      </c>
      <c r="AA803" t="s">
        <v>116</v>
      </c>
      <c r="AB803" t="s">
        <v>116</v>
      </c>
      <c r="AC803" t="s">
        <v>117</v>
      </c>
      <c r="AD803">
        <v>0</v>
      </c>
      <c r="AE803" t="s">
        <v>98</v>
      </c>
      <c r="AF803" t="s">
        <v>98</v>
      </c>
      <c r="AG803" t="s">
        <v>118</v>
      </c>
      <c r="AH803" t="s">
        <v>98</v>
      </c>
      <c r="AI803" t="s">
        <v>98</v>
      </c>
      <c r="AJ803" t="s">
        <v>100</v>
      </c>
      <c r="AK803" t="s">
        <v>172</v>
      </c>
      <c r="AL803">
        <v>197</v>
      </c>
      <c r="AM803" t="s">
        <v>102</v>
      </c>
      <c r="AN803">
        <v>0</v>
      </c>
      <c r="AO803">
        <v>999</v>
      </c>
      <c r="AP803">
        <v>1196</v>
      </c>
      <c r="AQ803" t="s">
        <v>103</v>
      </c>
      <c r="AR803" t="s">
        <v>104</v>
      </c>
      <c r="AS803" t="s">
        <v>105</v>
      </c>
      <c r="AT803" t="s">
        <v>164</v>
      </c>
      <c r="AU803">
        <v>1196</v>
      </c>
      <c r="AV803">
        <v>0</v>
      </c>
      <c r="AW803">
        <v>0</v>
      </c>
      <c r="AX803">
        <v>1196</v>
      </c>
      <c r="AY803">
        <v>1</v>
      </c>
      <c r="AZ803">
        <v>0</v>
      </c>
      <c r="BA803">
        <v>1</v>
      </c>
      <c r="BB803">
        <v>0</v>
      </c>
      <c r="BC803">
        <v>2</v>
      </c>
      <c r="BD803">
        <v>1</v>
      </c>
      <c r="BE803" t="s">
        <v>98</v>
      </c>
      <c r="BF803">
        <v>5</v>
      </c>
      <c r="BG803" t="s">
        <v>107</v>
      </c>
      <c r="BH803">
        <v>0</v>
      </c>
      <c r="BI803" t="s">
        <v>83</v>
      </c>
      <c r="BJ803" t="s">
        <v>127</v>
      </c>
      <c r="BK803">
        <v>1957</v>
      </c>
      <c r="BL803" t="s">
        <v>102</v>
      </c>
      <c r="BM803">
        <v>2</v>
      </c>
      <c r="BN803">
        <v>440</v>
      </c>
      <c r="BO803" t="s">
        <v>98</v>
      </c>
      <c r="BP803" t="s">
        <v>98</v>
      </c>
      <c r="BQ803" t="s">
        <v>105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 t="s">
        <v>83</v>
      </c>
      <c r="BY803" t="s">
        <v>83</v>
      </c>
      <c r="BZ803" t="s">
        <v>83</v>
      </c>
      <c r="CA803" s="2">
        <v>0</v>
      </c>
      <c r="CB803">
        <v>7</v>
      </c>
      <c r="CC803">
        <v>2007</v>
      </c>
      <c r="CD803" t="s">
        <v>110</v>
      </c>
      <c r="CE803" t="s">
        <v>111</v>
      </c>
      <c r="CF803" s="2">
        <v>109900</v>
      </c>
      <c r="CG803" s="4">
        <f t="shared" si="25"/>
        <v>91.889632107023417</v>
      </c>
    </row>
    <row r="804" spans="1:85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 t="str">
        <f t="shared" si="24"/>
        <v>N</v>
      </c>
      <c r="S804">
        <v>7</v>
      </c>
      <c r="T804">
        <v>5</v>
      </c>
      <c r="U804">
        <v>2005</v>
      </c>
      <c r="V804" t="str">
        <f>IF(Table1[[#This Row],[YearBuilt]]&lt;1990, "N", IF(Table1[[#This Row],[Remodeled after 1990?]] = "Y", "N", "Y"))</f>
        <v>Y</v>
      </c>
      <c r="W804">
        <v>2005</v>
      </c>
      <c r="X804" t="str" cm="1">
        <f t="array" ref="X804">IFERROR(IF(U804=W804, "N", IF(AND(U804&lt;W804, Table1[[#This Row],[YearRemodAdd]]&gt;1990), "Y", "N/A")), No value)</f>
        <v>N</v>
      </c>
      <c r="Y804" t="s">
        <v>93</v>
      </c>
      <c r="Z804" t="s">
        <v>94</v>
      </c>
      <c r="AA804" t="s">
        <v>155</v>
      </c>
      <c r="AB804" t="s">
        <v>125</v>
      </c>
      <c r="AC804" t="s">
        <v>117</v>
      </c>
      <c r="AD804">
        <v>0</v>
      </c>
      <c r="AE804" t="s">
        <v>97</v>
      </c>
      <c r="AF804" t="s">
        <v>98</v>
      </c>
      <c r="AG804" t="s">
        <v>99</v>
      </c>
      <c r="AH804" t="s">
        <v>97</v>
      </c>
      <c r="AI804" t="s">
        <v>98</v>
      </c>
      <c r="AJ804" t="s">
        <v>130</v>
      </c>
      <c r="AK804" t="s">
        <v>101</v>
      </c>
      <c r="AL804">
        <v>648</v>
      </c>
      <c r="AM804" t="s">
        <v>102</v>
      </c>
      <c r="AN804">
        <v>0</v>
      </c>
      <c r="AO804">
        <v>80</v>
      </c>
      <c r="AP804">
        <v>728</v>
      </c>
      <c r="AQ804" t="s">
        <v>103</v>
      </c>
      <c r="AR804" t="s">
        <v>104</v>
      </c>
      <c r="AS804" t="s">
        <v>105</v>
      </c>
      <c r="AT804" t="s">
        <v>106</v>
      </c>
      <c r="AU804">
        <v>728</v>
      </c>
      <c r="AV804">
        <v>728</v>
      </c>
      <c r="AW804">
        <v>0</v>
      </c>
      <c r="AX804">
        <v>1456</v>
      </c>
      <c r="AY804">
        <v>1</v>
      </c>
      <c r="AZ804">
        <v>0</v>
      </c>
      <c r="BA804">
        <v>2</v>
      </c>
      <c r="BB804">
        <v>1</v>
      </c>
      <c r="BC804">
        <v>3</v>
      </c>
      <c r="BD804">
        <v>1</v>
      </c>
      <c r="BE804" t="s">
        <v>97</v>
      </c>
      <c r="BF804">
        <v>7</v>
      </c>
      <c r="BG804" t="s">
        <v>107</v>
      </c>
      <c r="BH804">
        <v>1</v>
      </c>
      <c r="BI804" t="s">
        <v>97</v>
      </c>
      <c r="BJ804" t="s">
        <v>108</v>
      </c>
      <c r="BK804">
        <v>2005</v>
      </c>
      <c r="BL804" t="s">
        <v>157</v>
      </c>
      <c r="BM804">
        <v>2</v>
      </c>
      <c r="BN804">
        <v>410</v>
      </c>
      <c r="BO804" t="s">
        <v>98</v>
      </c>
      <c r="BP804" t="s">
        <v>98</v>
      </c>
      <c r="BQ804" t="s">
        <v>105</v>
      </c>
      <c r="BR804">
        <v>36</v>
      </c>
      <c r="BS804">
        <v>18</v>
      </c>
      <c r="BT804">
        <v>0</v>
      </c>
      <c r="BU804">
        <v>0</v>
      </c>
      <c r="BV804">
        <v>0</v>
      </c>
      <c r="BW804">
        <v>0</v>
      </c>
      <c r="BX804" t="s">
        <v>83</v>
      </c>
      <c r="BY804" t="s">
        <v>83</v>
      </c>
      <c r="BZ804" t="s">
        <v>83</v>
      </c>
      <c r="CA804" s="2">
        <v>0</v>
      </c>
      <c r="CB804">
        <v>10</v>
      </c>
      <c r="CC804">
        <v>2008</v>
      </c>
      <c r="CD804" t="s">
        <v>110</v>
      </c>
      <c r="CE804" t="s">
        <v>111</v>
      </c>
      <c r="CF804" s="2">
        <v>189000</v>
      </c>
      <c r="CG804" s="4">
        <f t="shared" si="25"/>
        <v>129.80769230769232</v>
      </c>
    </row>
    <row r="805" spans="1:85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 t="str">
        <f t="shared" si="24"/>
        <v>N</v>
      </c>
      <c r="S805">
        <v>9</v>
      </c>
      <c r="T805">
        <v>5</v>
      </c>
      <c r="U805">
        <v>2008</v>
      </c>
      <c r="V805" t="str">
        <f>IF(Table1[[#This Row],[YearBuilt]]&lt;1990, "N", IF(Table1[[#This Row],[Remodeled after 1990?]] = "Y", "N", "Y"))</f>
        <v>N</v>
      </c>
      <c r="W805">
        <v>2009</v>
      </c>
      <c r="X805" t="str" cm="1">
        <f t="array" ref="X805">IFERROR(IF(U805=W805, "N", IF(AND(U805&lt;W805, Table1[[#This Row],[YearRemodAdd]]&gt;1990), "Y", "N/A")), No value)</f>
        <v>Y</v>
      </c>
      <c r="Y805" t="s">
        <v>152</v>
      </c>
      <c r="Z805" t="s">
        <v>94</v>
      </c>
      <c r="AA805" t="s">
        <v>95</v>
      </c>
      <c r="AB805" t="s">
        <v>95</v>
      </c>
      <c r="AC805" t="s">
        <v>137</v>
      </c>
      <c r="AD805">
        <v>424</v>
      </c>
      <c r="AE805" t="s">
        <v>104</v>
      </c>
      <c r="AF805" t="s">
        <v>98</v>
      </c>
      <c r="AG805" t="s">
        <v>99</v>
      </c>
      <c r="AH805" t="s">
        <v>104</v>
      </c>
      <c r="AI805" t="s">
        <v>98</v>
      </c>
      <c r="AJ805" t="s">
        <v>97</v>
      </c>
      <c r="AK805" t="s">
        <v>102</v>
      </c>
      <c r="AL805">
        <v>0</v>
      </c>
      <c r="AM805" t="s">
        <v>102</v>
      </c>
      <c r="AN805">
        <v>0</v>
      </c>
      <c r="AO805">
        <v>1734</v>
      </c>
      <c r="AP805">
        <v>1734</v>
      </c>
      <c r="AQ805" t="s">
        <v>103</v>
      </c>
      <c r="AR805" t="s">
        <v>104</v>
      </c>
      <c r="AS805" t="s">
        <v>105</v>
      </c>
      <c r="AT805" t="s">
        <v>106</v>
      </c>
      <c r="AU805">
        <v>1734</v>
      </c>
      <c r="AV805">
        <v>1088</v>
      </c>
      <c r="AW805">
        <v>0</v>
      </c>
      <c r="AX805">
        <v>2822</v>
      </c>
      <c r="AY805">
        <v>0</v>
      </c>
      <c r="AZ805">
        <v>0</v>
      </c>
      <c r="BA805">
        <v>3</v>
      </c>
      <c r="BB805">
        <v>1</v>
      </c>
      <c r="BC805">
        <v>4</v>
      </c>
      <c r="BD805">
        <v>1</v>
      </c>
      <c r="BE805" t="s">
        <v>104</v>
      </c>
      <c r="BF805">
        <v>12</v>
      </c>
      <c r="BG805" t="s">
        <v>107</v>
      </c>
      <c r="BH805">
        <v>1</v>
      </c>
      <c r="BI805" t="s">
        <v>97</v>
      </c>
      <c r="BJ805" t="s">
        <v>156</v>
      </c>
      <c r="BK805">
        <v>2009</v>
      </c>
      <c r="BL805" t="s">
        <v>109</v>
      </c>
      <c r="BM805">
        <v>3</v>
      </c>
      <c r="BN805">
        <v>1020</v>
      </c>
      <c r="BO805" t="s">
        <v>98</v>
      </c>
      <c r="BP805" t="s">
        <v>98</v>
      </c>
      <c r="BQ805" t="s">
        <v>105</v>
      </c>
      <c r="BR805">
        <v>52</v>
      </c>
      <c r="BS805">
        <v>170</v>
      </c>
      <c r="BT805">
        <v>0</v>
      </c>
      <c r="BU805">
        <v>0</v>
      </c>
      <c r="BV805">
        <v>192</v>
      </c>
      <c r="BW805">
        <v>0</v>
      </c>
      <c r="BX805" t="s">
        <v>83</v>
      </c>
      <c r="BY805" t="s">
        <v>83</v>
      </c>
      <c r="BZ805" t="s">
        <v>83</v>
      </c>
      <c r="CA805" s="2">
        <v>0</v>
      </c>
      <c r="CB805">
        <v>1</v>
      </c>
      <c r="CC805">
        <v>2009</v>
      </c>
      <c r="CD805" t="s">
        <v>158</v>
      </c>
      <c r="CE805" t="s">
        <v>159</v>
      </c>
      <c r="CF805" s="2">
        <v>582933</v>
      </c>
      <c r="CG805" s="4">
        <f t="shared" si="25"/>
        <v>206.56732813607371</v>
      </c>
    </row>
    <row r="806" spans="1:85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 t="str">
        <f t="shared" si="24"/>
        <v>Y</v>
      </c>
      <c r="S806">
        <v>5</v>
      </c>
      <c r="T806">
        <v>5</v>
      </c>
      <c r="U806">
        <v>1954</v>
      </c>
      <c r="V806" t="str">
        <f>IF(Table1[[#This Row],[YearBuilt]]&lt;1990, "N", IF(Table1[[#This Row],[Remodeled after 1990?]] = "Y", "N", "Y"))</f>
        <v>N</v>
      </c>
      <c r="W806">
        <v>1954</v>
      </c>
      <c r="X806" t="str" cm="1">
        <f t="array" ref="X806">IFERROR(IF(U806=W806, "N", IF(AND(U806&lt;W806, Table1[[#This Row],[YearRemodAdd]]&gt;1990), "Y", "N/A")), No value)</f>
        <v>N</v>
      </c>
      <c r="Y806" t="s">
        <v>93</v>
      </c>
      <c r="Z806" t="s">
        <v>94</v>
      </c>
      <c r="AA806" t="s">
        <v>124</v>
      </c>
      <c r="AB806" t="s">
        <v>124</v>
      </c>
      <c r="AC806" t="s">
        <v>117</v>
      </c>
      <c r="AD806">
        <v>0</v>
      </c>
      <c r="AE806" t="s">
        <v>98</v>
      </c>
      <c r="AF806" t="s">
        <v>98</v>
      </c>
      <c r="AG806" t="s">
        <v>118</v>
      </c>
      <c r="AH806" t="s">
        <v>98</v>
      </c>
      <c r="AI806" t="s">
        <v>98</v>
      </c>
      <c r="AJ806" t="s">
        <v>100</v>
      </c>
      <c r="AK806" t="s">
        <v>172</v>
      </c>
      <c r="AL806">
        <v>812</v>
      </c>
      <c r="AM806" t="s">
        <v>102</v>
      </c>
      <c r="AN806">
        <v>0</v>
      </c>
      <c r="AO806">
        <v>124</v>
      </c>
      <c r="AP806">
        <v>936</v>
      </c>
      <c r="AQ806" t="s">
        <v>103</v>
      </c>
      <c r="AR806" t="s">
        <v>98</v>
      </c>
      <c r="AS806" t="s">
        <v>105</v>
      </c>
      <c r="AT806" t="s">
        <v>106</v>
      </c>
      <c r="AU806">
        <v>1128</v>
      </c>
      <c r="AV806">
        <v>0</v>
      </c>
      <c r="AW806">
        <v>0</v>
      </c>
      <c r="AX806">
        <v>1128</v>
      </c>
      <c r="AY806">
        <v>0</v>
      </c>
      <c r="AZ806">
        <v>0</v>
      </c>
      <c r="BA806">
        <v>1</v>
      </c>
      <c r="BB806">
        <v>0</v>
      </c>
      <c r="BC806">
        <v>2</v>
      </c>
      <c r="BD806">
        <v>1</v>
      </c>
      <c r="BE806" t="s">
        <v>98</v>
      </c>
      <c r="BF806">
        <v>5</v>
      </c>
      <c r="BG806" t="s">
        <v>146</v>
      </c>
      <c r="BH806">
        <v>0</v>
      </c>
      <c r="BI806" t="s">
        <v>83</v>
      </c>
      <c r="BJ806" t="s">
        <v>108</v>
      </c>
      <c r="BK806">
        <v>1954</v>
      </c>
      <c r="BL806" t="s">
        <v>102</v>
      </c>
      <c r="BM806">
        <v>1</v>
      </c>
      <c r="BN806">
        <v>286</v>
      </c>
      <c r="BO806" t="s">
        <v>98</v>
      </c>
      <c r="BP806" t="s">
        <v>98</v>
      </c>
      <c r="BQ806" t="s">
        <v>105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 t="s">
        <v>83</v>
      </c>
      <c r="BY806" t="s">
        <v>163</v>
      </c>
      <c r="BZ806" t="s">
        <v>83</v>
      </c>
      <c r="CA806" s="2">
        <v>0</v>
      </c>
      <c r="CB806">
        <v>6</v>
      </c>
      <c r="CC806">
        <v>2006</v>
      </c>
      <c r="CD806" t="s">
        <v>110</v>
      </c>
      <c r="CE806" t="s">
        <v>219</v>
      </c>
      <c r="CF806" s="2">
        <v>118000</v>
      </c>
      <c r="CG806" s="4">
        <f t="shared" si="25"/>
        <v>104.60992907801419</v>
      </c>
    </row>
    <row r="807" spans="1:85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 t="str">
        <f t="shared" si="24"/>
        <v>Y</v>
      </c>
      <c r="S807">
        <v>7</v>
      </c>
      <c r="T807">
        <v>5</v>
      </c>
      <c r="U807">
        <v>2008</v>
      </c>
      <c r="V807" t="str">
        <f>IF(Table1[[#This Row],[YearBuilt]]&lt;1990, "N", IF(Table1[[#This Row],[Remodeled after 1990?]] = "Y", "N", "Y"))</f>
        <v>Y</v>
      </c>
      <c r="W807">
        <v>2008</v>
      </c>
      <c r="X807" t="str" cm="1">
        <f t="array" ref="X807">IFERROR(IF(U807=W807, "N", IF(AND(U807&lt;W807, Table1[[#This Row],[YearRemodAdd]]&gt;1990), "Y", "N/A")), No value)</f>
        <v>N</v>
      </c>
      <c r="Y807" t="s">
        <v>93</v>
      </c>
      <c r="Z807" t="s">
        <v>94</v>
      </c>
      <c r="AA807" t="s">
        <v>95</v>
      </c>
      <c r="AB807" t="s">
        <v>95</v>
      </c>
      <c r="AC807" t="s">
        <v>137</v>
      </c>
      <c r="AD807">
        <v>256</v>
      </c>
      <c r="AE807" t="s">
        <v>97</v>
      </c>
      <c r="AF807" t="s">
        <v>98</v>
      </c>
      <c r="AG807" t="s">
        <v>99</v>
      </c>
      <c r="AH807" t="s">
        <v>97</v>
      </c>
      <c r="AI807" t="s">
        <v>98</v>
      </c>
      <c r="AJ807" t="s">
        <v>100</v>
      </c>
      <c r="AK807" t="s">
        <v>102</v>
      </c>
      <c r="AL807">
        <v>0</v>
      </c>
      <c r="AM807" t="s">
        <v>102</v>
      </c>
      <c r="AN807">
        <v>0</v>
      </c>
      <c r="AO807">
        <v>1417</v>
      </c>
      <c r="AP807">
        <v>1417</v>
      </c>
      <c r="AQ807" t="s">
        <v>103</v>
      </c>
      <c r="AR807" t="s">
        <v>104</v>
      </c>
      <c r="AS807" t="s">
        <v>105</v>
      </c>
      <c r="AT807" t="s">
        <v>106</v>
      </c>
      <c r="AU807">
        <v>1428</v>
      </c>
      <c r="AV807">
        <v>0</v>
      </c>
      <c r="AW807">
        <v>0</v>
      </c>
      <c r="AX807">
        <v>1428</v>
      </c>
      <c r="AY807">
        <v>0</v>
      </c>
      <c r="AZ807">
        <v>0</v>
      </c>
      <c r="BA807">
        <v>2</v>
      </c>
      <c r="BB807">
        <v>0</v>
      </c>
      <c r="BC807">
        <v>3</v>
      </c>
      <c r="BD807">
        <v>1</v>
      </c>
      <c r="BE807" t="s">
        <v>104</v>
      </c>
      <c r="BF807">
        <v>6</v>
      </c>
      <c r="BG807" t="s">
        <v>107</v>
      </c>
      <c r="BH807">
        <v>0</v>
      </c>
      <c r="BI807" t="s">
        <v>83</v>
      </c>
      <c r="BJ807" t="s">
        <v>108</v>
      </c>
      <c r="BK807">
        <v>2008</v>
      </c>
      <c r="BL807" t="s">
        <v>109</v>
      </c>
      <c r="BM807">
        <v>2</v>
      </c>
      <c r="BN807">
        <v>554</v>
      </c>
      <c r="BO807" t="s">
        <v>98</v>
      </c>
      <c r="BP807" t="s">
        <v>98</v>
      </c>
      <c r="BQ807" t="s">
        <v>105</v>
      </c>
      <c r="BR807">
        <v>0</v>
      </c>
      <c r="BS807">
        <v>60</v>
      </c>
      <c r="BT807">
        <v>0</v>
      </c>
      <c r="BU807">
        <v>0</v>
      </c>
      <c r="BV807">
        <v>0</v>
      </c>
      <c r="BW807">
        <v>0</v>
      </c>
      <c r="BX807" t="s">
        <v>83</v>
      </c>
      <c r="BY807" t="s">
        <v>83</v>
      </c>
      <c r="BZ807" t="s">
        <v>83</v>
      </c>
      <c r="CA807" s="2">
        <v>0</v>
      </c>
      <c r="CB807">
        <v>7</v>
      </c>
      <c r="CC807">
        <v>2008</v>
      </c>
      <c r="CD807" t="s">
        <v>158</v>
      </c>
      <c r="CE807" t="s">
        <v>159</v>
      </c>
      <c r="CF807" s="2">
        <v>227680</v>
      </c>
      <c r="CG807" s="4">
        <f t="shared" si="25"/>
        <v>159.43977591036415</v>
      </c>
    </row>
    <row r="808" spans="1:85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 t="str">
        <f t="shared" si="24"/>
        <v>N/A</v>
      </c>
      <c r="S808">
        <v>5</v>
      </c>
      <c r="T808">
        <v>5</v>
      </c>
      <c r="U808">
        <v>1967</v>
      </c>
      <c r="V808" t="str">
        <f>IF(Table1[[#This Row],[YearBuilt]]&lt;1990, "N", IF(Table1[[#This Row],[Remodeled after 1990?]] = "Y", "N", "Y"))</f>
        <v>N</v>
      </c>
      <c r="W808">
        <v>1967</v>
      </c>
      <c r="X808" t="str" cm="1">
        <f t="array" ref="X808">IFERROR(IF(U808=W808, "N", IF(AND(U808&lt;W808, Table1[[#This Row],[YearRemodAdd]]&gt;1990), "Y", "N/A")), No value)</f>
        <v>N</v>
      </c>
      <c r="Y808" t="s">
        <v>93</v>
      </c>
      <c r="Z808" t="s">
        <v>94</v>
      </c>
      <c r="AA808" t="s">
        <v>95</v>
      </c>
      <c r="AB808" t="s">
        <v>95</v>
      </c>
      <c r="AC808" t="s">
        <v>117</v>
      </c>
      <c r="AD808">
        <v>0</v>
      </c>
      <c r="AE808" t="s">
        <v>98</v>
      </c>
      <c r="AF808" t="s">
        <v>98</v>
      </c>
      <c r="AG808" t="s">
        <v>99</v>
      </c>
      <c r="AH808" t="s">
        <v>98</v>
      </c>
      <c r="AI808" t="s">
        <v>98</v>
      </c>
      <c r="AJ808" t="s">
        <v>130</v>
      </c>
      <c r="AK808" t="s">
        <v>119</v>
      </c>
      <c r="AL808">
        <v>400</v>
      </c>
      <c r="AM808" t="s">
        <v>153</v>
      </c>
      <c r="AN808">
        <v>480</v>
      </c>
      <c r="AO808">
        <v>100</v>
      </c>
      <c r="AP808">
        <v>980</v>
      </c>
      <c r="AQ808" t="s">
        <v>103</v>
      </c>
      <c r="AR808" t="s">
        <v>97</v>
      </c>
      <c r="AS808" t="s">
        <v>105</v>
      </c>
      <c r="AT808" t="s">
        <v>106</v>
      </c>
      <c r="AU808">
        <v>980</v>
      </c>
      <c r="AV808">
        <v>0</v>
      </c>
      <c r="AW808">
        <v>0</v>
      </c>
      <c r="AX808">
        <v>980</v>
      </c>
      <c r="AY808">
        <v>0</v>
      </c>
      <c r="AZ808">
        <v>0</v>
      </c>
      <c r="BA808">
        <v>2</v>
      </c>
      <c r="BB808">
        <v>0</v>
      </c>
      <c r="BC808">
        <v>3</v>
      </c>
      <c r="BD808">
        <v>1</v>
      </c>
      <c r="BE808" t="s">
        <v>98</v>
      </c>
      <c r="BF808">
        <v>6</v>
      </c>
      <c r="BG808" t="s">
        <v>107</v>
      </c>
      <c r="BH808">
        <v>0</v>
      </c>
      <c r="BI808" t="s">
        <v>83</v>
      </c>
      <c r="BJ808" t="s">
        <v>108</v>
      </c>
      <c r="BK808">
        <v>1967</v>
      </c>
      <c r="BL808" t="s">
        <v>157</v>
      </c>
      <c r="BM808">
        <v>1</v>
      </c>
      <c r="BN808">
        <v>384</v>
      </c>
      <c r="BO808" t="s">
        <v>98</v>
      </c>
      <c r="BP808" t="s">
        <v>98</v>
      </c>
      <c r="BQ808" t="s">
        <v>105</v>
      </c>
      <c r="BR808">
        <v>68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83</v>
      </c>
      <c r="BY808" t="s">
        <v>83</v>
      </c>
      <c r="BZ808" t="s">
        <v>83</v>
      </c>
      <c r="CA808" s="2">
        <v>0</v>
      </c>
      <c r="CB808">
        <v>10</v>
      </c>
      <c r="CC808">
        <v>2006</v>
      </c>
      <c r="CD808" t="s">
        <v>110</v>
      </c>
      <c r="CE808" t="s">
        <v>111</v>
      </c>
      <c r="CF808" s="2">
        <v>135500</v>
      </c>
      <c r="CG808" s="4">
        <f t="shared" si="25"/>
        <v>138.26530612244898</v>
      </c>
    </row>
    <row r="809" spans="1:85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 t="str">
        <f t="shared" si="24"/>
        <v>N</v>
      </c>
      <c r="S809">
        <v>5</v>
      </c>
      <c r="T809">
        <v>6</v>
      </c>
      <c r="U809">
        <v>1923</v>
      </c>
      <c r="V809" t="str">
        <f>IF(Table1[[#This Row],[YearBuilt]]&lt;1990, "N", IF(Table1[[#This Row],[Remodeled after 1990?]] = "Y", "N", "Y"))</f>
        <v>N</v>
      </c>
      <c r="W809">
        <v>2004</v>
      </c>
      <c r="X809" t="str" cm="1">
        <f t="array" ref="X809">IFERROR(IF(U809=W809, "N", IF(AND(U809&lt;W809, Table1[[#This Row],[YearRemodAdd]]&gt;1990), "Y", "N/A")), No value)</f>
        <v>Y</v>
      </c>
      <c r="Y809" t="s">
        <v>93</v>
      </c>
      <c r="Z809" t="s">
        <v>94</v>
      </c>
      <c r="AA809" t="s">
        <v>124</v>
      </c>
      <c r="AB809" t="s">
        <v>124</v>
      </c>
      <c r="AC809" t="s">
        <v>117</v>
      </c>
      <c r="AD809">
        <v>0</v>
      </c>
      <c r="AE809" t="s">
        <v>98</v>
      </c>
      <c r="AF809" t="s">
        <v>98</v>
      </c>
      <c r="AG809" t="s">
        <v>118</v>
      </c>
      <c r="AH809" t="s">
        <v>98</v>
      </c>
      <c r="AI809" t="s">
        <v>98</v>
      </c>
      <c r="AJ809" t="s">
        <v>97</v>
      </c>
      <c r="AK809" t="s">
        <v>101</v>
      </c>
      <c r="AL809">
        <v>1309</v>
      </c>
      <c r="AM809" t="s">
        <v>102</v>
      </c>
      <c r="AN809">
        <v>0</v>
      </c>
      <c r="AO809">
        <v>15</v>
      </c>
      <c r="AP809">
        <v>1324</v>
      </c>
      <c r="AQ809" t="s">
        <v>103</v>
      </c>
      <c r="AR809" t="s">
        <v>104</v>
      </c>
      <c r="AS809" t="s">
        <v>105</v>
      </c>
      <c r="AT809" t="s">
        <v>106</v>
      </c>
      <c r="AU809">
        <v>1072</v>
      </c>
      <c r="AV809">
        <v>504</v>
      </c>
      <c r="AW809">
        <v>0</v>
      </c>
      <c r="AX809">
        <v>1576</v>
      </c>
      <c r="AY809">
        <v>2</v>
      </c>
      <c r="AZ809">
        <v>0</v>
      </c>
      <c r="BA809">
        <v>1</v>
      </c>
      <c r="BB809">
        <v>1</v>
      </c>
      <c r="BC809">
        <v>3</v>
      </c>
      <c r="BD809">
        <v>1</v>
      </c>
      <c r="BE809" t="s">
        <v>97</v>
      </c>
      <c r="BF809">
        <v>6</v>
      </c>
      <c r="BG809" t="s">
        <v>107</v>
      </c>
      <c r="BH809">
        <v>1</v>
      </c>
      <c r="BI809" t="s">
        <v>98</v>
      </c>
      <c r="BJ809" t="s">
        <v>108</v>
      </c>
      <c r="BK809">
        <v>1923</v>
      </c>
      <c r="BL809" t="s">
        <v>109</v>
      </c>
      <c r="BM809">
        <v>2</v>
      </c>
      <c r="BN809">
        <v>528</v>
      </c>
      <c r="BO809" t="s">
        <v>98</v>
      </c>
      <c r="BP809" t="s">
        <v>98</v>
      </c>
      <c r="BQ809" t="s">
        <v>105</v>
      </c>
      <c r="BR809">
        <v>0</v>
      </c>
      <c r="BS809">
        <v>312</v>
      </c>
      <c r="BT809">
        <v>0</v>
      </c>
      <c r="BU809">
        <v>0</v>
      </c>
      <c r="BV809">
        <v>0</v>
      </c>
      <c r="BW809">
        <v>0</v>
      </c>
      <c r="BX809" t="s">
        <v>83</v>
      </c>
      <c r="BY809" t="s">
        <v>83</v>
      </c>
      <c r="BZ809" t="s">
        <v>83</v>
      </c>
      <c r="CA809" s="2">
        <v>0</v>
      </c>
      <c r="CB809">
        <v>5</v>
      </c>
      <c r="CC809">
        <v>2009</v>
      </c>
      <c r="CD809" t="s">
        <v>110</v>
      </c>
      <c r="CE809" t="s">
        <v>111</v>
      </c>
      <c r="CF809" s="2">
        <v>223500</v>
      </c>
      <c r="CG809" s="4">
        <f t="shared" si="25"/>
        <v>141.81472081218274</v>
      </c>
    </row>
    <row r="810" spans="1:85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 t="str">
        <f t="shared" si="24"/>
        <v>N/A</v>
      </c>
      <c r="S810">
        <v>5</v>
      </c>
      <c r="T810">
        <v>5</v>
      </c>
      <c r="U810">
        <v>1966</v>
      </c>
      <c r="V810" t="str">
        <f>IF(Table1[[#This Row],[YearBuilt]]&lt;1990, "N", IF(Table1[[#This Row],[Remodeled after 1990?]] = "Y", "N", "Y"))</f>
        <v>N</v>
      </c>
      <c r="W810">
        <v>1966</v>
      </c>
      <c r="X810" t="str" cm="1">
        <f t="array" ref="X810">IFERROR(IF(U810=W810, "N", IF(AND(U810&lt;W810, Table1[[#This Row],[YearRemodAdd]]&gt;1990), "Y", "N/A")), No value)</f>
        <v>N</v>
      </c>
      <c r="Y810" t="s">
        <v>93</v>
      </c>
      <c r="Z810" t="s">
        <v>94</v>
      </c>
      <c r="AA810" t="s">
        <v>95</v>
      </c>
      <c r="AB810" t="s">
        <v>95</v>
      </c>
      <c r="AC810" t="s">
        <v>96</v>
      </c>
      <c r="AD810">
        <v>1047</v>
      </c>
      <c r="AE810" t="s">
        <v>98</v>
      </c>
      <c r="AF810" t="s">
        <v>98</v>
      </c>
      <c r="AG810" t="s">
        <v>118</v>
      </c>
      <c r="AH810" t="s">
        <v>98</v>
      </c>
      <c r="AI810" t="s">
        <v>98</v>
      </c>
      <c r="AJ810" t="s">
        <v>130</v>
      </c>
      <c r="AK810" t="s">
        <v>119</v>
      </c>
      <c r="AL810">
        <v>516</v>
      </c>
      <c r="AM810" t="s">
        <v>141</v>
      </c>
      <c r="AN810">
        <v>128</v>
      </c>
      <c r="AO810">
        <v>380</v>
      </c>
      <c r="AP810">
        <v>1024</v>
      </c>
      <c r="AQ810" t="s">
        <v>103</v>
      </c>
      <c r="AR810" t="s">
        <v>98</v>
      </c>
      <c r="AS810" t="s">
        <v>105</v>
      </c>
      <c r="AT810" t="s">
        <v>106</v>
      </c>
      <c r="AU810">
        <v>1086</v>
      </c>
      <c r="AV810">
        <v>0</v>
      </c>
      <c r="AW810">
        <v>0</v>
      </c>
      <c r="AX810">
        <v>1086</v>
      </c>
      <c r="AY810">
        <v>1</v>
      </c>
      <c r="AZ810">
        <v>0</v>
      </c>
      <c r="BA810">
        <v>1</v>
      </c>
      <c r="BB810">
        <v>0</v>
      </c>
      <c r="BC810">
        <v>3</v>
      </c>
      <c r="BD810">
        <v>1</v>
      </c>
      <c r="BE810" t="s">
        <v>98</v>
      </c>
      <c r="BF810">
        <v>6</v>
      </c>
      <c r="BG810" t="s">
        <v>107</v>
      </c>
      <c r="BH810">
        <v>1</v>
      </c>
      <c r="BI810" t="s">
        <v>97</v>
      </c>
      <c r="BJ810" t="s">
        <v>108</v>
      </c>
      <c r="BK810">
        <v>1966</v>
      </c>
      <c r="BL810" t="s">
        <v>109</v>
      </c>
      <c r="BM810">
        <v>2</v>
      </c>
      <c r="BN810">
        <v>484</v>
      </c>
      <c r="BO810" t="s">
        <v>98</v>
      </c>
      <c r="BP810" t="s">
        <v>98</v>
      </c>
      <c r="BQ810" t="s">
        <v>105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 t="s">
        <v>83</v>
      </c>
      <c r="BY810" t="s">
        <v>163</v>
      </c>
      <c r="BZ810" t="s">
        <v>83</v>
      </c>
      <c r="CA810" s="2">
        <v>0</v>
      </c>
      <c r="CB810">
        <v>6</v>
      </c>
      <c r="CC810">
        <v>2006</v>
      </c>
      <c r="CD810" t="s">
        <v>110</v>
      </c>
      <c r="CE810" t="s">
        <v>111</v>
      </c>
      <c r="CF810" s="2">
        <v>159950</v>
      </c>
      <c r="CG810" s="4">
        <f t="shared" si="25"/>
        <v>147.28360957642727</v>
      </c>
    </row>
    <row r="811" spans="1:85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 t="str">
        <f t="shared" si="24"/>
        <v>N/A</v>
      </c>
      <c r="S811">
        <v>5</v>
      </c>
      <c r="T811">
        <v>5</v>
      </c>
      <c r="U811">
        <v>1898</v>
      </c>
      <c r="V811" t="str">
        <f>IF(Table1[[#This Row],[YearBuilt]]&lt;1990, "N", IF(Table1[[#This Row],[Remodeled after 1990?]] = "Y", "N", "Y"))</f>
        <v>N</v>
      </c>
      <c r="W811">
        <v>1965</v>
      </c>
      <c r="X811" t="str" cm="1">
        <f t="array" ref="X811">IFERROR(IF(U811=W811, "N", IF(AND(U811&lt;W811, Table1[[#This Row],[YearRemodAdd]]&gt;1990), "Y", "N/A")), No value)</f>
        <v>N/A</v>
      </c>
      <c r="Y811" t="s">
        <v>152</v>
      </c>
      <c r="Z811" t="s">
        <v>94</v>
      </c>
      <c r="AA811" t="s">
        <v>186</v>
      </c>
      <c r="AB811" t="s">
        <v>186</v>
      </c>
      <c r="AC811" t="s">
        <v>117</v>
      </c>
      <c r="AD811">
        <v>0</v>
      </c>
      <c r="AE811" t="s">
        <v>98</v>
      </c>
      <c r="AF811" t="s">
        <v>98</v>
      </c>
      <c r="AG811" t="s">
        <v>99</v>
      </c>
      <c r="AH811" t="s">
        <v>98</v>
      </c>
      <c r="AI811" t="s">
        <v>98</v>
      </c>
      <c r="AJ811" t="s">
        <v>100</v>
      </c>
      <c r="AK811" t="s">
        <v>102</v>
      </c>
      <c r="AL811">
        <v>0</v>
      </c>
      <c r="AM811" t="s">
        <v>102</v>
      </c>
      <c r="AN811">
        <v>0</v>
      </c>
      <c r="AO811">
        <v>849</v>
      </c>
      <c r="AP811">
        <v>849</v>
      </c>
      <c r="AQ811" t="s">
        <v>103</v>
      </c>
      <c r="AR811" t="s">
        <v>98</v>
      </c>
      <c r="AS811" t="s">
        <v>177</v>
      </c>
      <c r="AT811" t="s">
        <v>164</v>
      </c>
      <c r="AU811">
        <v>1075</v>
      </c>
      <c r="AV811">
        <v>1063</v>
      </c>
      <c r="AW811">
        <v>0</v>
      </c>
      <c r="AX811">
        <v>2138</v>
      </c>
      <c r="AY811">
        <v>0</v>
      </c>
      <c r="AZ811">
        <v>0</v>
      </c>
      <c r="BA811">
        <v>2</v>
      </c>
      <c r="BB811">
        <v>0</v>
      </c>
      <c r="BC811">
        <v>2</v>
      </c>
      <c r="BD811">
        <v>3</v>
      </c>
      <c r="BE811" t="s">
        <v>98</v>
      </c>
      <c r="BF811">
        <v>11</v>
      </c>
      <c r="BG811" t="s">
        <v>107</v>
      </c>
      <c r="BH811">
        <v>0</v>
      </c>
      <c r="BI811" t="s">
        <v>83</v>
      </c>
      <c r="BJ811" t="s">
        <v>127</v>
      </c>
      <c r="BK811">
        <v>1910</v>
      </c>
      <c r="BL811" t="s">
        <v>102</v>
      </c>
      <c r="BM811">
        <v>2</v>
      </c>
      <c r="BN811">
        <v>360</v>
      </c>
      <c r="BO811" t="s">
        <v>147</v>
      </c>
      <c r="BP811" t="s">
        <v>212</v>
      </c>
      <c r="BQ811" t="s">
        <v>177</v>
      </c>
      <c r="BR811">
        <v>40</v>
      </c>
      <c r="BS811">
        <v>156</v>
      </c>
      <c r="BT811">
        <v>0</v>
      </c>
      <c r="BU811">
        <v>0</v>
      </c>
      <c r="BV811">
        <v>0</v>
      </c>
      <c r="BW811">
        <v>0</v>
      </c>
      <c r="BX811" t="s">
        <v>83</v>
      </c>
      <c r="BY811" t="s">
        <v>134</v>
      </c>
      <c r="BZ811" t="s">
        <v>83</v>
      </c>
      <c r="CA811" s="2">
        <v>0</v>
      </c>
      <c r="CB811">
        <v>11</v>
      </c>
      <c r="CC811">
        <v>2009</v>
      </c>
      <c r="CD811" t="s">
        <v>110</v>
      </c>
      <c r="CE811" t="s">
        <v>111</v>
      </c>
      <c r="CF811" s="2">
        <v>106000</v>
      </c>
      <c r="CG811" s="4">
        <f t="shared" si="25"/>
        <v>49.579045837231057</v>
      </c>
    </row>
    <row r="812" spans="1:85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 t="str">
        <f t="shared" si="24"/>
        <v>Y</v>
      </c>
      <c r="S812">
        <v>6</v>
      </c>
      <c r="T812">
        <v>6</v>
      </c>
      <c r="U812">
        <v>1974</v>
      </c>
      <c r="V812" t="str">
        <f>IF(Table1[[#This Row],[YearBuilt]]&lt;1990, "N", IF(Table1[[#This Row],[Remodeled after 1990?]] = "Y", "N", "Y"))</f>
        <v>N</v>
      </c>
      <c r="W812">
        <v>1999</v>
      </c>
      <c r="X812" t="str" cm="1">
        <f t="array" ref="X812">IFERROR(IF(U812=W812, "N", IF(AND(U812&lt;W812, Table1[[#This Row],[YearRemodAdd]]&gt;1990), "Y", "N/A")), No value)</f>
        <v>Y</v>
      </c>
      <c r="Y812" t="s">
        <v>152</v>
      </c>
      <c r="Z812" t="s">
        <v>94</v>
      </c>
      <c r="AA812" t="s">
        <v>140</v>
      </c>
      <c r="AB812" t="s">
        <v>140</v>
      </c>
      <c r="AC812" t="s">
        <v>96</v>
      </c>
      <c r="AD812">
        <v>99</v>
      </c>
      <c r="AE812" t="s">
        <v>98</v>
      </c>
      <c r="AF812" t="s">
        <v>98</v>
      </c>
      <c r="AG812" t="s">
        <v>118</v>
      </c>
      <c r="AH812" t="s">
        <v>98</v>
      </c>
      <c r="AI812" t="s">
        <v>98</v>
      </c>
      <c r="AJ812" t="s">
        <v>100</v>
      </c>
      <c r="AK812" t="s">
        <v>119</v>
      </c>
      <c r="AL812">
        <v>663</v>
      </c>
      <c r="AM812" t="s">
        <v>172</v>
      </c>
      <c r="AN812">
        <v>377</v>
      </c>
      <c r="AO812">
        <v>0</v>
      </c>
      <c r="AP812">
        <v>1040</v>
      </c>
      <c r="AQ812" t="s">
        <v>103</v>
      </c>
      <c r="AR812" t="s">
        <v>147</v>
      </c>
      <c r="AS812" t="s">
        <v>105</v>
      </c>
      <c r="AT812" t="s">
        <v>106</v>
      </c>
      <c r="AU812">
        <v>1309</v>
      </c>
      <c r="AV812">
        <v>0</v>
      </c>
      <c r="AW812">
        <v>0</v>
      </c>
      <c r="AX812">
        <v>1309</v>
      </c>
      <c r="AY812">
        <v>1</v>
      </c>
      <c r="AZ812">
        <v>0</v>
      </c>
      <c r="BA812">
        <v>1</v>
      </c>
      <c r="BB812">
        <v>1</v>
      </c>
      <c r="BC812">
        <v>3</v>
      </c>
      <c r="BD812">
        <v>1</v>
      </c>
      <c r="BE812" t="s">
        <v>97</v>
      </c>
      <c r="BF812">
        <v>5</v>
      </c>
      <c r="BG812" t="s">
        <v>107</v>
      </c>
      <c r="BH812">
        <v>1</v>
      </c>
      <c r="BI812" t="s">
        <v>147</v>
      </c>
      <c r="BJ812" t="s">
        <v>108</v>
      </c>
      <c r="BK812">
        <v>1974</v>
      </c>
      <c r="BL812" t="s">
        <v>109</v>
      </c>
      <c r="BM812">
        <v>2</v>
      </c>
      <c r="BN812">
        <v>484</v>
      </c>
      <c r="BO812" t="s">
        <v>98</v>
      </c>
      <c r="BP812" t="s">
        <v>98</v>
      </c>
      <c r="BQ812" t="s">
        <v>105</v>
      </c>
      <c r="BR812">
        <v>265</v>
      </c>
      <c r="BS812">
        <v>0</v>
      </c>
      <c r="BT812">
        <v>0</v>
      </c>
      <c r="BU812">
        <v>0</v>
      </c>
      <c r="BV812">
        <v>0</v>
      </c>
      <c r="BW812">
        <v>648</v>
      </c>
      <c r="BX812" t="s">
        <v>147</v>
      </c>
      <c r="BY812" t="s">
        <v>165</v>
      </c>
      <c r="BZ812" t="s">
        <v>83</v>
      </c>
      <c r="CA812" s="2">
        <v>0</v>
      </c>
      <c r="CB812">
        <v>1</v>
      </c>
      <c r="CC812">
        <v>2006</v>
      </c>
      <c r="CD812" t="s">
        <v>110</v>
      </c>
      <c r="CE812" t="s">
        <v>111</v>
      </c>
      <c r="CF812" s="2">
        <v>181000</v>
      </c>
      <c r="CG812" s="4">
        <f t="shared" si="25"/>
        <v>138.27349121466767</v>
      </c>
    </row>
    <row r="813" spans="1:85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 t="str">
        <f t="shared" si="24"/>
        <v>Y</v>
      </c>
      <c r="S813">
        <v>6</v>
      </c>
      <c r="T813">
        <v>5</v>
      </c>
      <c r="U813">
        <v>2004</v>
      </c>
      <c r="V813" t="str">
        <f>IF(Table1[[#This Row],[YearBuilt]]&lt;1990, "N", IF(Table1[[#This Row],[Remodeled after 1990?]] = "Y", "N", "Y"))</f>
        <v>Y</v>
      </c>
      <c r="W813">
        <v>2004</v>
      </c>
      <c r="X813" t="str" cm="1">
        <f t="array" ref="X813">IFERROR(IF(U813=W813, "N", IF(AND(U813&lt;W813, Table1[[#This Row],[YearRemodAdd]]&gt;1990), "Y", "N/A")), No value)</f>
        <v>N</v>
      </c>
      <c r="Y813" t="s">
        <v>93</v>
      </c>
      <c r="Z813" t="s">
        <v>94</v>
      </c>
      <c r="AA813" t="s">
        <v>95</v>
      </c>
      <c r="AB813" t="s">
        <v>95</v>
      </c>
      <c r="AC813" t="s">
        <v>96</v>
      </c>
      <c r="AD813">
        <v>169</v>
      </c>
      <c r="AE813" t="s">
        <v>97</v>
      </c>
      <c r="AF813" t="s">
        <v>98</v>
      </c>
      <c r="AG813" t="s">
        <v>99</v>
      </c>
      <c r="AH813" t="s">
        <v>97</v>
      </c>
      <c r="AI813" t="s">
        <v>98</v>
      </c>
      <c r="AJ813" t="s">
        <v>97</v>
      </c>
      <c r="AK813" t="s">
        <v>101</v>
      </c>
      <c r="AL813">
        <v>662</v>
      </c>
      <c r="AM813" t="s">
        <v>102</v>
      </c>
      <c r="AN813">
        <v>0</v>
      </c>
      <c r="AO813">
        <v>186</v>
      </c>
      <c r="AP813">
        <v>848</v>
      </c>
      <c r="AQ813" t="s">
        <v>103</v>
      </c>
      <c r="AR813" t="s">
        <v>104</v>
      </c>
      <c r="AS813" t="s">
        <v>105</v>
      </c>
      <c r="AT813" t="s">
        <v>106</v>
      </c>
      <c r="AU813">
        <v>848</v>
      </c>
      <c r="AV813">
        <v>0</v>
      </c>
      <c r="AW813">
        <v>0</v>
      </c>
      <c r="AX813">
        <v>848</v>
      </c>
      <c r="AY813">
        <v>1</v>
      </c>
      <c r="AZ813">
        <v>0</v>
      </c>
      <c r="BA813">
        <v>1</v>
      </c>
      <c r="BB813">
        <v>0</v>
      </c>
      <c r="BC813">
        <v>1</v>
      </c>
      <c r="BD813">
        <v>1</v>
      </c>
      <c r="BE813" t="s">
        <v>97</v>
      </c>
      <c r="BF813">
        <v>4</v>
      </c>
      <c r="BG813" t="s">
        <v>107</v>
      </c>
      <c r="BH813">
        <v>1</v>
      </c>
      <c r="BI813" t="s">
        <v>97</v>
      </c>
      <c r="BJ813" t="s">
        <v>108</v>
      </c>
      <c r="BK813">
        <v>2004</v>
      </c>
      <c r="BL813" t="s">
        <v>157</v>
      </c>
      <c r="BM813">
        <v>2</v>
      </c>
      <c r="BN813">
        <v>420</v>
      </c>
      <c r="BO813" t="s">
        <v>98</v>
      </c>
      <c r="BP813" t="s">
        <v>98</v>
      </c>
      <c r="BQ813" t="s">
        <v>105</v>
      </c>
      <c r="BR813">
        <v>140</v>
      </c>
      <c r="BS813">
        <v>0</v>
      </c>
      <c r="BT813">
        <v>0</v>
      </c>
      <c r="BU813">
        <v>0</v>
      </c>
      <c r="BV813">
        <v>0</v>
      </c>
      <c r="BW813">
        <v>0</v>
      </c>
      <c r="BX813" t="s">
        <v>83</v>
      </c>
      <c r="BY813" t="s">
        <v>83</v>
      </c>
      <c r="BZ813" t="s">
        <v>83</v>
      </c>
      <c r="CA813" s="2">
        <v>0</v>
      </c>
      <c r="CB813">
        <v>6</v>
      </c>
      <c r="CC813">
        <v>2008</v>
      </c>
      <c r="CD813" t="s">
        <v>208</v>
      </c>
      <c r="CE813" t="s">
        <v>111</v>
      </c>
      <c r="CF813" s="2">
        <v>144500</v>
      </c>
      <c r="CG813" s="4">
        <f t="shared" si="25"/>
        <v>170.40094339622641</v>
      </c>
    </row>
    <row r="814" spans="1:85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 t="str">
        <f t="shared" si="24"/>
        <v>Y</v>
      </c>
      <c r="S814">
        <v>5</v>
      </c>
      <c r="T814">
        <v>5</v>
      </c>
      <c r="U814">
        <v>1952</v>
      </c>
      <c r="V814" t="str">
        <f>IF(Table1[[#This Row],[YearBuilt]]&lt;1990, "N", IF(Table1[[#This Row],[Remodeled after 1990?]] = "Y", "N", "Y"))</f>
        <v>N</v>
      </c>
      <c r="W814">
        <v>1952</v>
      </c>
      <c r="X814" t="str" cm="1">
        <f t="array" ref="X814">IFERROR(IF(U814=W814, "N", IF(AND(U814&lt;W814, Table1[[#This Row],[YearRemodAdd]]&gt;1990), "Y", "N/A")), No value)</f>
        <v>N</v>
      </c>
      <c r="Y814" t="s">
        <v>152</v>
      </c>
      <c r="Z814" t="s">
        <v>94</v>
      </c>
      <c r="AA814" t="s">
        <v>124</v>
      </c>
      <c r="AB814" t="s">
        <v>124</v>
      </c>
      <c r="AC814" t="s">
        <v>117</v>
      </c>
      <c r="AD814">
        <v>0</v>
      </c>
      <c r="AE814" t="s">
        <v>147</v>
      </c>
      <c r="AF814" t="s">
        <v>98</v>
      </c>
      <c r="AG814" t="s">
        <v>118</v>
      </c>
      <c r="AH814" t="s">
        <v>98</v>
      </c>
      <c r="AI814" t="s">
        <v>98</v>
      </c>
      <c r="AJ814" t="s">
        <v>130</v>
      </c>
      <c r="AK814" t="s">
        <v>102</v>
      </c>
      <c r="AL814">
        <v>0</v>
      </c>
      <c r="AM814" t="s">
        <v>102</v>
      </c>
      <c r="AN814">
        <v>0</v>
      </c>
      <c r="AO814">
        <v>540</v>
      </c>
      <c r="AP814">
        <v>540</v>
      </c>
      <c r="AQ814" t="s">
        <v>103</v>
      </c>
      <c r="AR814" t="s">
        <v>98</v>
      </c>
      <c r="AS814" t="s">
        <v>177</v>
      </c>
      <c r="AT814" t="s">
        <v>164</v>
      </c>
      <c r="AU814">
        <v>1044</v>
      </c>
      <c r="AV814">
        <v>0</v>
      </c>
      <c r="AW814">
        <v>0</v>
      </c>
      <c r="AX814">
        <v>1044</v>
      </c>
      <c r="AY814">
        <v>0</v>
      </c>
      <c r="AZ814">
        <v>0</v>
      </c>
      <c r="BA814">
        <v>1</v>
      </c>
      <c r="BB814">
        <v>0</v>
      </c>
      <c r="BC814">
        <v>2</v>
      </c>
      <c r="BD814">
        <v>1</v>
      </c>
      <c r="BE814" t="s">
        <v>147</v>
      </c>
      <c r="BF814">
        <v>4</v>
      </c>
      <c r="BG814" t="s">
        <v>107</v>
      </c>
      <c r="BH814">
        <v>0</v>
      </c>
      <c r="BI814" t="s">
        <v>83</v>
      </c>
      <c r="BJ814" t="s">
        <v>209</v>
      </c>
      <c r="BK814">
        <v>1952</v>
      </c>
      <c r="BL814" t="s">
        <v>102</v>
      </c>
      <c r="BM814">
        <v>2</v>
      </c>
      <c r="BN814">
        <v>504</v>
      </c>
      <c r="BO814" t="s">
        <v>98</v>
      </c>
      <c r="BP814" t="s">
        <v>98</v>
      </c>
      <c r="BQ814" t="s">
        <v>177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 t="s">
        <v>83</v>
      </c>
      <c r="BY814" t="s">
        <v>83</v>
      </c>
      <c r="BZ814" t="s">
        <v>135</v>
      </c>
      <c r="CA814" s="2">
        <v>54</v>
      </c>
      <c r="CB814">
        <v>6</v>
      </c>
      <c r="CC814">
        <v>2010</v>
      </c>
      <c r="CD814" t="s">
        <v>110</v>
      </c>
      <c r="CE814" t="s">
        <v>210</v>
      </c>
      <c r="CF814" s="2">
        <v>55993</v>
      </c>
      <c r="CG814" s="4">
        <f t="shared" si="25"/>
        <v>53.633141762452105</v>
      </c>
    </row>
    <row r="815" spans="1:85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 t="str">
        <f t="shared" si="24"/>
        <v>Y</v>
      </c>
      <c r="S815">
        <v>6</v>
      </c>
      <c r="T815">
        <v>6</v>
      </c>
      <c r="U815">
        <v>1958</v>
      </c>
      <c r="V815" t="str">
        <f>IF(Table1[[#This Row],[YearBuilt]]&lt;1990, "N", IF(Table1[[#This Row],[Remodeled after 1990?]] = "Y", "N", "Y"))</f>
        <v>N</v>
      </c>
      <c r="W815">
        <v>1958</v>
      </c>
      <c r="X815" t="str" cm="1">
        <f t="array" ref="X815">IFERROR(IF(U815=W815, "N", IF(AND(U815&lt;W815, Table1[[#This Row],[YearRemodAdd]]&gt;1990), "Y", "N/A")), No value)</f>
        <v>N</v>
      </c>
      <c r="Y815" t="s">
        <v>93</v>
      </c>
      <c r="Z815" t="s">
        <v>94</v>
      </c>
      <c r="AA815" t="s">
        <v>116</v>
      </c>
      <c r="AB815" t="s">
        <v>116</v>
      </c>
      <c r="AC815" t="s">
        <v>96</v>
      </c>
      <c r="AD815">
        <v>243</v>
      </c>
      <c r="AE815" t="s">
        <v>98</v>
      </c>
      <c r="AF815" t="s">
        <v>98</v>
      </c>
      <c r="AG815" t="s">
        <v>118</v>
      </c>
      <c r="AH815" t="s">
        <v>98</v>
      </c>
      <c r="AI815" t="s">
        <v>98</v>
      </c>
      <c r="AJ815" t="s">
        <v>100</v>
      </c>
      <c r="AK815" t="s">
        <v>153</v>
      </c>
      <c r="AL815">
        <v>608</v>
      </c>
      <c r="AM815" t="s">
        <v>102</v>
      </c>
      <c r="AN815">
        <v>0</v>
      </c>
      <c r="AO815">
        <v>834</v>
      </c>
      <c r="AP815">
        <v>1442</v>
      </c>
      <c r="AQ815" t="s">
        <v>103</v>
      </c>
      <c r="AR815" t="s">
        <v>97</v>
      </c>
      <c r="AS815" t="s">
        <v>105</v>
      </c>
      <c r="AT815" t="s">
        <v>106</v>
      </c>
      <c r="AU815">
        <v>1442</v>
      </c>
      <c r="AV815">
        <v>0</v>
      </c>
      <c r="AW815">
        <v>0</v>
      </c>
      <c r="AX815">
        <v>1442</v>
      </c>
      <c r="AY815">
        <v>0</v>
      </c>
      <c r="AZ815">
        <v>0</v>
      </c>
      <c r="BA815">
        <v>1</v>
      </c>
      <c r="BB815">
        <v>1</v>
      </c>
      <c r="BC815">
        <v>4</v>
      </c>
      <c r="BD815">
        <v>1</v>
      </c>
      <c r="BE815" t="s">
        <v>98</v>
      </c>
      <c r="BF815">
        <v>7</v>
      </c>
      <c r="BG815" t="s">
        <v>107</v>
      </c>
      <c r="BH815">
        <v>0</v>
      </c>
      <c r="BI815" t="s">
        <v>83</v>
      </c>
      <c r="BJ815" t="s">
        <v>108</v>
      </c>
      <c r="BK815">
        <v>1958</v>
      </c>
      <c r="BL815" t="s">
        <v>109</v>
      </c>
      <c r="BM815">
        <v>1</v>
      </c>
      <c r="BN815">
        <v>301</v>
      </c>
      <c r="BO815" t="s">
        <v>98</v>
      </c>
      <c r="BP815" t="s">
        <v>98</v>
      </c>
      <c r="BQ815" t="s">
        <v>105</v>
      </c>
      <c r="BR815">
        <v>0</v>
      </c>
      <c r="BS815">
        <v>0</v>
      </c>
      <c r="BT815">
        <v>275</v>
      </c>
      <c r="BU815">
        <v>0</v>
      </c>
      <c r="BV815">
        <v>0</v>
      </c>
      <c r="BW815">
        <v>0</v>
      </c>
      <c r="BX815" t="s">
        <v>83</v>
      </c>
      <c r="BY815" t="s">
        <v>83</v>
      </c>
      <c r="BZ815" t="s">
        <v>135</v>
      </c>
      <c r="CA815" s="2">
        <v>500</v>
      </c>
      <c r="CB815">
        <v>4</v>
      </c>
      <c r="CC815">
        <v>2007</v>
      </c>
      <c r="CD815" t="s">
        <v>173</v>
      </c>
      <c r="CE815" t="s">
        <v>111</v>
      </c>
      <c r="CF815" s="2">
        <v>157900</v>
      </c>
      <c r="CG815" s="4">
        <f t="shared" si="25"/>
        <v>109.500693481276</v>
      </c>
    </row>
    <row r="816" spans="1:85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 t="str">
        <f t="shared" si="24"/>
        <v>N/A</v>
      </c>
      <c r="S816">
        <v>5</v>
      </c>
      <c r="T816">
        <v>7</v>
      </c>
      <c r="U816">
        <v>1918</v>
      </c>
      <c r="V816" t="str">
        <f>IF(Table1[[#This Row],[YearBuilt]]&lt;1990, "N", IF(Table1[[#This Row],[Remodeled after 1990?]] = "Y", "N", "Y"))</f>
        <v>N</v>
      </c>
      <c r="W816">
        <v>1950</v>
      </c>
      <c r="X816" t="str" cm="1">
        <f t="array" ref="X816">IFERROR(IF(U816=W816, "N", IF(AND(U816&lt;W816, Table1[[#This Row],[YearRemodAdd]]&gt;1990), "Y", "N/A")), No value)</f>
        <v>N/A</v>
      </c>
      <c r="Y816" t="s">
        <v>93</v>
      </c>
      <c r="Z816" t="s">
        <v>94</v>
      </c>
      <c r="AA816" t="s">
        <v>203</v>
      </c>
      <c r="AB816" t="s">
        <v>203</v>
      </c>
      <c r="AC816" t="s">
        <v>117</v>
      </c>
      <c r="AD816">
        <v>0</v>
      </c>
      <c r="AE816" t="s">
        <v>98</v>
      </c>
      <c r="AF816" t="s">
        <v>98</v>
      </c>
      <c r="AG816" t="s">
        <v>126</v>
      </c>
      <c r="AH816" t="s">
        <v>98</v>
      </c>
      <c r="AI816" t="s">
        <v>98</v>
      </c>
      <c r="AJ816" t="s">
        <v>100</v>
      </c>
      <c r="AK816" t="s">
        <v>102</v>
      </c>
      <c r="AL816">
        <v>0</v>
      </c>
      <c r="AM816" t="s">
        <v>102</v>
      </c>
      <c r="AN816">
        <v>0</v>
      </c>
      <c r="AO816">
        <v>686</v>
      </c>
      <c r="AP816">
        <v>686</v>
      </c>
      <c r="AQ816" t="s">
        <v>206</v>
      </c>
      <c r="AR816" t="s">
        <v>97</v>
      </c>
      <c r="AS816" t="s">
        <v>105</v>
      </c>
      <c r="AT816" t="s">
        <v>106</v>
      </c>
      <c r="AU816">
        <v>686</v>
      </c>
      <c r="AV816">
        <v>564</v>
      </c>
      <c r="AW816">
        <v>0</v>
      </c>
      <c r="AX816">
        <v>1250</v>
      </c>
      <c r="AY816">
        <v>0</v>
      </c>
      <c r="AZ816">
        <v>1</v>
      </c>
      <c r="BA816">
        <v>1</v>
      </c>
      <c r="BB816">
        <v>1</v>
      </c>
      <c r="BC816">
        <v>3</v>
      </c>
      <c r="BD816">
        <v>1</v>
      </c>
      <c r="BE816" t="s">
        <v>147</v>
      </c>
      <c r="BF816">
        <v>7</v>
      </c>
      <c r="BG816" t="s">
        <v>107</v>
      </c>
      <c r="BH816">
        <v>0</v>
      </c>
      <c r="BI816" t="s">
        <v>83</v>
      </c>
      <c r="BJ816" t="s">
        <v>127</v>
      </c>
      <c r="BK816">
        <v>1955</v>
      </c>
      <c r="BL816" t="s">
        <v>102</v>
      </c>
      <c r="BM816">
        <v>1</v>
      </c>
      <c r="BN816">
        <v>280</v>
      </c>
      <c r="BO816" t="s">
        <v>98</v>
      </c>
      <c r="BP816" t="s">
        <v>98</v>
      </c>
      <c r="BQ816" t="s">
        <v>190</v>
      </c>
      <c r="BR816">
        <v>207</v>
      </c>
      <c r="BS816">
        <v>0</v>
      </c>
      <c r="BT816">
        <v>96</v>
      </c>
      <c r="BU816">
        <v>0</v>
      </c>
      <c r="BV816">
        <v>0</v>
      </c>
      <c r="BW816">
        <v>0</v>
      </c>
      <c r="BX816" t="s">
        <v>83</v>
      </c>
      <c r="BY816" t="s">
        <v>83</v>
      </c>
      <c r="BZ816" t="s">
        <v>83</v>
      </c>
      <c r="CA816" s="2">
        <v>0</v>
      </c>
      <c r="CB816">
        <v>7</v>
      </c>
      <c r="CC816">
        <v>2006</v>
      </c>
      <c r="CD816" t="s">
        <v>110</v>
      </c>
      <c r="CE816" t="s">
        <v>111</v>
      </c>
      <c r="CF816" s="2">
        <v>116000</v>
      </c>
      <c r="CG816" s="4">
        <f t="shared" si="25"/>
        <v>92.8</v>
      </c>
    </row>
    <row r="817" spans="1:85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 t="str">
        <f t="shared" si="24"/>
        <v>Y</v>
      </c>
      <c r="S817">
        <v>7</v>
      </c>
      <c r="T817">
        <v>5</v>
      </c>
      <c r="U817">
        <v>1998</v>
      </c>
      <c r="V817" t="str">
        <f>IF(Table1[[#This Row],[YearBuilt]]&lt;1990, "N", IF(Table1[[#This Row],[Remodeled after 1990?]] = "Y", "N", "Y"))</f>
        <v>Y</v>
      </c>
      <c r="W817">
        <v>1998</v>
      </c>
      <c r="X817" t="str" cm="1">
        <f t="array" ref="X817">IFERROR(IF(U817=W817, "N", IF(AND(U817&lt;W817, Table1[[#This Row],[YearRemodAdd]]&gt;1990), "Y", "N/A")), No value)</f>
        <v>N</v>
      </c>
      <c r="Y817" t="s">
        <v>93</v>
      </c>
      <c r="Z817" t="s">
        <v>94</v>
      </c>
      <c r="AA817" t="s">
        <v>95</v>
      </c>
      <c r="AB817" t="s">
        <v>95</v>
      </c>
      <c r="AC817" t="s">
        <v>96</v>
      </c>
      <c r="AD817">
        <v>442</v>
      </c>
      <c r="AE817" t="s">
        <v>98</v>
      </c>
      <c r="AF817" t="s">
        <v>98</v>
      </c>
      <c r="AG817" t="s">
        <v>99</v>
      </c>
      <c r="AH817" t="s">
        <v>97</v>
      </c>
      <c r="AI817" t="s">
        <v>98</v>
      </c>
      <c r="AJ817" t="s">
        <v>100</v>
      </c>
      <c r="AK817" t="s">
        <v>102</v>
      </c>
      <c r="AL817">
        <v>0</v>
      </c>
      <c r="AM817" t="s">
        <v>102</v>
      </c>
      <c r="AN817">
        <v>0</v>
      </c>
      <c r="AO817">
        <v>1649</v>
      </c>
      <c r="AP817">
        <v>1649</v>
      </c>
      <c r="AQ817" t="s">
        <v>103</v>
      </c>
      <c r="AR817" t="s">
        <v>104</v>
      </c>
      <c r="AS817" t="s">
        <v>105</v>
      </c>
      <c r="AT817" t="s">
        <v>106</v>
      </c>
      <c r="AU817">
        <v>1661</v>
      </c>
      <c r="AV817">
        <v>0</v>
      </c>
      <c r="AW817">
        <v>0</v>
      </c>
      <c r="AX817">
        <v>1661</v>
      </c>
      <c r="AY817">
        <v>0</v>
      </c>
      <c r="AZ817">
        <v>0</v>
      </c>
      <c r="BA817">
        <v>2</v>
      </c>
      <c r="BB817">
        <v>0</v>
      </c>
      <c r="BC817">
        <v>3</v>
      </c>
      <c r="BD817">
        <v>1</v>
      </c>
      <c r="BE817" t="s">
        <v>97</v>
      </c>
      <c r="BF817">
        <v>6</v>
      </c>
      <c r="BG817" t="s">
        <v>107</v>
      </c>
      <c r="BH817">
        <v>0</v>
      </c>
      <c r="BI817" t="s">
        <v>83</v>
      </c>
      <c r="BJ817" t="s">
        <v>108</v>
      </c>
      <c r="BK817">
        <v>1998</v>
      </c>
      <c r="BL817" t="s">
        <v>109</v>
      </c>
      <c r="BM817">
        <v>2</v>
      </c>
      <c r="BN817">
        <v>598</v>
      </c>
      <c r="BO817" t="s">
        <v>98</v>
      </c>
      <c r="BP817" t="s">
        <v>98</v>
      </c>
      <c r="BQ817" t="s">
        <v>105</v>
      </c>
      <c r="BR817">
        <v>0</v>
      </c>
      <c r="BS817">
        <v>34</v>
      </c>
      <c r="BT817">
        <v>0</v>
      </c>
      <c r="BU817">
        <v>0</v>
      </c>
      <c r="BV817">
        <v>0</v>
      </c>
      <c r="BW817">
        <v>0</v>
      </c>
      <c r="BX817" t="s">
        <v>83</v>
      </c>
      <c r="BY817" t="s">
        <v>83</v>
      </c>
      <c r="BZ817" t="s">
        <v>83</v>
      </c>
      <c r="CA817" s="2">
        <v>0</v>
      </c>
      <c r="CB817">
        <v>5</v>
      </c>
      <c r="CC817">
        <v>2010</v>
      </c>
      <c r="CD817" t="s">
        <v>110</v>
      </c>
      <c r="CE817" t="s">
        <v>111</v>
      </c>
      <c r="CF817" s="2">
        <v>224900</v>
      </c>
      <c r="CG817" s="4">
        <f t="shared" si="25"/>
        <v>135.4003612281758</v>
      </c>
    </row>
    <row r="818" spans="1:85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 t="str">
        <f t="shared" si="24"/>
        <v>Y</v>
      </c>
      <c r="S818">
        <v>5</v>
      </c>
      <c r="T818">
        <v>6</v>
      </c>
      <c r="U818">
        <v>1954</v>
      </c>
      <c r="V818" t="str">
        <f>IF(Table1[[#This Row],[YearBuilt]]&lt;1990, "N", IF(Table1[[#This Row],[Remodeled after 1990?]] = "Y", "N", "Y"))</f>
        <v>N</v>
      </c>
      <c r="W818">
        <v>1954</v>
      </c>
      <c r="X818" t="str" cm="1">
        <f t="array" ref="X818">IFERROR(IF(U818=W818, "N", IF(AND(U818&lt;W818, Table1[[#This Row],[YearRemodAdd]]&gt;1990), "Y", "N/A")), No value)</f>
        <v>N</v>
      </c>
      <c r="Y818" t="s">
        <v>93</v>
      </c>
      <c r="Z818" t="s">
        <v>94</v>
      </c>
      <c r="AA818" t="s">
        <v>96</v>
      </c>
      <c r="AB818" t="s">
        <v>96</v>
      </c>
      <c r="AC818" t="s">
        <v>117</v>
      </c>
      <c r="AD818">
        <v>0</v>
      </c>
      <c r="AE818" t="s">
        <v>98</v>
      </c>
      <c r="AF818" t="s">
        <v>98</v>
      </c>
      <c r="AG818" t="s">
        <v>118</v>
      </c>
      <c r="AH818" t="s">
        <v>98</v>
      </c>
      <c r="AI818" t="s">
        <v>98</v>
      </c>
      <c r="AJ818" t="s">
        <v>100</v>
      </c>
      <c r="AK818" t="s">
        <v>141</v>
      </c>
      <c r="AL818">
        <v>486</v>
      </c>
      <c r="AM818" t="s">
        <v>102</v>
      </c>
      <c r="AN818">
        <v>0</v>
      </c>
      <c r="AO818">
        <v>522</v>
      </c>
      <c r="AP818">
        <v>1008</v>
      </c>
      <c r="AQ818" t="s">
        <v>103</v>
      </c>
      <c r="AR818" t="s">
        <v>97</v>
      </c>
      <c r="AS818" t="s">
        <v>105</v>
      </c>
      <c r="AT818" t="s">
        <v>106</v>
      </c>
      <c r="AU818">
        <v>1008</v>
      </c>
      <c r="AV818">
        <v>0</v>
      </c>
      <c r="AW818">
        <v>0</v>
      </c>
      <c r="AX818">
        <v>1008</v>
      </c>
      <c r="AY818">
        <v>0</v>
      </c>
      <c r="AZ818">
        <v>0</v>
      </c>
      <c r="BA818">
        <v>1</v>
      </c>
      <c r="BB818">
        <v>0</v>
      </c>
      <c r="BC818">
        <v>2</v>
      </c>
      <c r="BD818">
        <v>1</v>
      </c>
      <c r="BE818" t="s">
        <v>98</v>
      </c>
      <c r="BF818">
        <v>4</v>
      </c>
      <c r="BG818" t="s">
        <v>107</v>
      </c>
      <c r="BH818">
        <v>1</v>
      </c>
      <c r="BI818" t="s">
        <v>97</v>
      </c>
      <c r="BJ818" t="s">
        <v>108</v>
      </c>
      <c r="BK818">
        <v>1954</v>
      </c>
      <c r="BL818" t="s">
        <v>109</v>
      </c>
      <c r="BM818">
        <v>1</v>
      </c>
      <c r="BN818">
        <v>275</v>
      </c>
      <c r="BO818" t="s">
        <v>98</v>
      </c>
      <c r="BP818" t="s">
        <v>98</v>
      </c>
      <c r="BQ818" t="s">
        <v>105</v>
      </c>
      <c r="BR818">
        <v>0</v>
      </c>
      <c r="BS818">
        <v>0</v>
      </c>
      <c r="BT818">
        <v>120</v>
      </c>
      <c r="BU818">
        <v>0</v>
      </c>
      <c r="BV818">
        <v>0</v>
      </c>
      <c r="BW818">
        <v>0</v>
      </c>
      <c r="BX818" t="s">
        <v>83</v>
      </c>
      <c r="BY818" t="s">
        <v>83</v>
      </c>
      <c r="BZ818" t="s">
        <v>83</v>
      </c>
      <c r="CA818" s="2">
        <v>0</v>
      </c>
      <c r="CB818">
        <v>7</v>
      </c>
      <c r="CC818">
        <v>2006</v>
      </c>
      <c r="CD818" t="s">
        <v>110</v>
      </c>
      <c r="CE818" t="s">
        <v>111</v>
      </c>
      <c r="CF818" s="2">
        <v>137000</v>
      </c>
      <c r="CG818" s="4">
        <f t="shared" si="25"/>
        <v>135.9126984126984</v>
      </c>
    </row>
    <row r="819" spans="1:85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 t="str">
        <f t="shared" si="24"/>
        <v>Y</v>
      </c>
      <c r="S819">
        <v>8</v>
      </c>
      <c r="T819">
        <v>5</v>
      </c>
      <c r="U819">
        <v>2002</v>
      </c>
      <c r="V819" t="str">
        <f>IF(Table1[[#This Row],[YearBuilt]]&lt;1990, "N", IF(Table1[[#This Row],[Remodeled after 1990?]] = "Y", "N", "Y"))</f>
        <v>Y</v>
      </c>
      <c r="W819">
        <v>2002</v>
      </c>
      <c r="X819" t="str" cm="1">
        <f t="array" ref="X819">IFERROR(IF(U819=W819, "N", IF(AND(U819&lt;W819, Table1[[#This Row],[YearRemodAdd]]&gt;1990), "Y", "N/A")), No value)</f>
        <v>N</v>
      </c>
      <c r="Y819" t="s">
        <v>152</v>
      </c>
      <c r="Z819" t="s">
        <v>94</v>
      </c>
      <c r="AA819" t="s">
        <v>180</v>
      </c>
      <c r="AB819" t="s">
        <v>181</v>
      </c>
      <c r="AC819" t="s">
        <v>96</v>
      </c>
      <c r="AD819">
        <v>148</v>
      </c>
      <c r="AE819" t="s">
        <v>97</v>
      </c>
      <c r="AF819" t="s">
        <v>98</v>
      </c>
      <c r="AG819" t="s">
        <v>99</v>
      </c>
      <c r="AH819" t="s">
        <v>97</v>
      </c>
      <c r="AI819" t="s">
        <v>98</v>
      </c>
      <c r="AJ819" t="s">
        <v>100</v>
      </c>
      <c r="AK819" t="s">
        <v>101</v>
      </c>
      <c r="AL819">
        <v>1218</v>
      </c>
      <c r="AM819" t="s">
        <v>102</v>
      </c>
      <c r="AN819">
        <v>0</v>
      </c>
      <c r="AO819">
        <v>350</v>
      </c>
      <c r="AP819">
        <v>1568</v>
      </c>
      <c r="AQ819" t="s">
        <v>103</v>
      </c>
      <c r="AR819" t="s">
        <v>104</v>
      </c>
      <c r="AS819" t="s">
        <v>105</v>
      </c>
      <c r="AT819" t="s">
        <v>106</v>
      </c>
      <c r="AU819">
        <v>1689</v>
      </c>
      <c r="AV819">
        <v>0</v>
      </c>
      <c r="AW819">
        <v>0</v>
      </c>
      <c r="AX819">
        <v>1689</v>
      </c>
      <c r="AY819">
        <v>1</v>
      </c>
      <c r="AZ819">
        <v>0</v>
      </c>
      <c r="BA819">
        <v>2</v>
      </c>
      <c r="BB819">
        <v>0</v>
      </c>
      <c r="BC819">
        <v>3</v>
      </c>
      <c r="BD819">
        <v>1</v>
      </c>
      <c r="BE819" t="s">
        <v>97</v>
      </c>
      <c r="BF819">
        <v>7</v>
      </c>
      <c r="BG819" t="s">
        <v>107</v>
      </c>
      <c r="BH819">
        <v>2</v>
      </c>
      <c r="BI819" t="s">
        <v>97</v>
      </c>
      <c r="BJ819" t="s">
        <v>108</v>
      </c>
      <c r="BK819">
        <v>2002</v>
      </c>
      <c r="BL819" t="s">
        <v>109</v>
      </c>
      <c r="BM819">
        <v>3</v>
      </c>
      <c r="BN819">
        <v>857</v>
      </c>
      <c r="BO819" t="s">
        <v>98</v>
      </c>
      <c r="BP819" t="s">
        <v>98</v>
      </c>
      <c r="BQ819" t="s">
        <v>105</v>
      </c>
      <c r="BR819">
        <v>150</v>
      </c>
      <c r="BS819">
        <v>59</v>
      </c>
      <c r="BT819">
        <v>0</v>
      </c>
      <c r="BU819">
        <v>0</v>
      </c>
      <c r="BV819">
        <v>0</v>
      </c>
      <c r="BW819">
        <v>0</v>
      </c>
      <c r="BX819" t="s">
        <v>83</v>
      </c>
      <c r="BY819" t="s">
        <v>83</v>
      </c>
      <c r="BZ819" t="s">
        <v>83</v>
      </c>
      <c r="CA819" s="2">
        <v>0</v>
      </c>
      <c r="CB819">
        <v>7</v>
      </c>
      <c r="CC819">
        <v>2008</v>
      </c>
      <c r="CD819" t="s">
        <v>110</v>
      </c>
      <c r="CE819" t="s">
        <v>111</v>
      </c>
      <c r="CF819" s="2">
        <v>271000</v>
      </c>
      <c r="CG819" s="4">
        <f t="shared" si="25"/>
        <v>160.44997039668442</v>
      </c>
    </row>
    <row r="820" spans="1:85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 t="str">
        <f t="shared" si="24"/>
        <v>N/A</v>
      </c>
      <c r="S820">
        <v>6</v>
      </c>
      <c r="T820">
        <v>7</v>
      </c>
      <c r="U820">
        <v>1971</v>
      </c>
      <c r="V820" t="str">
        <f>IF(Table1[[#This Row],[YearBuilt]]&lt;1990, "N", IF(Table1[[#This Row],[Remodeled after 1990?]] = "Y", "N", "Y"))</f>
        <v>N</v>
      </c>
      <c r="W820">
        <v>1971</v>
      </c>
      <c r="X820" t="str" cm="1">
        <f t="array" ref="X820">IFERROR(IF(U820=W820, "N", IF(AND(U820&lt;W820, Table1[[#This Row],[YearRemodAdd]]&gt;1990), "Y", "N/A")), No value)</f>
        <v>N</v>
      </c>
      <c r="Y820" t="s">
        <v>93</v>
      </c>
      <c r="Z820" t="s">
        <v>94</v>
      </c>
      <c r="AA820" t="s">
        <v>140</v>
      </c>
      <c r="AB820" t="s">
        <v>140</v>
      </c>
      <c r="AC820" t="s">
        <v>96</v>
      </c>
      <c r="AD820">
        <v>80</v>
      </c>
      <c r="AE820" t="s">
        <v>98</v>
      </c>
      <c r="AF820" t="s">
        <v>98</v>
      </c>
      <c r="AG820" t="s">
        <v>118</v>
      </c>
      <c r="AH820" t="s">
        <v>98</v>
      </c>
      <c r="AI820" t="s">
        <v>98</v>
      </c>
      <c r="AJ820" t="s">
        <v>130</v>
      </c>
      <c r="AK820" t="s">
        <v>101</v>
      </c>
      <c r="AL820">
        <v>504</v>
      </c>
      <c r="AM820" t="s">
        <v>102</v>
      </c>
      <c r="AN820">
        <v>0</v>
      </c>
      <c r="AO820">
        <v>506</v>
      </c>
      <c r="AP820">
        <v>1010</v>
      </c>
      <c r="AQ820" t="s">
        <v>103</v>
      </c>
      <c r="AR820" t="s">
        <v>97</v>
      </c>
      <c r="AS820" t="s">
        <v>105</v>
      </c>
      <c r="AT820" t="s">
        <v>106</v>
      </c>
      <c r="AU820">
        <v>1052</v>
      </c>
      <c r="AV820">
        <v>0</v>
      </c>
      <c r="AW820">
        <v>0</v>
      </c>
      <c r="AX820">
        <v>1052</v>
      </c>
      <c r="AY820">
        <v>1</v>
      </c>
      <c r="AZ820">
        <v>0</v>
      </c>
      <c r="BA820">
        <v>1</v>
      </c>
      <c r="BB820">
        <v>0</v>
      </c>
      <c r="BC820">
        <v>3</v>
      </c>
      <c r="BD820">
        <v>1</v>
      </c>
      <c r="BE820" t="s">
        <v>98</v>
      </c>
      <c r="BF820">
        <v>6</v>
      </c>
      <c r="BG820" t="s">
        <v>107</v>
      </c>
      <c r="BH820">
        <v>0</v>
      </c>
      <c r="BI820" t="s">
        <v>83</v>
      </c>
      <c r="BJ820" t="s">
        <v>108</v>
      </c>
      <c r="BK820">
        <v>1971</v>
      </c>
      <c r="BL820" t="s">
        <v>102</v>
      </c>
      <c r="BM820">
        <v>2</v>
      </c>
      <c r="BN820">
        <v>440</v>
      </c>
      <c r="BO820" t="s">
        <v>98</v>
      </c>
      <c r="BP820" t="s">
        <v>98</v>
      </c>
      <c r="BQ820" t="s">
        <v>105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 t="s">
        <v>83</v>
      </c>
      <c r="BY820" t="s">
        <v>134</v>
      </c>
      <c r="BZ820" t="s">
        <v>83</v>
      </c>
      <c r="CA820" s="2">
        <v>0</v>
      </c>
      <c r="CB820">
        <v>6</v>
      </c>
      <c r="CC820">
        <v>2010</v>
      </c>
      <c r="CD820" t="s">
        <v>110</v>
      </c>
      <c r="CE820" t="s">
        <v>111</v>
      </c>
      <c r="CF820" s="2">
        <v>155000</v>
      </c>
      <c r="CG820" s="4">
        <f t="shared" si="25"/>
        <v>147.3384030418251</v>
      </c>
    </row>
    <row r="821" spans="1:85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 t="str">
        <f t="shared" si="24"/>
        <v>Y</v>
      </c>
      <c r="S821">
        <v>7</v>
      </c>
      <c r="T821">
        <v>5</v>
      </c>
      <c r="U821">
        <v>2009</v>
      </c>
      <c r="V821" t="str">
        <f>IF(Table1[[#This Row],[YearBuilt]]&lt;1990, "N", IF(Table1[[#This Row],[Remodeled after 1990?]] = "Y", "N", "Y"))</f>
        <v>N</v>
      </c>
      <c r="W821">
        <v>2010</v>
      </c>
      <c r="X821" t="str" cm="1">
        <f t="array" ref="X821">IFERROR(IF(U821=W821, "N", IF(AND(U821&lt;W821, Table1[[#This Row],[YearRemodAdd]]&gt;1990), "Y", "N/A")), No value)</f>
        <v>Y</v>
      </c>
      <c r="Y821" t="s">
        <v>93</v>
      </c>
      <c r="Z821" t="s">
        <v>94</v>
      </c>
      <c r="AA821" t="s">
        <v>95</v>
      </c>
      <c r="AB821" t="s">
        <v>95</v>
      </c>
      <c r="AC821" t="s">
        <v>137</v>
      </c>
      <c r="AD821">
        <v>128</v>
      </c>
      <c r="AE821" t="s">
        <v>97</v>
      </c>
      <c r="AF821" t="s">
        <v>98</v>
      </c>
      <c r="AG821" t="s">
        <v>99</v>
      </c>
      <c r="AH821" t="s">
        <v>97</v>
      </c>
      <c r="AI821" t="s">
        <v>98</v>
      </c>
      <c r="AJ821" t="s">
        <v>121</v>
      </c>
      <c r="AK821" t="s">
        <v>101</v>
      </c>
      <c r="AL821">
        <v>733</v>
      </c>
      <c r="AM821" t="s">
        <v>102</v>
      </c>
      <c r="AN821">
        <v>0</v>
      </c>
      <c r="AO821">
        <v>625</v>
      </c>
      <c r="AP821">
        <v>1358</v>
      </c>
      <c r="AQ821" t="s">
        <v>103</v>
      </c>
      <c r="AR821" t="s">
        <v>104</v>
      </c>
      <c r="AS821" t="s">
        <v>105</v>
      </c>
      <c r="AT821" t="s">
        <v>106</v>
      </c>
      <c r="AU821">
        <v>1358</v>
      </c>
      <c r="AV821">
        <v>0</v>
      </c>
      <c r="AW821">
        <v>0</v>
      </c>
      <c r="AX821">
        <v>1358</v>
      </c>
      <c r="AY821">
        <v>1</v>
      </c>
      <c r="AZ821">
        <v>0</v>
      </c>
      <c r="BA821">
        <v>2</v>
      </c>
      <c r="BB821">
        <v>0</v>
      </c>
      <c r="BC821">
        <v>2</v>
      </c>
      <c r="BD821">
        <v>1</v>
      </c>
      <c r="BE821" t="s">
        <v>97</v>
      </c>
      <c r="BF821">
        <v>6</v>
      </c>
      <c r="BG821" t="s">
        <v>107</v>
      </c>
      <c r="BH821">
        <v>1</v>
      </c>
      <c r="BI821" t="s">
        <v>97</v>
      </c>
      <c r="BJ821" t="s">
        <v>108</v>
      </c>
      <c r="BK821">
        <v>2010</v>
      </c>
      <c r="BL821" t="s">
        <v>109</v>
      </c>
      <c r="BM821">
        <v>2</v>
      </c>
      <c r="BN821">
        <v>484</v>
      </c>
      <c r="BO821" t="s">
        <v>98</v>
      </c>
      <c r="BP821" t="s">
        <v>98</v>
      </c>
      <c r="BQ821" t="s">
        <v>105</v>
      </c>
      <c r="BR821">
        <v>192</v>
      </c>
      <c r="BS821">
        <v>35</v>
      </c>
      <c r="BT821">
        <v>0</v>
      </c>
      <c r="BU821">
        <v>0</v>
      </c>
      <c r="BV821">
        <v>0</v>
      </c>
      <c r="BW821">
        <v>0</v>
      </c>
      <c r="BX821" t="s">
        <v>83</v>
      </c>
      <c r="BY821" t="s">
        <v>83</v>
      </c>
      <c r="BZ821" t="s">
        <v>83</v>
      </c>
      <c r="CA821" s="2">
        <v>0</v>
      </c>
      <c r="CB821">
        <v>6</v>
      </c>
      <c r="CC821">
        <v>2010</v>
      </c>
      <c r="CD821" t="s">
        <v>158</v>
      </c>
      <c r="CE821" t="s">
        <v>159</v>
      </c>
      <c r="CF821" s="2">
        <v>224000</v>
      </c>
      <c r="CG821" s="4">
        <f t="shared" si="25"/>
        <v>164.94845360824743</v>
      </c>
    </row>
    <row r="822" spans="1:85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 t="str">
        <f t="shared" si="24"/>
        <v>N</v>
      </c>
      <c r="S822">
        <v>7</v>
      </c>
      <c r="T822">
        <v>5</v>
      </c>
      <c r="U822">
        <v>2003</v>
      </c>
      <c r="V822" t="str">
        <f>IF(Table1[[#This Row],[YearBuilt]]&lt;1990, "N", IF(Table1[[#This Row],[Remodeled after 1990?]] = "Y", "N", "Y"))</f>
        <v>Y</v>
      </c>
      <c r="W822">
        <v>2003</v>
      </c>
      <c r="X822" t="str" cm="1">
        <f t="array" ref="X822">IFERROR(IF(U822=W822, "N", IF(AND(U822&lt;W822, Table1[[#This Row],[YearRemodAdd]]&gt;1990), "Y", "N/A")), No value)</f>
        <v>N</v>
      </c>
      <c r="Y822" t="s">
        <v>93</v>
      </c>
      <c r="Z822" t="s">
        <v>94</v>
      </c>
      <c r="AA822" t="s">
        <v>95</v>
      </c>
      <c r="AB822" t="s">
        <v>95</v>
      </c>
      <c r="AC822" t="s">
        <v>117</v>
      </c>
      <c r="AD822">
        <v>0</v>
      </c>
      <c r="AE822" t="s">
        <v>97</v>
      </c>
      <c r="AF822" t="s">
        <v>98</v>
      </c>
      <c r="AG822" t="s">
        <v>99</v>
      </c>
      <c r="AH822" t="s">
        <v>97</v>
      </c>
      <c r="AI822" t="s">
        <v>98</v>
      </c>
      <c r="AJ822" t="s">
        <v>100</v>
      </c>
      <c r="AK822" t="s">
        <v>102</v>
      </c>
      <c r="AL822">
        <v>0</v>
      </c>
      <c r="AM822" t="s">
        <v>102</v>
      </c>
      <c r="AN822">
        <v>0</v>
      </c>
      <c r="AO822">
        <v>798</v>
      </c>
      <c r="AP822">
        <v>798</v>
      </c>
      <c r="AQ822" t="s">
        <v>103</v>
      </c>
      <c r="AR822" t="s">
        <v>104</v>
      </c>
      <c r="AS822" t="s">
        <v>105</v>
      </c>
      <c r="AT822" t="s">
        <v>106</v>
      </c>
      <c r="AU822">
        <v>798</v>
      </c>
      <c r="AV822">
        <v>842</v>
      </c>
      <c r="AW822">
        <v>0</v>
      </c>
      <c r="AX822">
        <v>1640</v>
      </c>
      <c r="AY822">
        <v>0</v>
      </c>
      <c r="AZ822">
        <v>0</v>
      </c>
      <c r="BA822">
        <v>2</v>
      </c>
      <c r="BB822">
        <v>1</v>
      </c>
      <c r="BC822">
        <v>3</v>
      </c>
      <c r="BD822">
        <v>1</v>
      </c>
      <c r="BE822" t="s">
        <v>97</v>
      </c>
      <c r="BF822">
        <v>6</v>
      </c>
      <c r="BG822" t="s">
        <v>107</v>
      </c>
      <c r="BH822">
        <v>0</v>
      </c>
      <c r="BI822" t="s">
        <v>83</v>
      </c>
      <c r="BJ822" t="s">
        <v>108</v>
      </c>
      <c r="BK822">
        <v>2003</v>
      </c>
      <c r="BL822" t="s">
        <v>109</v>
      </c>
      <c r="BM822">
        <v>2</v>
      </c>
      <c r="BN822">
        <v>595</v>
      </c>
      <c r="BO822" t="s">
        <v>98</v>
      </c>
      <c r="BP822" t="s">
        <v>98</v>
      </c>
      <c r="BQ822" t="s">
        <v>105</v>
      </c>
      <c r="BR822">
        <v>0</v>
      </c>
      <c r="BS822">
        <v>45</v>
      </c>
      <c r="BT822">
        <v>0</v>
      </c>
      <c r="BU822">
        <v>0</v>
      </c>
      <c r="BV822">
        <v>0</v>
      </c>
      <c r="BW822">
        <v>0</v>
      </c>
      <c r="BX822" t="s">
        <v>83</v>
      </c>
      <c r="BY822" t="s">
        <v>83</v>
      </c>
      <c r="BZ822" t="s">
        <v>83</v>
      </c>
      <c r="CA822" s="2">
        <v>0</v>
      </c>
      <c r="CB822">
        <v>6</v>
      </c>
      <c r="CC822">
        <v>2008</v>
      </c>
      <c r="CD822" t="s">
        <v>110</v>
      </c>
      <c r="CE822" t="s">
        <v>111</v>
      </c>
      <c r="CF822" s="2">
        <v>183000</v>
      </c>
      <c r="CG822" s="4">
        <f t="shared" si="25"/>
        <v>111.58536585365853</v>
      </c>
    </row>
    <row r="823" spans="1:85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 t="str">
        <f t="shared" si="24"/>
        <v>Y</v>
      </c>
      <c r="S823">
        <v>4</v>
      </c>
      <c r="T823">
        <v>4</v>
      </c>
      <c r="U823">
        <v>1953</v>
      </c>
      <c r="V823" t="str">
        <f>IF(Table1[[#This Row],[YearBuilt]]&lt;1990, "N", IF(Table1[[#This Row],[Remodeled after 1990?]] = "Y", "N", "Y"))</f>
        <v>N</v>
      </c>
      <c r="W823">
        <v>1953</v>
      </c>
      <c r="X823" t="str" cm="1">
        <f t="array" ref="X823">IFERROR(IF(U823=W823, "N", IF(AND(U823&lt;W823, Table1[[#This Row],[YearRemodAdd]]&gt;1990), "Y", "N/A")), No value)</f>
        <v>N</v>
      </c>
      <c r="Y823" t="s">
        <v>93</v>
      </c>
      <c r="Z823" t="s">
        <v>94</v>
      </c>
      <c r="AA823" t="s">
        <v>116</v>
      </c>
      <c r="AB823" t="s">
        <v>116</v>
      </c>
      <c r="AC823" t="s">
        <v>117</v>
      </c>
      <c r="AD823">
        <v>0</v>
      </c>
      <c r="AE823" t="s">
        <v>147</v>
      </c>
      <c r="AF823" t="s">
        <v>98</v>
      </c>
      <c r="AG823" t="s">
        <v>118</v>
      </c>
      <c r="AH823" t="s">
        <v>147</v>
      </c>
      <c r="AI823" t="s">
        <v>98</v>
      </c>
      <c r="AJ823" t="s">
        <v>100</v>
      </c>
      <c r="AK823" t="s">
        <v>102</v>
      </c>
      <c r="AL823">
        <v>0</v>
      </c>
      <c r="AM823" t="s">
        <v>102</v>
      </c>
      <c r="AN823">
        <v>0</v>
      </c>
      <c r="AO823">
        <v>936</v>
      </c>
      <c r="AP823">
        <v>936</v>
      </c>
      <c r="AQ823" t="s">
        <v>103</v>
      </c>
      <c r="AR823" t="s">
        <v>98</v>
      </c>
      <c r="AS823" t="s">
        <v>177</v>
      </c>
      <c r="AT823" t="s">
        <v>106</v>
      </c>
      <c r="AU823">
        <v>936</v>
      </c>
      <c r="AV823">
        <v>0</v>
      </c>
      <c r="AW823">
        <v>0</v>
      </c>
      <c r="AX823">
        <v>936</v>
      </c>
      <c r="AY823">
        <v>0</v>
      </c>
      <c r="AZ823">
        <v>0</v>
      </c>
      <c r="BA823">
        <v>1</v>
      </c>
      <c r="BB823">
        <v>0</v>
      </c>
      <c r="BC823">
        <v>2</v>
      </c>
      <c r="BD823">
        <v>1</v>
      </c>
      <c r="BE823" t="s">
        <v>98</v>
      </c>
      <c r="BF823">
        <v>4</v>
      </c>
      <c r="BG823" t="s">
        <v>224</v>
      </c>
      <c r="BH823">
        <v>0</v>
      </c>
      <c r="BI823" t="s">
        <v>83</v>
      </c>
      <c r="BJ823" t="s">
        <v>127</v>
      </c>
      <c r="BK823">
        <v>1974</v>
      </c>
      <c r="BL823" t="s">
        <v>102</v>
      </c>
      <c r="BM823">
        <v>2</v>
      </c>
      <c r="BN823">
        <v>576</v>
      </c>
      <c r="BO823" t="s">
        <v>98</v>
      </c>
      <c r="BP823" t="s">
        <v>98</v>
      </c>
      <c r="BQ823" t="s">
        <v>105</v>
      </c>
      <c r="BR823">
        <v>0</v>
      </c>
      <c r="BS823">
        <v>32</v>
      </c>
      <c r="BT823">
        <v>112</v>
      </c>
      <c r="BU823">
        <v>0</v>
      </c>
      <c r="BV823">
        <v>0</v>
      </c>
      <c r="BW823">
        <v>0</v>
      </c>
      <c r="BX823" t="s">
        <v>83</v>
      </c>
      <c r="BY823" t="s">
        <v>83</v>
      </c>
      <c r="BZ823" t="s">
        <v>83</v>
      </c>
      <c r="CA823" s="2">
        <v>0</v>
      </c>
      <c r="CB823">
        <v>2</v>
      </c>
      <c r="CC823">
        <v>2009</v>
      </c>
      <c r="CD823" t="s">
        <v>110</v>
      </c>
      <c r="CE823" t="s">
        <v>111</v>
      </c>
      <c r="CF823" s="2">
        <v>93000</v>
      </c>
      <c r="CG823" s="4">
        <f t="shared" si="25"/>
        <v>99.358974358974365</v>
      </c>
    </row>
    <row r="824" spans="1:85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 t="str">
        <f t="shared" si="24"/>
        <v>N</v>
      </c>
      <c r="S824">
        <v>7</v>
      </c>
      <c r="T824">
        <v>5</v>
      </c>
      <c r="U824">
        <v>2003</v>
      </c>
      <c r="V824" t="str">
        <f>IF(Table1[[#This Row],[YearBuilt]]&lt;1990, "N", IF(Table1[[#This Row],[Remodeled after 1990?]] = "Y", "N", "Y"))</f>
        <v>Y</v>
      </c>
      <c r="W824">
        <v>2003</v>
      </c>
      <c r="X824" t="str" cm="1">
        <f t="array" ref="X824">IFERROR(IF(U824=W824, "N", IF(AND(U824&lt;W824, Table1[[#This Row],[YearRemodAdd]]&gt;1990), "Y", "N/A")), No value)</f>
        <v>N</v>
      </c>
      <c r="Y824" t="s">
        <v>93</v>
      </c>
      <c r="Z824" t="s">
        <v>94</v>
      </c>
      <c r="AA824" t="s">
        <v>95</v>
      </c>
      <c r="AB824" t="s">
        <v>95</v>
      </c>
      <c r="AC824" t="s">
        <v>117</v>
      </c>
      <c r="AD824">
        <v>0</v>
      </c>
      <c r="AE824" t="s">
        <v>97</v>
      </c>
      <c r="AF824" t="s">
        <v>98</v>
      </c>
      <c r="AG824" t="s">
        <v>99</v>
      </c>
      <c r="AH824" t="s">
        <v>97</v>
      </c>
      <c r="AI824" t="s">
        <v>98</v>
      </c>
      <c r="AJ824" t="s">
        <v>97</v>
      </c>
      <c r="AK824" t="s">
        <v>102</v>
      </c>
      <c r="AL824">
        <v>0</v>
      </c>
      <c r="AM824" t="s">
        <v>102</v>
      </c>
      <c r="AN824">
        <v>0</v>
      </c>
      <c r="AO824">
        <v>847</v>
      </c>
      <c r="AP824">
        <v>847</v>
      </c>
      <c r="AQ824" t="s">
        <v>103</v>
      </c>
      <c r="AR824" t="s">
        <v>104</v>
      </c>
      <c r="AS824" t="s">
        <v>105</v>
      </c>
      <c r="AT824" t="s">
        <v>106</v>
      </c>
      <c r="AU824">
        <v>847</v>
      </c>
      <c r="AV824">
        <v>886</v>
      </c>
      <c r="AW824">
        <v>0</v>
      </c>
      <c r="AX824">
        <v>1733</v>
      </c>
      <c r="AY824">
        <v>0</v>
      </c>
      <c r="AZ824">
        <v>0</v>
      </c>
      <c r="BA824">
        <v>2</v>
      </c>
      <c r="BB824">
        <v>1</v>
      </c>
      <c r="BC824">
        <v>3</v>
      </c>
      <c r="BD824">
        <v>1</v>
      </c>
      <c r="BE824" t="s">
        <v>97</v>
      </c>
      <c r="BF824">
        <v>7</v>
      </c>
      <c r="BG824" t="s">
        <v>107</v>
      </c>
      <c r="BH824">
        <v>1</v>
      </c>
      <c r="BI824" t="s">
        <v>97</v>
      </c>
      <c r="BJ824" t="s">
        <v>156</v>
      </c>
      <c r="BK824">
        <v>2003</v>
      </c>
      <c r="BL824" t="s">
        <v>157</v>
      </c>
      <c r="BM824">
        <v>2</v>
      </c>
      <c r="BN824">
        <v>433</v>
      </c>
      <c r="BO824" t="s">
        <v>98</v>
      </c>
      <c r="BP824" t="s">
        <v>98</v>
      </c>
      <c r="BQ824" t="s">
        <v>105</v>
      </c>
      <c r="BR824">
        <v>100</v>
      </c>
      <c r="BS824">
        <v>48</v>
      </c>
      <c r="BT824">
        <v>0</v>
      </c>
      <c r="BU824">
        <v>0</v>
      </c>
      <c r="BV824">
        <v>0</v>
      </c>
      <c r="BW824">
        <v>0</v>
      </c>
      <c r="BX824" t="s">
        <v>83</v>
      </c>
      <c r="BY824" t="s">
        <v>83</v>
      </c>
      <c r="BZ824" t="s">
        <v>83</v>
      </c>
      <c r="CA824" s="2">
        <v>0</v>
      </c>
      <c r="CB824">
        <v>10</v>
      </c>
      <c r="CC824">
        <v>2007</v>
      </c>
      <c r="CD824" t="s">
        <v>110</v>
      </c>
      <c r="CE824" t="s">
        <v>219</v>
      </c>
      <c r="CF824" s="2">
        <v>225000</v>
      </c>
      <c r="CG824" s="4">
        <f t="shared" si="25"/>
        <v>129.8326601269475</v>
      </c>
    </row>
    <row r="825" spans="1:85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 t="str">
        <f t="shared" si="24"/>
        <v>N/A</v>
      </c>
      <c r="S825">
        <v>6</v>
      </c>
      <c r="T825">
        <v>7</v>
      </c>
      <c r="U825">
        <v>1940</v>
      </c>
      <c r="V825" t="str">
        <f>IF(Table1[[#This Row],[YearBuilt]]&lt;1990, "N", IF(Table1[[#This Row],[Remodeled after 1990?]] = "Y", "N", "Y"))</f>
        <v>N</v>
      </c>
      <c r="W825">
        <v>1950</v>
      </c>
      <c r="X825" t="str" cm="1">
        <f t="array" ref="X825">IFERROR(IF(U825=W825, "N", IF(AND(U825&lt;W825, Table1[[#This Row],[YearRemodAdd]]&gt;1990), "Y", "N/A")), No value)</f>
        <v>N/A</v>
      </c>
      <c r="Y825" t="s">
        <v>93</v>
      </c>
      <c r="Z825" t="s">
        <v>94</v>
      </c>
      <c r="AA825" t="s">
        <v>95</v>
      </c>
      <c r="AB825" t="s">
        <v>95</v>
      </c>
      <c r="AC825" t="s">
        <v>117</v>
      </c>
      <c r="AD825">
        <v>0</v>
      </c>
      <c r="AE825" t="s">
        <v>98</v>
      </c>
      <c r="AF825" t="s">
        <v>98</v>
      </c>
      <c r="AG825" t="s">
        <v>126</v>
      </c>
      <c r="AH825" t="s">
        <v>98</v>
      </c>
      <c r="AI825" t="s">
        <v>98</v>
      </c>
      <c r="AJ825" t="s">
        <v>100</v>
      </c>
      <c r="AK825" t="s">
        <v>102</v>
      </c>
      <c r="AL825">
        <v>0</v>
      </c>
      <c r="AM825" t="s">
        <v>102</v>
      </c>
      <c r="AN825">
        <v>0</v>
      </c>
      <c r="AO825">
        <v>778</v>
      </c>
      <c r="AP825">
        <v>778</v>
      </c>
      <c r="AQ825" t="s">
        <v>103</v>
      </c>
      <c r="AR825" t="s">
        <v>98</v>
      </c>
      <c r="AS825" t="s">
        <v>105</v>
      </c>
      <c r="AT825" t="s">
        <v>106</v>
      </c>
      <c r="AU825">
        <v>944</v>
      </c>
      <c r="AV825">
        <v>545</v>
      </c>
      <c r="AW825">
        <v>0</v>
      </c>
      <c r="AX825">
        <v>1489</v>
      </c>
      <c r="AY825">
        <v>0</v>
      </c>
      <c r="AZ825">
        <v>0</v>
      </c>
      <c r="BA825">
        <v>2</v>
      </c>
      <c r="BB825">
        <v>0</v>
      </c>
      <c r="BC825">
        <v>3</v>
      </c>
      <c r="BD825">
        <v>1</v>
      </c>
      <c r="BE825" t="s">
        <v>98</v>
      </c>
      <c r="BF825">
        <v>7</v>
      </c>
      <c r="BG825" t="s">
        <v>107</v>
      </c>
      <c r="BH825">
        <v>1</v>
      </c>
      <c r="BI825" t="s">
        <v>97</v>
      </c>
      <c r="BJ825" t="s">
        <v>127</v>
      </c>
      <c r="BK825">
        <v>1940</v>
      </c>
      <c r="BL825" t="s">
        <v>102</v>
      </c>
      <c r="BM825">
        <v>1</v>
      </c>
      <c r="BN825">
        <v>240</v>
      </c>
      <c r="BO825" t="s">
        <v>98</v>
      </c>
      <c r="BP825" t="s">
        <v>98</v>
      </c>
      <c r="BQ825" t="s">
        <v>105</v>
      </c>
      <c r="BR825">
        <v>335</v>
      </c>
      <c r="BS825">
        <v>0</v>
      </c>
      <c r="BT825">
        <v>0</v>
      </c>
      <c r="BU825">
        <v>0</v>
      </c>
      <c r="BV825">
        <v>0</v>
      </c>
      <c r="BW825">
        <v>0</v>
      </c>
      <c r="BX825" t="s">
        <v>83</v>
      </c>
      <c r="BY825" t="s">
        <v>163</v>
      </c>
      <c r="BZ825" t="s">
        <v>83</v>
      </c>
      <c r="CA825" s="2">
        <v>0</v>
      </c>
      <c r="CB825">
        <v>7</v>
      </c>
      <c r="CC825">
        <v>2009</v>
      </c>
      <c r="CD825" t="s">
        <v>110</v>
      </c>
      <c r="CE825" t="s">
        <v>111</v>
      </c>
      <c r="CF825" s="2">
        <v>139500</v>
      </c>
      <c r="CG825" s="4">
        <f t="shared" si="25"/>
        <v>93.687038280725318</v>
      </c>
    </row>
    <row r="826" spans="1:85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 t="str">
        <f t="shared" si="24"/>
        <v>Y</v>
      </c>
      <c r="S826">
        <v>8</v>
      </c>
      <c r="T826">
        <v>5</v>
      </c>
      <c r="U826">
        <v>2006</v>
      </c>
      <c r="V826" t="str">
        <f>IF(Table1[[#This Row],[YearBuilt]]&lt;1990, "N", IF(Table1[[#This Row],[Remodeled after 1990?]] = "Y", "N", "Y"))</f>
        <v>Y</v>
      </c>
      <c r="W826">
        <v>2006</v>
      </c>
      <c r="X826" t="str" cm="1">
        <f t="array" ref="X826">IFERROR(IF(U826=W826, "N", IF(AND(U826&lt;W826, Table1[[#This Row],[YearRemodAdd]]&gt;1990), "Y", "N/A")), No value)</f>
        <v>N</v>
      </c>
      <c r="Y826" t="s">
        <v>93</v>
      </c>
      <c r="Z826" t="s">
        <v>94</v>
      </c>
      <c r="AA826" t="s">
        <v>95</v>
      </c>
      <c r="AB826" t="s">
        <v>95</v>
      </c>
      <c r="AC826" t="s">
        <v>117</v>
      </c>
      <c r="AD826">
        <v>0</v>
      </c>
      <c r="AE826" t="s">
        <v>97</v>
      </c>
      <c r="AF826" t="s">
        <v>98</v>
      </c>
      <c r="AG826" t="s">
        <v>99</v>
      </c>
      <c r="AH826" t="s">
        <v>97</v>
      </c>
      <c r="AI826" t="s">
        <v>97</v>
      </c>
      <c r="AJ826" t="s">
        <v>100</v>
      </c>
      <c r="AK826" t="s">
        <v>102</v>
      </c>
      <c r="AL826">
        <v>0</v>
      </c>
      <c r="AM826" t="s">
        <v>102</v>
      </c>
      <c r="AN826">
        <v>0</v>
      </c>
      <c r="AO826">
        <v>1489</v>
      </c>
      <c r="AP826">
        <v>1489</v>
      </c>
      <c r="AQ826" t="s">
        <v>103</v>
      </c>
      <c r="AR826" t="s">
        <v>104</v>
      </c>
      <c r="AS826" t="s">
        <v>105</v>
      </c>
      <c r="AT826" t="s">
        <v>106</v>
      </c>
      <c r="AU826">
        <v>1489</v>
      </c>
      <c r="AV826">
        <v>0</v>
      </c>
      <c r="AW826">
        <v>0</v>
      </c>
      <c r="AX826">
        <v>1489</v>
      </c>
      <c r="AY826">
        <v>0</v>
      </c>
      <c r="AZ826">
        <v>0</v>
      </c>
      <c r="BA826">
        <v>2</v>
      </c>
      <c r="BB826">
        <v>0</v>
      </c>
      <c r="BC826">
        <v>3</v>
      </c>
      <c r="BD826">
        <v>1</v>
      </c>
      <c r="BE826" t="s">
        <v>97</v>
      </c>
      <c r="BF826">
        <v>7</v>
      </c>
      <c r="BG826" t="s">
        <v>107</v>
      </c>
      <c r="BH826">
        <v>1</v>
      </c>
      <c r="BI826" t="s">
        <v>97</v>
      </c>
      <c r="BJ826" t="s">
        <v>108</v>
      </c>
      <c r="BK826">
        <v>2006</v>
      </c>
      <c r="BL826" t="s">
        <v>109</v>
      </c>
      <c r="BM826">
        <v>2</v>
      </c>
      <c r="BN826">
        <v>776</v>
      </c>
      <c r="BO826" t="s">
        <v>98</v>
      </c>
      <c r="BP826" t="s">
        <v>98</v>
      </c>
      <c r="BQ826" t="s">
        <v>105</v>
      </c>
      <c r="BR826">
        <v>0</v>
      </c>
      <c r="BS826">
        <v>140</v>
      </c>
      <c r="BT826">
        <v>0</v>
      </c>
      <c r="BU826">
        <v>0</v>
      </c>
      <c r="BV826">
        <v>0</v>
      </c>
      <c r="BW826">
        <v>0</v>
      </c>
      <c r="BX826" t="s">
        <v>83</v>
      </c>
      <c r="BY826" t="s">
        <v>83</v>
      </c>
      <c r="BZ826" t="s">
        <v>83</v>
      </c>
      <c r="CA826" s="2">
        <v>0</v>
      </c>
      <c r="CB826">
        <v>6</v>
      </c>
      <c r="CC826">
        <v>2006</v>
      </c>
      <c r="CD826" t="s">
        <v>158</v>
      </c>
      <c r="CE826" t="s">
        <v>159</v>
      </c>
      <c r="CF826" s="2">
        <v>232600</v>
      </c>
      <c r="CG826" s="4">
        <f t="shared" si="25"/>
        <v>156.21222296843519</v>
      </c>
    </row>
    <row r="827" spans="1:85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 t="str">
        <f t="shared" si="24"/>
        <v>Y</v>
      </c>
      <c r="S827">
        <v>10</v>
      </c>
      <c r="T827">
        <v>5</v>
      </c>
      <c r="U827">
        <v>2007</v>
      </c>
      <c r="V827" t="str">
        <f>IF(Table1[[#This Row],[YearBuilt]]&lt;1990, "N", IF(Table1[[#This Row],[Remodeled after 1990?]] = "Y", "N", "Y"))</f>
        <v>N</v>
      </c>
      <c r="W827">
        <v>2008</v>
      </c>
      <c r="X827" t="str" cm="1">
        <f t="array" ref="X827">IFERROR(IF(U827=W827, "N", IF(AND(U827&lt;W827, Table1[[#This Row],[YearRemodAdd]]&gt;1990), "Y", "N/A")), No value)</f>
        <v>Y</v>
      </c>
      <c r="Y827" t="s">
        <v>152</v>
      </c>
      <c r="Z827" t="s">
        <v>94</v>
      </c>
      <c r="AA827" t="s">
        <v>180</v>
      </c>
      <c r="AB827" t="s">
        <v>181</v>
      </c>
      <c r="AC827" t="s">
        <v>96</v>
      </c>
      <c r="AD827">
        <v>816</v>
      </c>
      <c r="AE827" t="s">
        <v>104</v>
      </c>
      <c r="AF827" t="s">
        <v>98</v>
      </c>
      <c r="AG827" t="s">
        <v>99</v>
      </c>
      <c r="AH827" t="s">
        <v>104</v>
      </c>
      <c r="AI827" t="s">
        <v>98</v>
      </c>
      <c r="AJ827" t="s">
        <v>130</v>
      </c>
      <c r="AK827" t="s">
        <v>101</v>
      </c>
      <c r="AL827">
        <v>1636</v>
      </c>
      <c r="AM827" t="s">
        <v>102</v>
      </c>
      <c r="AN827">
        <v>0</v>
      </c>
      <c r="AO827">
        <v>442</v>
      </c>
      <c r="AP827">
        <v>2078</v>
      </c>
      <c r="AQ827" t="s">
        <v>103</v>
      </c>
      <c r="AR827" t="s">
        <v>104</v>
      </c>
      <c r="AS827" t="s">
        <v>105</v>
      </c>
      <c r="AT827" t="s">
        <v>106</v>
      </c>
      <c r="AU827">
        <v>2084</v>
      </c>
      <c r="AV827">
        <v>0</v>
      </c>
      <c r="AW827">
        <v>0</v>
      </c>
      <c r="AX827">
        <v>2084</v>
      </c>
      <c r="AY827">
        <v>1</v>
      </c>
      <c r="AZ827">
        <v>0</v>
      </c>
      <c r="BA827">
        <v>2</v>
      </c>
      <c r="BB827">
        <v>0</v>
      </c>
      <c r="BC827">
        <v>2</v>
      </c>
      <c r="BD827">
        <v>1</v>
      </c>
      <c r="BE827" t="s">
        <v>104</v>
      </c>
      <c r="BF827">
        <v>7</v>
      </c>
      <c r="BG827" t="s">
        <v>107</v>
      </c>
      <c r="BH827">
        <v>1</v>
      </c>
      <c r="BI827" t="s">
        <v>97</v>
      </c>
      <c r="BJ827" t="s">
        <v>108</v>
      </c>
      <c r="BK827">
        <v>2007</v>
      </c>
      <c r="BL827" t="s">
        <v>157</v>
      </c>
      <c r="BM827">
        <v>3</v>
      </c>
      <c r="BN827">
        <v>1220</v>
      </c>
      <c r="BO827" t="s">
        <v>98</v>
      </c>
      <c r="BP827" t="s">
        <v>98</v>
      </c>
      <c r="BQ827" t="s">
        <v>105</v>
      </c>
      <c r="BR827">
        <v>188</v>
      </c>
      <c r="BS827">
        <v>45</v>
      </c>
      <c r="BT827">
        <v>0</v>
      </c>
      <c r="BU827">
        <v>0</v>
      </c>
      <c r="BV827">
        <v>0</v>
      </c>
      <c r="BW827">
        <v>0</v>
      </c>
      <c r="BX827" t="s">
        <v>83</v>
      </c>
      <c r="BY827" t="s">
        <v>83</v>
      </c>
      <c r="BZ827" t="s">
        <v>83</v>
      </c>
      <c r="CA827" s="2">
        <v>0</v>
      </c>
      <c r="CB827">
        <v>6</v>
      </c>
      <c r="CC827">
        <v>2008</v>
      </c>
      <c r="CD827" t="s">
        <v>158</v>
      </c>
      <c r="CE827" t="s">
        <v>159</v>
      </c>
      <c r="CF827" s="2">
        <v>385000</v>
      </c>
      <c r="CG827" s="4">
        <f t="shared" si="25"/>
        <v>184.74088291746642</v>
      </c>
    </row>
    <row r="828" spans="1:85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 t="str">
        <f t="shared" si="24"/>
        <v>N/A</v>
      </c>
      <c r="S828">
        <v>5</v>
      </c>
      <c r="T828">
        <v>6</v>
      </c>
      <c r="U828">
        <v>1924</v>
      </c>
      <c r="V828" t="str">
        <f>IF(Table1[[#This Row],[YearBuilt]]&lt;1990, "N", IF(Table1[[#This Row],[Remodeled after 1990?]] = "Y", "N", "Y"))</f>
        <v>N</v>
      </c>
      <c r="W828">
        <v>1950</v>
      </c>
      <c r="X828" t="str" cm="1">
        <f t="array" ref="X828">IFERROR(IF(U828=W828, "N", IF(AND(U828&lt;W828, Table1[[#This Row],[YearRemodAdd]]&gt;1990), "Y", "N/A")), No value)</f>
        <v>N/A</v>
      </c>
      <c r="Y828" t="s">
        <v>93</v>
      </c>
      <c r="Z828" t="s">
        <v>94</v>
      </c>
      <c r="AA828" t="s">
        <v>116</v>
      </c>
      <c r="AB828" t="s">
        <v>116</v>
      </c>
      <c r="AC828" t="s">
        <v>117</v>
      </c>
      <c r="AD828">
        <v>0</v>
      </c>
      <c r="AE828" t="s">
        <v>98</v>
      </c>
      <c r="AF828" t="s">
        <v>98</v>
      </c>
      <c r="AG828" t="s">
        <v>126</v>
      </c>
      <c r="AH828" t="s">
        <v>98</v>
      </c>
      <c r="AI828" t="s">
        <v>98</v>
      </c>
      <c r="AJ828" t="s">
        <v>100</v>
      </c>
      <c r="AK828" t="s">
        <v>119</v>
      </c>
      <c r="AL828">
        <v>784</v>
      </c>
      <c r="AM828" t="s">
        <v>102</v>
      </c>
      <c r="AN828">
        <v>0</v>
      </c>
      <c r="AO828">
        <v>0</v>
      </c>
      <c r="AP828">
        <v>784</v>
      </c>
      <c r="AQ828" t="s">
        <v>103</v>
      </c>
      <c r="AR828" t="s">
        <v>97</v>
      </c>
      <c r="AS828" t="s">
        <v>105</v>
      </c>
      <c r="AT828" t="s">
        <v>106</v>
      </c>
      <c r="AU828">
        <v>784</v>
      </c>
      <c r="AV828">
        <v>0</v>
      </c>
      <c r="AW828">
        <v>0</v>
      </c>
      <c r="AX828">
        <v>784</v>
      </c>
      <c r="AY828">
        <v>1</v>
      </c>
      <c r="AZ828">
        <v>0</v>
      </c>
      <c r="BA828">
        <v>1</v>
      </c>
      <c r="BB828">
        <v>0</v>
      </c>
      <c r="BC828">
        <v>2</v>
      </c>
      <c r="BD828">
        <v>1</v>
      </c>
      <c r="BE828" t="s">
        <v>97</v>
      </c>
      <c r="BF828">
        <v>5</v>
      </c>
      <c r="BG828" t="s">
        <v>107</v>
      </c>
      <c r="BH828">
        <v>0</v>
      </c>
      <c r="BI828" t="s">
        <v>83</v>
      </c>
      <c r="BJ828" t="s">
        <v>83</v>
      </c>
      <c r="BK828" t="s">
        <v>83</v>
      </c>
      <c r="BL828" t="s">
        <v>83</v>
      </c>
      <c r="BM828">
        <v>0</v>
      </c>
      <c r="BN828">
        <v>0</v>
      </c>
      <c r="BO828" t="s">
        <v>83</v>
      </c>
      <c r="BP828" t="s">
        <v>83</v>
      </c>
      <c r="BQ828" t="s">
        <v>105</v>
      </c>
      <c r="BR828">
        <v>0</v>
      </c>
      <c r="BS828">
        <v>0</v>
      </c>
      <c r="BT828">
        <v>116</v>
      </c>
      <c r="BU828">
        <v>0</v>
      </c>
      <c r="BV828">
        <v>0</v>
      </c>
      <c r="BW828">
        <v>0</v>
      </c>
      <c r="BX828" t="s">
        <v>83</v>
      </c>
      <c r="BY828" t="s">
        <v>83</v>
      </c>
      <c r="BZ828" t="s">
        <v>83</v>
      </c>
      <c r="CA828" s="2">
        <v>0</v>
      </c>
      <c r="CB828">
        <v>5</v>
      </c>
      <c r="CC828">
        <v>2008</v>
      </c>
      <c r="CD828" t="s">
        <v>110</v>
      </c>
      <c r="CE828" t="s">
        <v>111</v>
      </c>
      <c r="CF828" s="2">
        <v>109500</v>
      </c>
      <c r="CG828" s="4">
        <f t="shared" si="25"/>
        <v>139.66836734693877</v>
      </c>
    </row>
    <row r="829" spans="1:85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 t="str">
        <f t="shared" si="24"/>
        <v>Y</v>
      </c>
      <c r="S829">
        <v>7</v>
      </c>
      <c r="T829">
        <v>5</v>
      </c>
      <c r="U829">
        <v>2001</v>
      </c>
      <c r="V829" t="str">
        <f>IF(Table1[[#This Row],[YearBuilt]]&lt;1990, "N", IF(Table1[[#This Row],[Remodeled after 1990?]] = "Y", "N", "Y"))</f>
        <v>Y</v>
      </c>
      <c r="W829">
        <v>2001</v>
      </c>
      <c r="X829" t="str" cm="1">
        <f t="array" ref="X829">IFERROR(IF(U829=W829, "N", IF(AND(U829&lt;W829, Table1[[#This Row],[YearRemodAdd]]&gt;1990), "Y", "N/A")), No value)</f>
        <v>N</v>
      </c>
      <c r="Y829" t="s">
        <v>93</v>
      </c>
      <c r="Z829" t="s">
        <v>94</v>
      </c>
      <c r="AA829" t="s">
        <v>95</v>
      </c>
      <c r="AB829" t="s">
        <v>95</v>
      </c>
      <c r="AC829" t="s">
        <v>117</v>
      </c>
      <c r="AD829">
        <v>0</v>
      </c>
      <c r="AE829" t="s">
        <v>97</v>
      </c>
      <c r="AF829" t="s">
        <v>98</v>
      </c>
      <c r="AG829" t="s">
        <v>99</v>
      </c>
      <c r="AH829" t="s">
        <v>97</v>
      </c>
      <c r="AI829" t="s">
        <v>98</v>
      </c>
      <c r="AJ829" t="s">
        <v>100</v>
      </c>
      <c r="AK829" t="s">
        <v>101</v>
      </c>
      <c r="AL829">
        <v>20</v>
      </c>
      <c r="AM829" t="s">
        <v>102</v>
      </c>
      <c r="AN829">
        <v>0</v>
      </c>
      <c r="AO829">
        <v>1434</v>
      </c>
      <c r="AP829">
        <v>1454</v>
      </c>
      <c r="AQ829" t="s">
        <v>103</v>
      </c>
      <c r="AR829" t="s">
        <v>104</v>
      </c>
      <c r="AS829" t="s">
        <v>105</v>
      </c>
      <c r="AT829" t="s">
        <v>106</v>
      </c>
      <c r="AU829">
        <v>1434</v>
      </c>
      <c r="AV829">
        <v>0</v>
      </c>
      <c r="AW829">
        <v>0</v>
      </c>
      <c r="AX829">
        <v>1434</v>
      </c>
      <c r="AY829">
        <v>0</v>
      </c>
      <c r="AZ829">
        <v>0</v>
      </c>
      <c r="BA829">
        <v>2</v>
      </c>
      <c r="BB829">
        <v>0</v>
      </c>
      <c r="BC829">
        <v>3</v>
      </c>
      <c r="BD829">
        <v>1</v>
      </c>
      <c r="BE829" t="s">
        <v>97</v>
      </c>
      <c r="BF829">
        <v>6</v>
      </c>
      <c r="BG829" t="s">
        <v>107</v>
      </c>
      <c r="BH829">
        <v>1</v>
      </c>
      <c r="BI829" t="s">
        <v>98</v>
      </c>
      <c r="BJ829" t="s">
        <v>108</v>
      </c>
      <c r="BK829">
        <v>2001</v>
      </c>
      <c r="BL829" t="s">
        <v>109</v>
      </c>
      <c r="BM829">
        <v>2</v>
      </c>
      <c r="BN829">
        <v>527</v>
      </c>
      <c r="BO829" t="s">
        <v>98</v>
      </c>
      <c r="BP829" t="s">
        <v>98</v>
      </c>
      <c r="BQ829" t="s">
        <v>105</v>
      </c>
      <c r="BR829">
        <v>290</v>
      </c>
      <c r="BS829">
        <v>39</v>
      </c>
      <c r="BT829">
        <v>0</v>
      </c>
      <c r="BU829">
        <v>0</v>
      </c>
      <c r="BV829">
        <v>0</v>
      </c>
      <c r="BW829">
        <v>0</v>
      </c>
      <c r="BX829" t="s">
        <v>83</v>
      </c>
      <c r="BY829" t="s">
        <v>83</v>
      </c>
      <c r="BZ829" t="s">
        <v>83</v>
      </c>
      <c r="CA829" s="2">
        <v>0</v>
      </c>
      <c r="CB829">
        <v>4</v>
      </c>
      <c r="CC829">
        <v>2009</v>
      </c>
      <c r="CD829" t="s">
        <v>110</v>
      </c>
      <c r="CE829" t="s">
        <v>111</v>
      </c>
      <c r="CF829" s="2">
        <v>189000</v>
      </c>
      <c r="CG829" s="4">
        <f t="shared" si="25"/>
        <v>131.79916317991632</v>
      </c>
    </row>
    <row r="830" spans="1:85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 t="str">
        <f t="shared" si="24"/>
        <v>N</v>
      </c>
      <c r="S830">
        <v>5</v>
      </c>
      <c r="T830">
        <v>5</v>
      </c>
      <c r="U830">
        <v>1967</v>
      </c>
      <c r="V830" t="str">
        <f>IF(Table1[[#This Row],[YearBuilt]]&lt;1990, "N", IF(Table1[[#This Row],[Remodeled after 1990?]] = "Y", "N", "Y"))</f>
        <v>N</v>
      </c>
      <c r="W830">
        <v>1967</v>
      </c>
      <c r="X830" t="str" cm="1">
        <f t="array" ref="X830">IFERROR(IF(U830=W830, "N", IF(AND(U830&lt;W830, Table1[[#This Row],[YearRemodAdd]]&gt;1990), "Y", "N/A")), No value)</f>
        <v>N</v>
      </c>
      <c r="Y830" t="s">
        <v>214</v>
      </c>
      <c r="Z830" t="s">
        <v>242</v>
      </c>
      <c r="AA830" t="s">
        <v>161</v>
      </c>
      <c r="AB830" t="s">
        <v>161</v>
      </c>
      <c r="AC830" t="s">
        <v>117</v>
      </c>
      <c r="AD830">
        <v>0</v>
      </c>
      <c r="AE830" t="s">
        <v>98</v>
      </c>
      <c r="AF830" t="s">
        <v>98</v>
      </c>
      <c r="AG830" t="s">
        <v>99</v>
      </c>
      <c r="AH830" t="s">
        <v>98</v>
      </c>
      <c r="AI830" t="s">
        <v>97</v>
      </c>
      <c r="AJ830" t="s">
        <v>97</v>
      </c>
      <c r="AK830" t="s">
        <v>172</v>
      </c>
      <c r="AL830">
        <v>249</v>
      </c>
      <c r="AM830" t="s">
        <v>119</v>
      </c>
      <c r="AN830">
        <v>764</v>
      </c>
      <c r="AO830">
        <v>0</v>
      </c>
      <c r="AP830">
        <v>1013</v>
      </c>
      <c r="AQ830" t="s">
        <v>103</v>
      </c>
      <c r="AR830" t="s">
        <v>98</v>
      </c>
      <c r="AS830" t="s">
        <v>105</v>
      </c>
      <c r="AT830" t="s">
        <v>106</v>
      </c>
      <c r="AU830">
        <v>1160</v>
      </c>
      <c r="AV830">
        <v>966</v>
      </c>
      <c r="AW830">
        <v>0</v>
      </c>
      <c r="AX830">
        <v>2126</v>
      </c>
      <c r="AY830">
        <v>0</v>
      </c>
      <c r="AZ830">
        <v>1</v>
      </c>
      <c r="BA830">
        <v>2</v>
      </c>
      <c r="BB830">
        <v>1</v>
      </c>
      <c r="BC830">
        <v>3</v>
      </c>
      <c r="BD830">
        <v>1</v>
      </c>
      <c r="BE830" t="s">
        <v>98</v>
      </c>
      <c r="BF830">
        <v>7</v>
      </c>
      <c r="BG830" t="s">
        <v>224</v>
      </c>
      <c r="BH830">
        <v>0</v>
      </c>
      <c r="BI830" t="s">
        <v>83</v>
      </c>
      <c r="BJ830" t="s">
        <v>108</v>
      </c>
      <c r="BK830">
        <v>1967</v>
      </c>
      <c r="BL830" t="s">
        <v>157</v>
      </c>
      <c r="BM830">
        <v>2</v>
      </c>
      <c r="BN830">
        <v>538</v>
      </c>
      <c r="BO830" t="s">
        <v>98</v>
      </c>
      <c r="BP830" t="s">
        <v>98</v>
      </c>
      <c r="BQ830" t="s">
        <v>105</v>
      </c>
      <c r="BR830">
        <v>486</v>
      </c>
      <c r="BS830">
        <v>0</v>
      </c>
      <c r="BT830">
        <v>0</v>
      </c>
      <c r="BU830">
        <v>0</v>
      </c>
      <c r="BV830">
        <v>225</v>
      </c>
      <c r="BW830">
        <v>0</v>
      </c>
      <c r="BX830" t="s">
        <v>83</v>
      </c>
      <c r="BY830" t="s">
        <v>83</v>
      </c>
      <c r="BZ830" t="s">
        <v>83</v>
      </c>
      <c r="CA830" s="2">
        <v>0</v>
      </c>
      <c r="CB830">
        <v>6</v>
      </c>
      <c r="CC830">
        <v>2009</v>
      </c>
      <c r="CD830" t="s">
        <v>110</v>
      </c>
      <c r="CE830" t="s">
        <v>128</v>
      </c>
      <c r="CF830" s="2">
        <v>185000</v>
      </c>
      <c r="CG830" s="4">
        <f t="shared" si="25"/>
        <v>87.017873941674509</v>
      </c>
    </row>
    <row r="831" spans="1:85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 t="str">
        <f t="shared" si="24"/>
        <v>N</v>
      </c>
      <c r="S831">
        <v>7</v>
      </c>
      <c r="T831">
        <v>5</v>
      </c>
      <c r="U831">
        <v>2005</v>
      </c>
      <c r="V831" t="str">
        <f>IF(Table1[[#This Row],[YearBuilt]]&lt;1990, "N", IF(Table1[[#This Row],[Remodeled after 1990?]] = "Y", "N", "Y"))</f>
        <v>Y</v>
      </c>
      <c r="W831">
        <v>2005</v>
      </c>
      <c r="X831" t="str" cm="1">
        <f t="array" ref="X831">IFERROR(IF(U831=W831, "N", IF(AND(U831&lt;W831, Table1[[#This Row],[YearRemodAdd]]&gt;1990), "Y", "N/A")), No value)</f>
        <v>N</v>
      </c>
      <c r="Y831" t="s">
        <v>93</v>
      </c>
      <c r="Z831" t="s">
        <v>94</v>
      </c>
      <c r="AA831" t="s">
        <v>116</v>
      </c>
      <c r="AB831" t="s">
        <v>116</v>
      </c>
      <c r="AC831" t="s">
        <v>117</v>
      </c>
      <c r="AD831">
        <v>0</v>
      </c>
      <c r="AE831" t="s">
        <v>97</v>
      </c>
      <c r="AF831" t="s">
        <v>98</v>
      </c>
      <c r="AG831" t="s">
        <v>99</v>
      </c>
      <c r="AH831" t="s">
        <v>97</v>
      </c>
      <c r="AI831" t="s">
        <v>98</v>
      </c>
      <c r="AJ831" t="s">
        <v>100</v>
      </c>
      <c r="AK831" t="s">
        <v>102</v>
      </c>
      <c r="AL831">
        <v>0</v>
      </c>
      <c r="AM831" t="s">
        <v>102</v>
      </c>
      <c r="AN831">
        <v>0</v>
      </c>
      <c r="AO831">
        <v>600</v>
      </c>
      <c r="AP831">
        <v>600</v>
      </c>
      <c r="AQ831" t="s">
        <v>103</v>
      </c>
      <c r="AR831" t="s">
        <v>104</v>
      </c>
      <c r="AS831" t="s">
        <v>105</v>
      </c>
      <c r="AT831" t="s">
        <v>106</v>
      </c>
      <c r="AU831">
        <v>520</v>
      </c>
      <c r="AV831">
        <v>623</v>
      </c>
      <c r="AW831">
        <v>80</v>
      </c>
      <c r="AX831">
        <v>1223</v>
      </c>
      <c r="AY831">
        <v>0</v>
      </c>
      <c r="AZ831">
        <v>0</v>
      </c>
      <c r="BA831">
        <v>2</v>
      </c>
      <c r="BB831">
        <v>1</v>
      </c>
      <c r="BC831">
        <v>2</v>
      </c>
      <c r="BD831">
        <v>1</v>
      </c>
      <c r="BE831" t="s">
        <v>97</v>
      </c>
      <c r="BF831">
        <v>4</v>
      </c>
      <c r="BG831" t="s">
        <v>107</v>
      </c>
      <c r="BH831">
        <v>0</v>
      </c>
      <c r="BI831" t="s">
        <v>83</v>
      </c>
      <c r="BJ831" t="s">
        <v>127</v>
      </c>
      <c r="BK831">
        <v>2005</v>
      </c>
      <c r="BL831" t="s">
        <v>109</v>
      </c>
      <c r="BM831">
        <v>2</v>
      </c>
      <c r="BN831">
        <v>480</v>
      </c>
      <c r="BO831" t="s">
        <v>98</v>
      </c>
      <c r="BP831" t="s">
        <v>98</v>
      </c>
      <c r="BQ831" t="s">
        <v>105</v>
      </c>
      <c r="BR831">
        <v>0</v>
      </c>
      <c r="BS831">
        <v>166</v>
      </c>
      <c r="BT831">
        <v>0</v>
      </c>
      <c r="BU831">
        <v>0</v>
      </c>
      <c r="BV831">
        <v>0</v>
      </c>
      <c r="BW831">
        <v>0</v>
      </c>
      <c r="BX831" t="s">
        <v>83</v>
      </c>
      <c r="BY831" t="s">
        <v>83</v>
      </c>
      <c r="BZ831" t="s">
        <v>83</v>
      </c>
      <c r="CA831" s="2">
        <v>0</v>
      </c>
      <c r="CB831">
        <v>7</v>
      </c>
      <c r="CC831">
        <v>2006</v>
      </c>
      <c r="CD831" t="s">
        <v>110</v>
      </c>
      <c r="CE831" t="s">
        <v>111</v>
      </c>
      <c r="CF831" s="2">
        <v>147400</v>
      </c>
      <c r="CG831" s="4">
        <f t="shared" si="25"/>
        <v>120.5233033524121</v>
      </c>
    </row>
    <row r="832" spans="1:85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 t="str">
        <f t="shared" si="24"/>
        <v>Y</v>
      </c>
      <c r="S832">
        <v>6</v>
      </c>
      <c r="T832">
        <v>5</v>
      </c>
      <c r="U832">
        <v>1957</v>
      </c>
      <c r="V832" t="str">
        <f>IF(Table1[[#This Row],[YearBuilt]]&lt;1990, "N", IF(Table1[[#This Row],[Remodeled after 1990?]] = "Y", "N", "Y"))</f>
        <v>N</v>
      </c>
      <c r="W832">
        <v>1957</v>
      </c>
      <c r="X832" t="str" cm="1">
        <f t="array" ref="X832">IFERROR(IF(U832=W832, "N", IF(AND(U832&lt;W832, Table1[[#This Row],[YearRemodAdd]]&gt;1990), "Y", "N/A")), No value)</f>
        <v>N</v>
      </c>
      <c r="Y832" t="s">
        <v>93</v>
      </c>
      <c r="Z832" t="s">
        <v>94</v>
      </c>
      <c r="AA832" t="s">
        <v>140</v>
      </c>
      <c r="AB832" t="s">
        <v>140</v>
      </c>
      <c r="AC832" t="s">
        <v>96</v>
      </c>
      <c r="AD832">
        <v>387</v>
      </c>
      <c r="AE832" t="s">
        <v>98</v>
      </c>
      <c r="AF832" t="s">
        <v>98</v>
      </c>
      <c r="AG832" t="s">
        <v>118</v>
      </c>
      <c r="AH832" t="s">
        <v>98</v>
      </c>
      <c r="AI832" t="s">
        <v>98</v>
      </c>
      <c r="AJ832" t="s">
        <v>100</v>
      </c>
      <c r="AK832" t="s">
        <v>153</v>
      </c>
      <c r="AL832">
        <v>1040</v>
      </c>
      <c r="AM832" t="s">
        <v>102</v>
      </c>
      <c r="AN832">
        <v>0</v>
      </c>
      <c r="AO832">
        <v>352</v>
      </c>
      <c r="AP832">
        <v>1392</v>
      </c>
      <c r="AQ832" t="s">
        <v>103</v>
      </c>
      <c r="AR832" t="s">
        <v>98</v>
      </c>
      <c r="AS832" t="s">
        <v>105</v>
      </c>
      <c r="AT832" t="s">
        <v>164</v>
      </c>
      <c r="AU832">
        <v>1392</v>
      </c>
      <c r="AV832">
        <v>0</v>
      </c>
      <c r="AW832">
        <v>0</v>
      </c>
      <c r="AX832">
        <v>1392</v>
      </c>
      <c r="AY832">
        <v>1</v>
      </c>
      <c r="AZ832">
        <v>0</v>
      </c>
      <c r="BA832">
        <v>1</v>
      </c>
      <c r="BB832">
        <v>1</v>
      </c>
      <c r="BC832">
        <v>3</v>
      </c>
      <c r="BD832">
        <v>1</v>
      </c>
      <c r="BE832" t="s">
        <v>98</v>
      </c>
      <c r="BF832">
        <v>6</v>
      </c>
      <c r="BG832" t="s">
        <v>107</v>
      </c>
      <c r="BH832">
        <v>2</v>
      </c>
      <c r="BI832" t="s">
        <v>97</v>
      </c>
      <c r="BJ832" t="s">
        <v>108</v>
      </c>
      <c r="BK832">
        <v>1957</v>
      </c>
      <c r="BL832" t="s">
        <v>109</v>
      </c>
      <c r="BM832">
        <v>2</v>
      </c>
      <c r="BN832">
        <v>458</v>
      </c>
      <c r="BO832" t="s">
        <v>98</v>
      </c>
      <c r="BP832" t="s">
        <v>98</v>
      </c>
      <c r="BQ832" t="s">
        <v>105</v>
      </c>
      <c r="BR832">
        <v>0</v>
      </c>
      <c r="BS832">
        <v>0</v>
      </c>
      <c r="BT832">
        <v>0</v>
      </c>
      <c r="BU832">
        <v>0</v>
      </c>
      <c r="BV832">
        <v>192</v>
      </c>
      <c r="BW832">
        <v>0</v>
      </c>
      <c r="BX832" t="s">
        <v>83</v>
      </c>
      <c r="BY832" t="s">
        <v>83</v>
      </c>
      <c r="BZ832" t="s">
        <v>83</v>
      </c>
      <c r="CA832" s="2">
        <v>0</v>
      </c>
      <c r="CB832">
        <v>6</v>
      </c>
      <c r="CC832">
        <v>2008</v>
      </c>
      <c r="CD832" t="s">
        <v>110</v>
      </c>
      <c r="CE832" t="s">
        <v>111</v>
      </c>
      <c r="CF832" s="2">
        <v>166000</v>
      </c>
      <c r="CG832" s="4">
        <f t="shared" si="25"/>
        <v>119.25287356321839</v>
      </c>
    </row>
    <row r="833" spans="1:85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 t="str">
        <f t="shared" si="24"/>
        <v>N</v>
      </c>
      <c r="S833">
        <v>7</v>
      </c>
      <c r="T833">
        <v>5</v>
      </c>
      <c r="U833">
        <v>2005</v>
      </c>
      <c r="V833" t="str">
        <f>IF(Table1[[#This Row],[YearBuilt]]&lt;1990, "N", IF(Table1[[#This Row],[Remodeled after 1990?]] = "Y", "N", "Y"))</f>
        <v>Y</v>
      </c>
      <c r="W833">
        <v>2005</v>
      </c>
      <c r="X833" t="str" cm="1">
        <f t="array" ref="X833">IFERROR(IF(U833=W833, "N", IF(AND(U833&lt;W833, Table1[[#This Row],[YearRemodAdd]]&gt;1990), "Y", "N/A")), No value)</f>
        <v>N</v>
      </c>
      <c r="Y833" t="s">
        <v>93</v>
      </c>
      <c r="Z833" t="s">
        <v>94</v>
      </c>
      <c r="AA833" t="s">
        <v>116</v>
      </c>
      <c r="AB833" t="s">
        <v>116</v>
      </c>
      <c r="AC833" t="s">
        <v>117</v>
      </c>
      <c r="AD833">
        <v>0</v>
      </c>
      <c r="AE833" t="s">
        <v>98</v>
      </c>
      <c r="AF833" t="s">
        <v>98</v>
      </c>
      <c r="AG833" t="s">
        <v>99</v>
      </c>
      <c r="AH833" t="s">
        <v>97</v>
      </c>
      <c r="AI833" t="s">
        <v>98</v>
      </c>
      <c r="AJ833" t="s">
        <v>100</v>
      </c>
      <c r="AK833" t="s">
        <v>102</v>
      </c>
      <c r="AL833">
        <v>0</v>
      </c>
      <c r="AM833" t="s">
        <v>102</v>
      </c>
      <c r="AN833">
        <v>0</v>
      </c>
      <c r="AO833">
        <v>600</v>
      </c>
      <c r="AP833">
        <v>600</v>
      </c>
      <c r="AQ833" t="s">
        <v>103</v>
      </c>
      <c r="AR833" t="s">
        <v>104</v>
      </c>
      <c r="AS833" t="s">
        <v>105</v>
      </c>
      <c r="AT833" t="s">
        <v>106</v>
      </c>
      <c r="AU833">
        <v>520</v>
      </c>
      <c r="AV833">
        <v>600</v>
      </c>
      <c r="AW833">
        <v>80</v>
      </c>
      <c r="AX833">
        <v>1200</v>
      </c>
      <c r="AY833">
        <v>0</v>
      </c>
      <c r="AZ833">
        <v>0</v>
      </c>
      <c r="BA833">
        <v>2</v>
      </c>
      <c r="BB833">
        <v>1</v>
      </c>
      <c r="BC833">
        <v>2</v>
      </c>
      <c r="BD833">
        <v>1</v>
      </c>
      <c r="BE833" t="s">
        <v>97</v>
      </c>
      <c r="BF833">
        <v>4</v>
      </c>
      <c r="BG833" t="s">
        <v>107</v>
      </c>
      <c r="BH833">
        <v>0</v>
      </c>
      <c r="BI833" t="s">
        <v>83</v>
      </c>
      <c r="BJ833" t="s">
        <v>127</v>
      </c>
      <c r="BK833">
        <v>2005</v>
      </c>
      <c r="BL833" t="s">
        <v>109</v>
      </c>
      <c r="BM833">
        <v>2</v>
      </c>
      <c r="BN833">
        <v>480</v>
      </c>
      <c r="BO833" t="s">
        <v>98</v>
      </c>
      <c r="BP833" t="s">
        <v>98</v>
      </c>
      <c r="BQ833" t="s">
        <v>105</v>
      </c>
      <c r="BR833">
        <v>0</v>
      </c>
      <c r="BS833">
        <v>166</v>
      </c>
      <c r="BT833">
        <v>0</v>
      </c>
      <c r="BU833">
        <v>0</v>
      </c>
      <c r="BV833">
        <v>0</v>
      </c>
      <c r="BW833">
        <v>0</v>
      </c>
      <c r="BX833" t="s">
        <v>83</v>
      </c>
      <c r="BY833" t="s">
        <v>83</v>
      </c>
      <c r="BZ833" t="s">
        <v>83</v>
      </c>
      <c r="CA833" s="2">
        <v>0</v>
      </c>
      <c r="CB833">
        <v>6</v>
      </c>
      <c r="CC833">
        <v>2006</v>
      </c>
      <c r="CD833" t="s">
        <v>110</v>
      </c>
      <c r="CE833" t="s">
        <v>111</v>
      </c>
      <c r="CF833" s="2">
        <v>151000</v>
      </c>
      <c r="CG833" s="4">
        <f t="shared" si="25"/>
        <v>125.83333333333333</v>
      </c>
    </row>
    <row r="834" spans="1:85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 t="str">
        <f t="shared" si="24"/>
        <v>N</v>
      </c>
      <c r="S834">
        <v>7</v>
      </c>
      <c r="T834">
        <v>6</v>
      </c>
      <c r="U834">
        <v>2003</v>
      </c>
      <c r="V834" t="str">
        <f>IF(Table1[[#This Row],[YearBuilt]]&lt;1990, "N", IF(Table1[[#This Row],[Remodeled after 1990?]] = "Y", "N", "Y"))</f>
        <v>Y</v>
      </c>
      <c r="W834">
        <v>2003</v>
      </c>
      <c r="X834" t="str" cm="1">
        <f t="array" ref="X834">IFERROR(IF(U834=W834, "N", IF(AND(U834&lt;W834, Table1[[#This Row],[YearRemodAdd]]&gt;1990), "Y", "N/A")), No value)</f>
        <v>N</v>
      </c>
      <c r="Y834" t="s">
        <v>93</v>
      </c>
      <c r="Z834" t="s">
        <v>94</v>
      </c>
      <c r="AA834" t="s">
        <v>95</v>
      </c>
      <c r="AB834" t="s">
        <v>95</v>
      </c>
      <c r="AC834" t="s">
        <v>96</v>
      </c>
      <c r="AD834">
        <v>223</v>
      </c>
      <c r="AE834" t="s">
        <v>97</v>
      </c>
      <c r="AF834" t="s">
        <v>98</v>
      </c>
      <c r="AG834" t="s">
        <v>99</v>
      </c>
      <c r="AH834" t="s">
        <v>97</v>
      </c>
      <c r="AI834" t="s">
        <v>98</v>
      </c>
      <c r="AJ834" t="s">
        <v>100</v>
      </c>
      <c r="AK834" t="s">
        <v>101</v>
      </c>
      <c r="AL834">
        <v>483</v>
      </c>
      <c r="AM834" t="s">
        <v>102</v>
      </c>
      <c r="AN834">
        <v>0</v>
      </c>
      <c r="AO834">
        <v>458</v>
      </c>
      <c r="AP834">
        <v>941</v>
      </c>
      <c r="AQ834" t="s">
        <v>103</v>
      </c>
      <c r="AR834" t="s">
        <v>104</v>
      </c>
      <c r="AS834" t="s">
        <v>105</v>
      </c>
      <c r="AT834" t="s">
        <v>106</v>
      </c>
      <c r="AU834">
        <v>941</v>
      </c>
      <c r="AV834">
        <v>888</v>
      </c>
      <c r="AW834">
        <v>0</v>
      </c>
      <c r="AX834">
        <v>1829</v>
      </c>
      <c r="AY834">
        <v>1</v>
      </c>
      <c r="AZ834">
        <v>0</v>
      </c>
      <c r="BA834">
        <v>2</v>
      </c>
      <c r="BB834">
        <v>1</v>
      </c>
      <c r="BC834">
        <v>3</v>
      </c>
      <c r="BD834">
        <v>1</v>
      </c>
      <c r="BE834" t="s">
        <v>97</v>
      </c>
      <c r="BF834">
        <v>7</v>
      </c>
      <c r="BG834" t="s">
        <v>107</v>
      </c>
      <c r="BH834">
        <v>1</v>
      </c>
      <c r="BI834" t="s">
        <v>98</v>
      </c>
      <c r="BJ834" t="s">
        <v>108</v>
      </c>
      <c r="BK834">
        <v>2003</v>
      </c>
      <c r="BL834" t="s">
        <v>109</v>
      </c>
      <c r="BM834">
        <v>2</v>
      </c>
      <c r="BN834">
        <v>613</v>
      </c>
      <c r="BO834" t="s">
        <v>98</v>
      </c>
      <c r="BP834" t="s">
        <v>98</v>
      </c>
      <c r="BQ834" t="s">
        <v>105</v>
      </c>
      <c r="BR834">
        <v>192</v>
      </c>
      <c r="BS834">
        <v>39</v>
      </c>
      <c r="BT834">
        <v>0</v>
      </c>
      <c r="BU834">
        <v>0</v>
      </c>
      <c r="BV834">
        <v>0</v>
      </c>
      <c r="BW834">
        <v>0</v>
      </c>
      <c r="BX834" t="s">
        <v>83</v>
      </c>
      <c r="BY834" t="s">
        <v>83</v>
      </c>
      <c r="BZ834" t="s">
        <v>83</v>
      </c>
      <c r="CA834" s="2">
        <v>0</v>
      </c>
      <c r="CB834">
        <v>1</v>
      </c>
      <c r="CC834">
        <v>2010</v>
      </c>
      <c r="CD834" t="s">
        <v>110</v>
      </c>
      <c r="CE834" t="s">
        <v>111</v>
      </c>
      <c r="CF834" s="2">
        <v>237000</v>
      </c>
      <c r="CG834" s="4">
        <f t="shared" si="25"/>
        <v>129.5790049207217</v>
      </c>
    </row>
    <row r="835" spans="1:85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 t="str">
        <f t="shared" ref="R835:R898" si="26">IFERROR(IF(Q835 = "1Story", "Y",IF(Q835 = "2Story", "N", "N/A")), "No value")</f>
        <v>Y</v>
      </c>
      <c r="S835">
        <v>6</v>
      </c>
      <c r="T835">
        <v>6</v>
      </c>
      <c r="U835">
        <v>1964</v>
      </c>
      <c r="V835" t="str">
        <f>IF(Table1[[#This Row],[YearBuilt]]&lt;1990, "N", IF(Table1[[#This Row],[Remodeled after 1990?]] = "Y", "N", "Y"))</f>
        <v>N</v>
      </c>
      <c r="W835">
        <v>1964</v>
      </c>
      <c r="X835" t="str" cm="1">
        <f t="array" ref="X835">IFERROR(IF(U835=W835, "N", IF(AND(U835&lt;W835, Table1[[#This Row],[YearRemodAdd]]&gt;1990), "Y", "N/A")), No value)</f>
        <v>N</v>
      </c>
      <c r="Y835" t="s">
        <v>93</v>
      </c>
      <c r="Z835" t="s">
        <v>94</v>
      </c>
      <c r="AA835" t="s">
        <v>140</v>
      </c>
      <c r="AB835" t="s">
        <v>161</v>
      </c>
      <c r="AC835" t="s">
        <v>96</v>
      </c>
      <c r="AD835">
        <v>180</v>
      </c>
      <c r="AE835" t="s">
        <v>98</v>
      </c>
      <c r="AF835" t="s">
        <v>98</v>
      </c>
      <c r="AG835" t="s">
        <v>118</v>
      </c>
      <c r="AH835" t="s">
        <v>98</v>
      </c>
      <c r="AI835" t="s">
        <v>98</v>
      </c>
      <c r="AJ835" t="s">
        <v>100</v>
      </c>
      <c r="AK835" t="s">
        <v>153</v>
      </c>
      <c r="AL835">
        <v>196</v>
      </c>
      <c r="AM835" t="s">
        <v>141</v>
      </c>
      <c r="AN835">
        <v>345</v>
      </c>
      <c r="AO835">
        <v>975</v>
      </c>
      <c r="AP835">
        <v>1516</v>
      </c>
      <c r="AQ835" t="s">
        <v>103</v>
      </c>
      <c r="AR835" t="s">
        <v>98</v>
      </c>
      <c r="AS835" t="s">
        <v>105</v>
      </c>
      <c r="AT835" t="s">
        <v>106</v>
      </c>
      <c r="AU835">
        <v>1516</v>
      </c>
      <c r="AV835">
        <v>0</v>
      </c>
      <c r="AW835">
        <v>0</v>
      </c>
      <c r="AX835">
        <v>1516</v>
      </c>
      <c r="AY835">
        <v>0</v>
      </c>
      <c r="AZ835">
        <v>0</v>
      </c>
      <c r="BA835">
        <v>1</v>
      </c>
      <c r="BB835">
        <v>1</v>
      </c>
      <c r="BC835">
        <v>3</v>
      </c>
      <c r="BD835">
        <v>1</v>
      </c>
      <c r="BE835" t="s">
        <v>98</v>
      </c>
      <c r="BF835">
        <v>6</v>
      </c>
      <c r="BG835" t="s">
        <v>107</v>
      </c>
      <c r="BH835">
        <v>0</v>
      </c>
      <c r="BI835" t="s">
        <v>83</v>
      </c>
      <c r="BJ835" t="s">
        <v>108</v>
      </c>
      <c r="BK835">
        <v>1964</v>
      </c>
      <c r="BL835" t="s">
        <v>109</v>
      </c>
      <c r="BM835">
        <v>2</v>
      </c>
      <c r="BN835">
        <v>472</v>
      </c>
      <c r="BO835" t="s">
        <v>98</v>
      </c>
      <c r="BP835" t="s">
        <v>98</v>
      </c>
      <c r="BQ835" t="s">
        <v>105</v>
      </c>
      <c r="BR835">
        <v>0</v>
      </c>
      <c r="BS835">
        <v>0</v>
      </c>
      <c r="BT835">
        <v>0</v>
      </c>
      <c r="BU835">
        <v>0</v>
      </c>
      <c r="BV835">
        <v>152</v>
      </c>
      <c r="BW835">
        <v>0</v>
      </c>
      <c r="BX835" t="s">
        <v>83</v>
      </c>
      <c r="BY835" t="s">
        <v>83</v>
      </c>
      <c r="BZ835" t="s">
        <v>83</v>
      </c>
      <c r="CA835" s="2">
        <v>0</v>
      </c>
      <c r="CB835">
        <v>2</v>
      </c>
      <c r="CC835">
        <v>2009</v>
      </c>
      <c r="CD835" t="s">
        <v>110</v>
      </c>
      <c r="CE835" t="s">
        <v>111</v>
      </c>
      <c r="CF835" s="2">
        <v>167000</v>
      </c>
      <c r="CG835" s="4">
        <f t="shared" ref="CG835:CG898" si="27">CF835/AX835</f>
        <v>110.15831134564644</v>
      </c>
    </row>
    <row r="836" spans="1:85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 t="str">
        <f t="shared" si="26"/>
        <v>Y</v>
      </c>
      <c r="S836">
        <v>5</v>
      </c>
      <c r="T836">
        <v>6</v>
      </c>
      <c r="U836">
        <v>1961</v>
      </c>
      <c r="V836" t="str">
        <f>IF(Table1[[#This Row],[YearBuilt]]&lt;1990, "N", IF(Table1[[#This Row],[Remodeled after 1990?]] = "Y", "N", "Y"))</f>
        <v>N</v>
      </c>
      <c r="W836">
        <v>1961</v>
      </c>
      <c r="X836" t="str" cm="1">
        <f t="array" ref="X836">IFERROR(IF(U836=W836, "N", IF(AND(U836&lt;W836, Table1[[#This Row],[YearRemodAdd]]&gt;1990), "Y", "N/A")), No value)</f>
        <v>N</v>
      </c>
      <c r="Y836" t="s">
        <v>93</v>
      </c>
      <c r="Z836" t="s">
        <v>94</v>
      </c>
      <c r="AA836" t="s">
        <v>95</v>
      </c>
      <c r="AB836" t="s">
        <v>95</v>
      </c>
      <c r="AC836" t="s">
        <v>96</v>
      </c>
      <c r="AD836">
        <v>136</v>
      </c>
      <c r="AE836" t="s">
        <v>98</v>
      </c>
      <c r="AF836" t="s">
        <v>98</v>
      </c>
      <c r="AG836" t="s">
        <v>118</v>
      </c>
      <c r="AH836" t="s">
        <v>98</v>
      </c>
      <c r="AI836" t="s">
        <v>98</v>
      </c>
      <c r="AJ836" t="s">
        <v>100</v>
      </c>
      <c r="AK836" t="s">
        <v>153</v>
      </c>
      <c r="AL836">
        <v>572</v>
      </c>
      <c r="AM836" t="s">
        <v>102</v>
      </c>
      <c r="AN836">
        <v>0</v>
      </c>
      <c r="AO836">
        <v>572</v>
      </c>
      <c r="AP836">
        <v>1144</v>
      </c>
      <c r="AQ836" t="s">
        <v>103</v>
      </c>
      <c r="AR836" t="s">
        <v>97</v>
      </c>
      <c r="AS836" t="s">
        <v>105</v>
      </c>
      <c r="AT836" t="s">
        <v>106</v>
      </c>
      <c r="AU836">
        <v>1144</v>
      </c>
      <c r="AV836">
        <v>0</v>
      </c>
      <c r="AW836">
        <v>0</v>
      </c>
      <c r="AX836">
        <v>1144</v>
      </c>
      <c r="AY836">
        <v>1</v>
      </c>
      <c r="AZ836">
        <v>0</v>
      </c>
      <c r="BA836">
        <v>1</v>
      </c>
      <c r="BB836">
        <v>0</v>
      </c>
      <c r="BC836">
        <v>3</v>
      </c>
      <c r="BD836">
        <v>1</v>
      </c>
      <c r="BE836" t="s">
        <v>98</v>
      </c>
      <c r="BF836">
        <v>6</v>
      </c>
      <c r="BG836" t="s">
        <v>107</v>
      </c>
      <c r="BH836">
        <v>0</v>
      </c>
      <c r="BI836" t="s">
        <v>83</v>
      </c>
      <c r="BJ836" t="s">
        <v>108</v>
      </c>
      <c r="BK836">
        <v>1961</v>
      </c>
      <c r="BL836" t="s">
        <v>102</v>
      </c>
      <c r="BM836">
        <v>2</v>
      </c>
      <c r="BN836">
        <v>456</v>
      </c>
      <c r="BO836" t="s">
        <v>98</v>
      </c>
      <c r="BP836" t="s">
        <v>98</v>
      </c>
      <c r="BQ836" t="s">
        <v>105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 t="s">
        <v>83</v>
      </c>
      <c r="BY836" t="s">
        <v>163</v>
      </c>
      <c r="BZ836" t="s">
        <v>83</v>
      </c>
      <c r="CA836" s="2">
        <v>0</v>
      </c>
      <c r="CB836">
        <v>9</v>
      </c>
      <c r="CC836">
        <v>2008</v>
      </c>
      <c r="CD836" t="s">
        <v>110</v>
      </c>
      <c r="CE836" t="s">
        <v>111</v>
      </c>
      <c r="CF836" s="2">
        <v>139950</v>
      </c>
      <c r="CG836" s="4">
        <f t="shared" si="27"/>
        <v>122.33391608391608</v>
      </c>
    </row>
    <row r="837" spans="1:85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 t="str">
        <f t="shared" si="26"/>
        <v>Y</v>
      </c>
      <c r="S837">
        <v>4</v>
      </c>
      <c r="T837">
        <v>7</v>
      </c>
      <c r="U837">
        <v>1950</v>
      </c>
      <c r="V837" t="str">
        <f>IF(Table1[[#This Row],[YearBuilt]]&lt;1990, "N", IF(Table1[[#This Row],[Remodeled after 1990?]] = "Y", "N", "Y"))</f>
        <v>N</v>
      </c>
      <c r="W837">
        <v>1995</v>
      </c>
      <c r="X837" t="str" cm="1">
        <f t="array" ref="X837">IFERROR(IF(U837=W837, "N", IF(AND(U837&lt;W837, Table1[[#This Row],[YearRemodAdd]]&gt;1990), "Y", "N/A")), No value)</f>
        <v>Y</v>
      </c>
      <c r="Y837" t="s">
        <v>93</v>
      </c>
      <c r="Z837" t="s">
        <v>94</v>
      </c>
      <c r="AA837" t="s">
        <v>95</v>
      </c>
      <c r="AB837" t="s">
        <v>140</v>
      </c>
      <c r="AC837" t="s">
        <v>117</v>
      </c>
      <c r="AD837">
        <v>0</v>
      </c>
      <c r="AE837" t="s">
        <v>98</v>
      </c>
      <c r="AF837" t="s">
        <v>98</v>
      </c>
      <c r="AG837" t="s">
        <v>118</v>
      </c>
      <c r="AH837" t="s">
        <v>97</v>
      </c>
      <c r="AI837" t="s">
        <v>98</v>
      </c>
      <c r="AJ837" t="s">
        <v>100</v>
      </c>
      <c r="AK837" t="s">
        <v>141</v>
      </c>
      <c r="AL837">
        <v>442</v>
      </c>
      <c r="AM837" t="s">
        <v>102</v>
      </c>
      <c r="AN837">
        <v>0</v>
      </c>
      <c r="AO837">
        <v>625</v>
      </c>
      <c r="AP837">
        <v>1067</v>
      </c>
      <c r="AQ837" t="s">
        <v>103</v>
      </c>
      <c r="AR837" t="s">
        <v>98</v>
      </c>
      <c r="AS837" t="s">
        <v>105</v>
      </c>
      <c r="AT837" t="s">
        <v>106</v>
      </c>
      <c r="AU837">
        <v>1067</v>
      </c>
      <c r="AV837">
        <v>0</v>
      </c>
      <c r="AW837">
        <v>0</v>
      </c>
      <c r="AX837">
        <v>1067</v>
      </c>
      <c r="AY837">
        <v>0</v>
      </c>
      <c r="AZ837">
        <v>0</v>
      </c>
      <c r="BA837">
        <v>2</v>
      </c>
      <c r="BB837">
        <v>0</v>
      </c>
      <c r="BC837">
        <v>2</v>
      </c>
      <c r="BD837">
        <v>1</v>
      </c>
      <c r="BE837" t="s">
        <v>97</v>
      </c>
      <c r="BF837">
        <v>4</v>
      </c>
      <c r="BG837" t="s">
        <v>224</v>
      </c>
      <c r="BH837">
        <v>0</v>
      </c>
      <c r="BI837" t="s">
        <v>83</v>
      </c>
      <c r="BJ837" t="s">
        <v>108</v>
      </c>
      <c r="BK837">
        <v>1996</v>
      </c>
      <c r="BL837" t="s">
        <v>102</v>
      </c>
      <c r="BM837">
        <v>2</v>
      </c>
      <c r="BN837">
        <v>436</v>
      </c>
      <c r="BO837" t="s">
        <v>98</v>
      </c>
      <c r="BP837" t="s">
        <v>98</v>
      </c>
      <c r="BQ837" t="s">
        <v>105</v>
      </c>
      <c r="BR837">
        <v>290</v>
      </c>
      <c r="BS837">
        <v>0</v>
      </c>
      <c r="BT837">
        <v>0</v>
      </c>
      <c r="BU837">
        <v>0</v>
      </c>
      <c r="BV837">
        <v>0</v>
      </c>
      <c r="BW837">
        <v>0</v>
      </c>
      <c r="BX837" t="s">
        <v>83</v>
      </c>
      <c r="BY837" t="s">
        <v>83</v>
      </c>
      <c r="BZ837" t="s">
        <v>83</v>
      </c>
      <c r="CA837" s="2">
        <v>0</v>
      </c>
      <c r="CB837">
        <v>2</v>
      </c>
      <c r="CC837">
        <v>2010</v>
      </c>
      <c r="CD837" t="s">
        <v>110</v>
      </c>
      <c r="CE837" t="s">
        <v>111</v>
      </c>
      <c r="CF837" s="2">
        <v>128000</v>
      </c>
      <c r="CG837" s="4">
        <f t="shared" si="27"/>
        <v>119.96251171508904</v>
      </c>
    </row>
    <row r="838" spans="1:85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 t="str">
        <f t="shared" si="26"/>
        <v>Y</v>
      </c>
      <c r="S838">
        <v>5</v>
      </c>
      <c r="T838">
        <v>6</v>
      </c>
      <c r="U838">
        <v>1948</v>
      </c>
      <c r="V838" t="str">
        <f>IF(Table1[[#This Row],[YearBuilt]]&lt;1990, "N", IF(Table1[[#This Row],[Remodeled after 1990?]] = "Y", "N", "Y"))</f>
        <v>N</v>
      </c>
      <c r="W838">
        <v>1973</v>
      </c>
      <c r="X838" t="str" cm="1">
        <f t="array" ref="X838">IFERROR(IF(U838=W838, "N", IF(AND(U838&lt;W838, Table1[[#This Row],[YearRemodAdd]]&gt;1990), "Y", "N/A")), No value)</f>
        <v>N/A</v>
      </c>
      <c r="Y838" t="s">
        <v>93</v>
      </c>
      <c r="Z838" t="s">
        <v>94</v>
      </c>
      <c r="AA838" t="s">
        <v>95</v>
      </c>
      <c r="AB838" t="s">
        <v>95</v>
      </c>
      <c r="AC838" t="s">
        <v>117</v>
      </c>
      <c r="AD838">
        <v>0</v>
      </c>
      <c r="AE838" t="s">
        <v>98</v>
      </c>
      <c r="AF838" t="s">
        <v>98</v>
      </c>
      <c r="AG838" t="s">
        <v>126</v>
      </c>
      <c r="AH838" t="s">
        <v>98</v>
      </c>
      <c r="AI838" t="s">
        <v>98</v>
      </c>
      <c r="AJ838" t="s">
        <v>100</v>
      </c>
      <c r="AK838" t="s">
        <v>153</v>
      </c>
      <c r="AL838">
        <v>338</v>
      </c>
      <c r="AM838" t="s">
        <v>102</v>
      </c>
      <c r="AN838">
        <v>0</v>
      </c>
      <c r="AO838">
        <v>1221</v>
      </c>
      <c r="AP838">
        <v>1559</v>
      </c>
      <c r="AQ838" t="s">
        <v>103</v>
      </c>
      <c r="AR838" t="s">
        <v>97</v>
      </c>
      <c r="AS838" t="s">
        <v>105</v>
      </c>
      <c r="AT838" t="s">
        <v>106</v>
      </c>
      <c r="AU838">
        <v>1559</v>
      </c>
      <c r="AV838">
        <v>0</v>
      </c>
      <c r="AW838">
        <v>0</v>
      </c>
      <c r="AX838">
        <v>1559</v>
      </c>
      <c r="AY838">
        <v>1</v>
      </c>
      <c r="AZ838">
        <v>0</v>
      </c>
      <c r="BA838">
        <v>1</v>
      </c>
      <c r="BB838">
        <v>0</v>
      </c>
      <c r="BC838">
        <v>2</v>
      </c>
      <c r="BD838">
        <v>1</v>
      </c>
      <c r="BE838" t="s">
        <v>98</v>
      </c>
      <c r="BF838">
        <v>5</v>
      </c>
      <c r="BG838" t="s">
        <v>224</v>
      </c>
      <c r="BH838">
        <v>0</v>
      </c>
      <c r="BI838" t="s">
        <v>83</v>
      </c>
      <c r="BJ838" t="s">
        <v>127</v>
      </c>
      <c r="BK838">
        <v>1948</v>
      </c>
      <c r="BL838" t="s">
        <v>102</v>
      </c>
      <c r="BM838">
        <v>2</v>
      </c>
      <c r="BN838">
        <v>812</v>
      </c>
      <c r="BO838" t="s">
        <v>98</v>
      </c>
      <c r="BP838" t="s">
        <v>98</v>
      </c>
      <c r="BQ838" t="s">
        <v>105</v>
      </c>
      <c r="BR838">
        <v>0</v>
      </c>
      <c r="BS838">
        <v>116</v>
      </c>
      <c r="BT838">
        <v>230</v>
      </c>
      <c r="BU838">
        <v>0</v>
      </c>
      <c r="BV838">
        <v>0</v>
      </c>
      <c r="BW838">
        <v>0</v>
      </c>
      <c r="BX838" t="s">
        <v>83</v>
      </c>
      <c r="BY838" t="s">
        <v>163</v>
      </c>
      <c r="BZ838" t="s">
        <v>83</v>
      </c>
      <c r="CA838" s="2">
        <v>0</v>
      </c>
      <c r="CB838">
        <v>6</v>
      </c>
      <c r="CC838">
        <v>2007</v>
      </c>
      <c r="CD838" t="s">
        <v>173</v>
      </c>
      <c r="CE838" t="s">
        <v>111</v>
      </c>
      <c r="CF838" s="2">
        <v>153500</v>
      </c>
      <c r="CG838" s="4">
        <f t="shared" si="27"/>
        <v>98.46055163566389</v>
      </c>
    </row>
    <row r="839" spans="1:85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 t="str">
        <f t="shared" si="26"/>
        <v>N</v>
      </c>
      <c r="S839">
        <v>6</v>
      </c>
      <c r="T839">
        <v>5</v>
      </c>
      <c r="U839">
        <v>1973</v>
      </c>
      <c r="V839" t="str">
        <f>IF(Table1[[#This Row],[YearBuilt]]&lt;1990, "N", IF(Table1[[#This Row],[Remodeled after 1990?]] = "Y", "N", "Y"))</f>
        <v>N</v>
      </c>
      <c r="W839">
        <v>1973</v>
      </c>
      <c r="X839" t="str" cm="1">
        <f t="array" ref="X839">IFERROR(IF(U839=W839, "N", IF(AND(U839&lt;W839, Table1[[#This Row],[YearRemodAdd]]&gt;1990), "Y", "N/A")), No value)</f>
        <v>N</v>
      </c>
      <c r="Y839" t="s">
        <v>93</v>
      </c>
      <c r="Z839" t="s">
        <v>94</v>
      </c>
      <c r="AA839" t="s">
        <v>140</v>
      </c>
      <c r="AB839" t="s">
        <v>140</v>
      </c>
      <c r="AC839" t="s">
        <v>96</v>
      </c>
      <c r="AD839">
        <v>158</v>
      </c>
      <c r="AE839" t="s">
        <v>98</v>
      </c>
      <c r="AF839" t="s">
        <v>98</v>
      </c>
      <c r="AG839" t="s">
        <v>118</v>
      </c>
      <c r="AH839" t="s">
        <v>98</v>
      </c>
      <c r="AI839" t="s">
        <v>98</v>
      </c>
      <c r="AJ839" t="s">
        <v>100</v>
      </c>
      <c r="AK839" t="s">
        <v>141</v>
      </c>
      <c r="AL839">
        <v>330</v>
      </c>
      <c r="AM839" t="s">
        <v>102</v>
      </c>
      <c r="AN839">
        <v>0</v>
      </c>
      <c r="AO839">
        <v>153</v>
      </c>
      <c r="AP839">
        <v>483</v>
      </c>
      <c r="AQ839" t="s">
        <v>103</v>
      </c>
      <c r="AR839" t="s">
        <v>98</v>
      </c>
      <c r="AS839" t="s">
        <v>105</v>
      </c>
      <c r="AT839" t="s">
        <v>106</v>
      </c>
      <c r="AU839">
        <v>483</v>
      </c>
      <c r="AV839">
        <v>504</v>
      </c>
      <c r="AW839">
        <v>0</v>
      </c>
      <c r="AX839">
        <v>987</v>
      </c>
      <c r="AY839">
        <v>1</v>
      </c>
      <c r="AZ839">
        <v>0</v>
      </c>
      <c r="BA839">
        <v>1</v>
      </c>
      <c r="BB839">
        <v>1</v>
      </c>
      <c r="BC839">
        <v>2</v>
      </c>
      <c r="BD839">
        <v>1</v>
      </c>
      <c r="BE839" t="s">
        <v>98</v>
      </c>
      <c r="BF839">
        <v>5</v>
      </c>
      <c r="BG839" t="s">
        <v>107</v>
      </c>
      <c r="BH839">
        <v>0</v>
      </c>
      <c r="BI839" t="s">
        <v>83</v>
      </c>
      <c r="BJ839" t="s">
        <v>127</v>
      </c>
      <c r="BK839">
        <v>1973</v>
      </c>
      <c r="BL839" t="s">
        <v>102</v>
      </c>
      <c r="BM839">
        <v>1</v>
      </c>
      <c r="BN839">
        <v>264</v>
      </c>
      <c r="BO839" t="s">
        <v>98</v>
      </c>
      <c r="BP839" t="s">
        <v>98</v>
      </c>
      <c r="BQ839" t="s">
        <v>105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 t="s">
        <v>83</v>
      </c>
      <c r="BY839" t="s">
        <v>83</v>
      </c>
      <c r="BZ839" t="s">
        <v>83</v>
      </c>
      <c r="CA839" s="2">
        <v>0</v>
      </c>
      <c r="CB839">
        <v>11</v>
      </c>
      <c r="CC839">
        <v>2008</v>
      </c>
      <c r="CD839" t="s">
        <v>110</v>
      </c>
      <c r="CE839" t="s">
        <v>111</v>
      </c>
      <c r="CF839" s="2">
        <v>100000</v>
      </c>
      <c r="CG839" s="4">
        <f t="shared" si="27"/>
        <v>101.31712259371834</v>
      </c>
    </row>
    <row r="840" spans="1:85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 t="str">
        <f t="shared" si="26"/>
        <v>Y</v>
      </c>
      <c r="S840">
        <v>5</v>
      </c>
      <c r="T840">
        <v>6</v>
      </c>
      <c r="U840">
        <v>1995</v>
      </c>
      <c r="V840" t="str">
        <f>IF(Table1[[#This Row],[YearBuilt]]&lt;1990, "N", IF(Table1[[#This Row],[Remodeled after 1990?]] = "Y", "N", "Y"))</f>
        <v>N</v>
      </c>
      <c r="W840">
        <v>2006</v>
      </c>
      <c r="X840" t="str" cm="1">
        <f t="array" ref="X840">IFERROR(IF(U840=W840, "N", IF(AND(U840&lt;W840, Table1[[#This Row],[YearRemodAdd]]&gt;1990), "Y", "N/A")), No value)</f>
        <v>Y</v>
      </c>
      <c r="Y840" t="s">
        <v>93</v>
      </c>
      <c r="Z840" t="s">
        <v>94</v>
      </c>
      <c r="AA840" t="s">
        <v>95</v>
      </c>
      <c r="AB840" t="s">
        <v>95</v>
      </c>
      <c r="AC840" t="s">
        <v>117</v>
      </c>
      <c r="AD840">
        <v>0</v>
      </c>
      <c r="AE840" t="s">
        <v>98</v>
      </c>
      <c r="AF840" t="s">
        <v>98</v>
      </c>
      <c r="AG840" t="s">
        <v>99</v>
      </c>
      <c r="AH840" t="s">
        <v>97</v>
      </c>
      <c r="AI840" t="s">
        <v>98</v>
      </c>
      <c r="AJ840" t="s">
        <v>100</v>
      </c>
      <c r="AK840" t="s">
        <v>102</v>
      </c>
      <c r="AL840">
        <v>0</v>
      </c>
      <c r="AM840" t="s">
        <v>102</v>
      </c>
      <c r="AN840">
        <v>0</v>
      </c>
      <c r="AO840">
        <v>1099</v>
      </c>
      <c r="AP840">
        <v>1099</v>
      </c>
      <c r="AQ840" t="s">
        <v>103</v>
      </c>
      <c r="AR840" t="s">
        <v>104</v>
      </c>
      <c r="AS840" t="s">
        <v>105</v>
      </c>
      <c r="AT840" t="s">
        <v>106</v>
      </c>
      <c r="AU840">
        <v>1099</v>
      </c>
      <c r="AV840">
        <v>0</v>
      </c>
      <c r="AW840">
        <v>0</v>
      </c>
      <c r="AX840">
        <v>1099</v>
      </c>
      <c r="AY840">
        <v>0</v>
      </c>
      <c r="AZ840">
        <v>0</v>
      </c>
      <c r="BA840">
        <v>1</v>
      </c>
      <c r="BB840">
        <v>1</v>
      </c>
      <c r="BC840">
        <v>3</v>
      </c>
      <c r="BD840">
        <v>1</v>
      </c>
      <c r="BE840" t="s">
        <v>97</v>
      </c>
      <c r="BF840">
        <v>6</v>
      </c>
      <c r="BG840" t="s">
        <v>107</v>
      </c>
      <c r="BH840">
        <v>0</v>
      </c>
      <c r="BI840" t="s">
        <v>83</v>
      </c>
      <c r="BJ840" t="s">
        <v>108</v>
      </c>
      <c r="BK840">
        <v>1999</v>
      </c>
      <c r="BL840" t="s">
        <v>102</v>
      </c>
      <c r="BM840">
        <v>1</v>
      </c>
      <c r="BN840">
        <v>352</v>
      </c>
      <c r="BO840" t="s">
        <v>98</v>
      </c>
      <c r="BP840" t="s">
        <v>98</v>
      </c>
      <c r="BQ840" t="s">
        <v>105</v>
      </c>
      <c r="BR840">
        <v>278</v>
      </c>
      <c r="BS840">
        <v>0</v>
      </c>
      <c r="BT840">
        <v>0</v>
      </c>
      <c r="BU840">
        <v>0</v>
      </c>
      <c r="BV840">
        <v>0</v>
      </c>
      <c r="BW840">
        <v>0</v>
      </c>
      <c r="BX840" t="s">
        <v>83</v>
      </c>
      <c r="BY840" t="s">
        <v>83</v>
      </c>
      <c r="BZ840" t="s">
        <v>83</v>
      </c>
      <c r="CA840" s="2">
        <v>0</v>
      </c>
      <c r="CB840">
        <v>6</v>
      </c>
      <c r="CC840">
        <v>2008</v>
      </c>
      <c r="CD840" t="s">
        <v>110</v>
      </c>
      <c r="CE840" t="s">
        <v>111</v>
      </c>
      <c r="CF840" s="2">
        <v>144000</v>
      </c>
      <c r="CG840" s="4">
        <f t="shared" si="27"/>
        <v>131.02820746132849</v>
      </c>
    </row>
    <row r="841" spans="1:85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 t="str">
        <f t="shared" si="26"/>
        <v>N/A</v>
      </c>
      <c r="S841">
        <v>5</v>
      </c>
      <c r="T841">
        <v>6</v>
      </c>
      <c r="U841">
        <v>1946</v>
      </c>
      <c r="V841" t="str">
        <f>IF(Table1[[#This Row],[YearBuilt]]&lt;1990, "N", IF(Table1[[#This Row],[Remodeled after 1990?]] = "Y", "N", "Y"))</f>
        <v>N</v>
      </c>
      <c r="W841">
        <v>1995</v>
      </c>
      <c r="X841" t="str" cm="1">
        <f t="array" ref="X841">IFERROR(IF(U841=W841, "N", IF(AND(U841&lt;W841, Table1[[#This Row],[YearRemodAdd]]&gt;1990), "Y", "N/A")), No value)</f>
        <v>Y</v>
      </c>
      <c r="Y841" t="s">
        <v>93</v>
      </c>
      <c r="Z841" t="s">
        <v>94</v>
      </c>
      <c r="AA841" t="s">
        <v>116</v>
      </c>
      <c r="AB841" t="s">
        <v>116</v>
      </c>
      <c r="AC841" t="s">
        <v>117</v>
      </c>
      <c r="AD841">
        <v>0</v>
      </c>
      <c r="AE841" t="s">
        <v>98</v>
      </c>
      <c r="AF841" t="s">
        <v>98</v>
      </c>
      <c r="AG841" t="s">
        <v>118</v>
      </c>
      <c r="AH841" t="s">
        <v>98</v>
      </c>
      <c r="AI841" t="s">
        <v>98</v>
      </c>
      <c r="AJ841" t="s">
        <v>100</v>
      </c>
      <c r="AK841" t="s">
        <v>141</v>
      </c>
      <c r="AL841">
        <v>352</v>
      </c>
      <c r="AM841" t="s">
        <v>102</v>
      </c>
      <c r="AN841">
        <v>0</v>
      </c>
      <c r="AO841">
        <v>416</v>
      </c>
      <c r="AP841">
        <v>768</v>
      </c>
      <c r="AQ841" t="s">
        <v>103</v>
      </c>
      <c r="AR841" t="s">
        <v>104</v>
      </c>
      <c r="AS841" t="s">
        <v>105</v>
      </c>
      <c r="AT841" t="s">
        <v>106</v>
      </c>
      <c r="AU841">
        <v>768</v>
      </c>
      <c r="AV841">
        <v>432</v>
      </c>
      <c r="AW841">
        <v>0</v>
      </c>
      <c r="AX841">
        <v>1200</v>
      </c>
      <c r="AY841">
        <v>0</v>
      </c>
      <c r="AZ841">
        <v>0</v>
      </c>
      <c r="BA841">
        <v>1</v>
      </c>
      <c r="BB841">
        <v>0</v>
      </c>
      <c r="BC841">
        <v>3</v>
      </c>
      <c r="BD841">
        <v>1</v>
      </c>
      <c r="BE841" t="s">
        <v>98</v>
      </c>
      <c r="BF841">
        <v>6</v>
      </c>
      <c r="BG841" t="s">
        <v>107</v>
      </c>
      <c r="BH841">
        <v>0</v>
      </c>
      <c r="BI841" t="s">
        <v>83</v>
      </c>
      <c r="BJ841" t="s">
        <v>127</v>
      </c>
      <c r="BK841">
        <v>1946</v>
      </c>
      <c r="BL841" t="s">
        <v>102</v>
      </c>
      <c r="BM841">
        <v>1</v>
      </c>
      <c r="BN841">
        <v>240</v>
      </c>
      <c r="BO841" t="s">
        <v>98</v>
      </c>
      <c r="BP841" t="s">
        <v>98</v>
      </c>
      <c r="BQ841" t="s">
        <v>105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 t="s">
        <v>83</v>
      </c>
      <c r="BY841" t="s">
        <v>83</v>
      </c>
      <c r="BZ841" t="s">
        <v>83</v>
      </c>
      <c r="CA841" s="2">
        <v>0</v>
      </c>
      <c r="CB841">
        <v>5</v>
      </c>
      <c r="CC841">
        <v>2008</v>
      </c>
      <c r="CD841" t="s">
        <v>110</v>
      </c>
      <c r="CE841" t="s">
        <v>111</v>
      </c>
      <c r="CF841" s="2">
        <v>130500</v>
      </c>
      <c r="CG841" s="4">
        <f t="shared" si="27"/>
        <v>108.75</v>
      </c>
    </row>
    <row r="842" spans="1:85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 t="str">
        <f t="shared" si="26"/>
        <v>N</v>
      </c>
      <c r="S842">
        <v>6</v>
      </c>
      <c r="T842">
        <v>8</v>
      </c>
      <c r="U842">
        <v>1925</v>
      </c>
      <c r="V842" t="str">
        <f>IF(Table1[[#This Row],[YearBuilt]]&lt;1990, "N", IF(Table1[[#This Row],[Remodeled after 1990?]] = "Y", "N", "Y"))</f>
        <v>N</v>
      </c>
      <c r="W842">
        <v>1950</v>
      </c>
      <c r="X842" t="str" cm="1">
        <f t="array" ref="X842">IFERROR(IF(U842=W842, "N", IF(AND(U842&lt;W842, Table1[[#This Row],[YearRemodAdd]]&gt;1990), "Y", "N/A")), No value)</f>
        <v>N/A</v>
      </c>
      <c r="Y842" t="s">
        <v>93</v>
      </c>
      <c r="Z842" t="s">
        <v>94</v>
      </c>
      <c r="AA842" t="s">
        <v>124</v>
      </c>
      <c r="AB842" t="s">
        <v>124</v>
      </c>
      <c r="AC842" t="s">
        <v>117</v>
      </c>
      <c r="AD842">
        <v>0</v>
      </c>
      <c r="AE842" t="s">
        <v>98</v>
      </c>
      <c r="AF842" t="s">
        <v>98</v>
      </c>
      <c r="AG842" t="s">
        <v>126</v>
      </c>
      <c r="AH842" t="s">
        <v>98</v>
      </c>
      <c r="AI842" t="s">
        <v>98</v>
      </c>
      <c r="AJ842" t="s">
        <v>100</v>
      </c>
      <c r="AK842" t="s">
        <v>141</v>
      </c>
      <c r="AL842">
        <v>156</v>
      </c>
      <c r="AM842" t="s">
        <v>102</v>
      </c>
      <c r="AN842">
        <v>0</v>
      </c>
      <c r="AO842">
        <v>516</v>
      </c>
      <c r="AP842">
        <v>672</v>
      </c>
      <c r="AQ842" t="s">
        <v>103</v>
      </c>
      <c r="AR842" t="s">
        <v>98</v>
      </c>
      <c r="AS842" t="s">
        <v>177</v>
      </c>
      <c r="AT842" t="s">
        <v>106</v>
      </c>
      <c r="AU842">
        <v>810</v>
      </c>
      <c r="AV842">
        <v>672</v>
      </c>
      <c r="AW842">
        <v>0</v>
      </c>
      <c r="AX842">
        <v>1482</v>
      </c>
      <c r="AY842">
        <v>0</v>
      </c>
      <c r="AZ842">
        <v>0</v>
      </c>
      <c r="BA842">
        <v>2</v>
      </c>
      <c r="BB842">
        <v>0</v>
      </c>
      <c r="BC842">
        <v>4</v>
      </c>
      <c r="BD842">
        <v>1</v>
      </c>
      <c r="BE842" t="s">
        <v>147</v>
      </c>
      <c r="BF842">
        <v>7</v>
      </c>
      <c r="BG842" t="s">
        <v>107</v>
      </c>
      <c r="BH842">
        <v>0</v>
      </c>
      <c r="BI842" t="s">
        <v>83</v>
      </c>
      <c r="BJ842" t="s">
        <v>127</v>
      </c>
      <c r="BK842">
        <v>1934</v>
      </c>
      <c r="BL842" t="s">
        <v>102</v>
      </c>
      <c r="BM842">
        <v>1</v>
      </c>
      <c r="BN842">
        <v>400</v>
      </c>
      <c r="BO842" t="s">
        <v>98</v>
      </c>
      <c r="BP842" t="s">
        <v>98</v>
      </c>
      <c r="BQ842" t="s">
        <v>190</v>
      </c>
      <c r="BR842">
        <v>0</v>
      </c>
      <c r="BS842">
        <v>0</v>
      </c>
      <c r="BT842">
        <v>254</v>
      </c>
      <c r="BU842">
        <v>0</v>
      </c>
      <c r="BV842">
        <v>0</v>
      </c>
      <c r="BW842">
        <v>0</v>
      </c>
      <c r="BX842" t="s">
        <v>83</v>
      </c>
      <c r="BY842" t="s">
        <v>83</v>
      </c>
      <c r="BZ842" t="s">
        <v>83</v>
      </c>
      <c r="CA842" s="2">
        <v>0</v>
      </c>
      <c r="CB842">
        <v>3</v>
      </c>
      <c r="CC842">
        <v>2008</v>
      </c>
      <c r="CD842" t="s">
        <v>110</v>
      </c>
      <c r="CE842" t="s">
        <v>111</v>
      </c>
      <c r="CF842" s="2">
        <v>140000</v>
      </c>
      <c r="CG842" s="4">
        <f t="shared" si="27"/>
        <v>94.466936572199728</v>
      </c>
    </row>
    <row r="843" spans="1:85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 t="str">
        <f t="shared" si="26"/>
        <v>N</v>
      </c>
      <c r="S843">
        <v>5</v>
      </c>
      <c r="T843">
        <v>8</v>
      </c>
      <c r="U843">
        <v>1904</v>
      </c>
      <c r="V843" t="str">
        <f>IF(Table1[[#This Row],[YearBuilt]]&lt;1990, "N", IF(Table1[[#This Row],[Remodeled after 1990?]] = "Y", "N", "Y"))</f>
        <v>N</v>
      </c>
      <c r="W843">
        <v>2002</v>
      </c>
      <c r="X843" t="str" cm="1">
        <f t="array" ref="X843">IFERROR(IF(U843=W843, "N", IF(AND(U843&lt;W843, Table1[[#This Row],[YearRemodAdd]]&gt;1990), "Y", "N/A")), No value)</f>
        <v>Y</v>
      </c>
      <c r="Y843" t="s">
        <v>93</v>
      </c>
      <c r="Z843" t="s">
        <v>94</v>
      </c>
      <c r="AA843" t="s">
        <v>116</v>
      </c>
      <c r="AB843" t="s">
        <v>116</v>
      </c>
      <c r="AC843" t="s">
        <v>117</v>
      </c>
      <c r="AD843">
        <v>0</v>
      </c>
      <c r="AE843" t="s">
        <v>98</v>
      </c>
      <c r="AF843" t="s">
        <v>98</v>
      </c>
      <c r="AG843" t="s">
        <v>99</v>
      </c>
      <c r="AH843" t="s">
        <v>98</v>
      </c>
      <c r="AI843" t="s">
        <v>98</v>
      </c>
      <c r="AJ843" t="s">
        <v>100</v>
      </c>
      <c r="AK843" t="s">
        <v>102</v>
      </c>
      <c r="AL843">
        <v>0</v>
      </c>
      <c r="AM843" t="s">
        <v>102</v>
      </c>
      <c r="AN843">
        <v>0</v>
      </c>
      <c r="AO843">
        <v>650</v>
      </c>
      <c r="AP843">
        <v>650</v>
      </c>
      <c r="AQ843" t="s">
        <v>103</v>
      </c>
      <c r="AR843" t="s">
        <v>97</v>
      </c>
      <c r="AS843" t="s">
        <v>105</v>
      </c>
      <c r="AT843" t="s">
        <v>106</v>
      </c>
      <c r="AU843">
        <v>958</v>
      </c>
      <c r="AV843">
        <v>581</v>
      </c>
      <c r="AW843">
        <v>0</v>
      </c>
      <c r="AX843">
        <v>1539</v>
      </c>
      <c r="AY843">
        <v>0</v>
      </c>
      <c r="AZ843">
        <v>0</v>
      </c>
      <c r="BA843">
        <v>2</v>
      </c>
      <c r="BB843">
        <v>0</v>
      </c>
      <c r="BC843">
        <v>3</v>
      </c>
      <c r="BD843">
        <v>1</v>
      </c>
      <c r="BE843" t="s">
        <v>97</v>
      </c>
      <c r="BF843">
        <v>8</v>
      </c>
      <c r="BG843" t="s">
        <v>107</v>
      </c>
      <c r="BH843">
        <v>1</v>
      </c>
      <c r="BI843" t="s">
        <v>212</v>
      </c>
      <c r="BJ843" t="s">
        <v>127</v>
      </c>
      <c r="BK843">
        <v>1983</v>
      </c>
      <c r="BL843" t="s">
        <v>102</v>
      </c>
      <c r="BM843">
        <v>2</v>
      </c>
      <c r="BN843">
        <v>686</v>
      </c>
      <c r="BO843" t="s">
        <v>97</v>
      </c>
      <c r="BP843" t="s">
        <v>98</v>
      </c>
      <c r="BQ843" t="s">
        <v>190</v>
      </c>
      <c r="BR843">
        <v>70</v>
      </c>
      <c r="BS843">
        <v>78</v>
      </c>
      <c r="BT843">
        <v>68</v>
      </c>
      <c r="BU843">
        <v>0</v>
      </c>
      <c r="BV843">
        <v>0</v>
      </c>
      <c r="BW843">
        <v>0</v>
      </c>
      <c r="BX843" t="s">
        <v>83</v>
      </c>
      <c r="BY843" t="s">
        <v>83</v>
      </c>
      <c r="BZ843" t="s">
        <v>83</v>
      </c>
      <c r="CA843" s="2">
        <v>0</v>
      </c>
      <c r="CB843">
        <v>6</v>
      </c>
      <c r="CC843">
        <v>2008</v>
      </c>
      <c r="CD843" t="s">
        <v>110</v>
      </c>
      <c r="CE843" t="s">
        <v>111</v>
      </c>
      <c r="CF843" s="2">
        <v>157500</v>
      </c>
      <c r="CG843" s="4">
        <f t="shared" si="27"/>
        <v>102.3391812865497</v>
      </c>
    </row>
    <row r="844" spans="1:85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 t="str">
        <f t="shared" si="26"/>
        <v>N/A</v>
      </c>
      <c r="S844">
        <v>6</v>
      </c>
      <c r="T844">
        <v>7</v>
      </c>
      <c r="U844">
        <v>1966</v>
      </c>
      <c r="V844" t="str">
        <f>IF(Table1[[#This Row],[YearBuilt]]&lt;1990, "N", IF(Table1[[#This Row],[Remodeled after 1990?]] = "Y", "N", "Y"))</f>
        <v>N</v>
      </c>
      <c r="W844">
        <v>1966</v>
      </c>
      <c r="X844" t="str" cm="1">
        <f t="array" ref="X844">IFERROR(IF(U844=W844, "N", IF(AND(U844&lt;W844, Table1[[#This Row],[YearRemodAdd]]&gt;1990), "Y", "N/A")), No value)</f>
        <v>N</v>
      </c>
      <c r="Y844" t="s">
        <v>93</v>
      </c>
      <c r="Z844" t="s">
        <v>94</v>
      </c>
      <c r="AA844" t="s">
        <v>140</v>
      </c>
      <c r="AB844" t="s">
        <v>140</v>
      </c>
      <c r="AC844" t="s">
        <v>96</v>
      </c>
      <c r="AD844">
        <v>183</v>
      </c>
      <c r="AE844" t="s">
        <v>98</v>
      </c>
      <c r="AF844" t="s">
        <v>98</v>
      </c>
      <c r="AG844" t="s">
        <v>118</v>
      </c>
      <c r="AH844" t="s">
        <v>98</v>
      </c>
      <c r="AI844" t="s">
        <v>98</v>
      </c>
      <c r="AJ844" t="s">
        <v>97</v>
      </c>
      <c r="AK844" t="s">
        <v>153</v>
      </c>
      <c r="AL844">
        <v>312</v>
      </c>
      <c r="AM844" t="s">
        <v>119</v>
      </c>
      <c r="AN844">
        <v>539</v>
      </c>
      <c r="AO844">
        <v>276</v>
      </c>
      <c r="AP844">
        <v>1127</v>
      </c>
      <c r="AQ844" t="s">
        <v>103</v>
      </c>
      <c r="AR844" t="s">
        <v>98</v>
      </c>
      <c r="AS844" t="s">
        <v>105</v>
      </c>
      <c r="AT844" t="s">
        <v>106</v>
      </c>
      <c r="AU844">
        <v>1165</v>
      </c>
      <c r="AV844">
        <v>0</v>
      </c>
      <c r="AW844">
        <v>0</v>
      </c>
      <c r="AX844">
        <v>1165</v>
      </c>
      <c r="AY844">
        <v>1</v>
      </c>
      <c r="AZ844">
        <v>0</v>
      </c>
      <c r="BA844">
        <v>1</v>
      </c>
      <c r="BB844">
        <v>1</v>
      </c>
      <c r="BC844">
        <v>3</v>
      </c>
      <c r="BD844">
        <v>1</v>
      </c>
      <c r="BE844" t="s">
        <v>98</v>
      </c>
      <c r="BF844">
        <v>6</v>
      </c>
      <c r="BG844" t="s">
        <v>107</v>
      </c>
      <c r="BH844">
        <v>0</v>
      </c>
      <c r="BI844" t="s">
        <v>83</v>
      </c>
      <c r="BJ844" t="s">
        <v>108</v>
      </c>
      <c r="BK844">
        <v>1966</v>
      </c>
      <c r="BL844" t="s">
        <v>109</v>
      </c>
      <c r="BM844">
        <v>2</v>
      </c>
      <c r="BN844">
        <v>490</v>
      </c>
      <c r="BO844" t="s">
        <v>97</v>
      </c>
      <c r="BP844" t="s">
        <v>97</v>
      </c>
      <c r="BQ844" t="s">
        <v>105</v>
      </c>
      <c r="BR844">
        <v>0</v>
      </c>
      <c r="BS844">
        <v>129</v>
      </c>
      <c r="BT844">
        <v>0</v>
      </c>
      <c r="BU844">
        <v>0</v>
      </c>
      <c r="BV844">
        <v>0</v>
      </c>
      <c r="BW844">
        <v>0</v>
      </c>
      <c r="BX844" t="s">
        <v>83</v>
      </c>
      <c r="BY844" t="s">
        <v>165</v>
      </c>
      <c r="BZ844" t="s">
        <v>83</v>
      </c>
      <c r="CA844" s="2">
        <v>0</v>
      </c>
      <c r="CB844">
        <v>5</v>
      </c>
      <c r="CC844">
        <v>2008</v>
      </c>
      <c r="CD844" t="s">
        <v>110</v>
      </c>
      <c r="CE844" t="s">
        <v>111</v>
      </c>
      <c r="CF844" s="2">
        <v>174900</v>
      </c>
      <c r="CG844" s="4">
        <f t="shared" si="27"/>
        <v>150.12875536480686</v>
      </c>
    </row>
    <row r="845" spans="1:85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 t="str">
        <f t="shared" si="26"/>
        <v>Y</v>
      </c>
      <c r="S845">
        <v>5</v>
      </c>
      <c r="T845">
        <v>4</v>
      </c>
      <c r="U845">
        <v>1961</v>
      </c>
      <c r="V845" t="str">
        <f>IF(Table1[[#This Row],[YearBuilt]]&lt;1990, "N", IF(Table1[[#This Row],[Remodeled after 1990?]] = "Y", "N", "Y"))</f>
        <v>N</v>
      </c>
      <c r="W845">
        <v>1961</v>
      </c>
      <c r="X845" t="str" cm="1">
        <f t="array" ref="X845">IFERROR(IF(U845=W845, "N", IF(AND(U845&lt;W845, Table1[[#This Row],[YearRemodAdd]]&gt;1990), "Y", "N/A")), No value)</f>
        <v>N</v>
      </c>
      <c r="Y845" t="s">
        <v>93</v>
      </c>
      <c r="Z845" t="s">
        <v>94</v>
      </c>
      <c r="AA845" t="s">
        <v>96</v>
      </c>
      <c r="AB845" t="s">
        <v>96</v>
      </c>
      <c r="AC845" t="s">
        <v>117</v>
      </c>
      <c r="AD845">
        <v>0</v>
      </c>
      <c r="AE845" t="s">
        <v>98</v>
      </c>
      <c r="AF845" t="s">
        <v>98</v>
      </c>
      <c r="AG845" t="s">
        <v>118</v>
      </c>
      <c r="AH845" t="s">
        <v>98</v>
      </c>
      <c r="AI845" t="s">
        <v>98</v>
      </c>
      <c r="AJ845" t="s">
        <v>100</v>
      </c>
      <c r="AK845" t="s">
        <v>102</v>
      </c>
      <c r="AL845">
        <v>0</v>
      </c>
      <c r="AM845" t="s">
        <v>102</v>
      </c>
      <c r="AN845">
        <v>0</v>
      </c>
      <c r="AO845">
        <v>1800</v>
      </c>
      <c r="AP845">
        <v>1800</v>
      </c>
      <c r="AQ845" t="s">
        <v>103</v>
      </c>
      <c r="AR845" t="s">
        <v>104</v>
      </c>
      <c r="AS845" t="s">
        <v>177</v>
      </c>
      <c r="AT845" t="s">
        <v>106</v>
      </c>
      <c r="AU845">
        <v>1800</v>
      </c>
      <c r="AV845">
        <v>0</v>
      </c>
      <c r="AW845">
        <v>0</v>
      </c>
      <c r="AX845">
        <v>1800</v>
      </c>
      <c r="AY845">
        <v>0</v>
      </c>
      <c r="AZ845">
        <v>0</v>
      </c>
      <c r="BA845">
        <v>2</v>
      </c>
      <c r="BB845">
        <v>0</v>
      </c>
      <c r="BC845">
        <v>6</v>
      </c>
      <c r="BD845">
        <v>2</v>
      </c>
      <c r="BE845" t="s">
        <v>98</v>
      </c>
      <c r="BF845">
        <v>10</v>
      </c>
      <c r="BG845" t="s">
        <v>107</v>
      </c>
      <c r="BH845">
        <v>0</v>
      </c>
      <c r="BI845" t="s">
        <v>83</v>
      </c>
      <c r="BJ845" t="s">
        <v>83</v>
      </c>
      <c r="BK845" t="s">
        <v>83</v>
      </c>
      <c r="BL845" t="s">
        <v>83</v>
      </c>
      <c r="BM845">
        <v>0</v>
      </c>
      <c r="BN845">
        <v>0</v>
      </c>
      <c r="BO845" t="s">
        <v>83</v>
      </c>
      <c r="BP845" t="s">
        <v>83</v>
      </c>
      <c r="BQ845" t="s">
        <v>105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 t="s">
        <v>83</v>
      </c>
      <c r="BY845" t="s">
        <v>83</v>
      </c>
      <c r="BZ845" t="s">
        <v>83</v>
      </c>
      <c r="CA845" s="2">
        <v>0</v>
      </c>
      <c r="CB845">
        <v>7</v>
      </c>
      <c r="CC845">
        <v>2007</v>
      </c>
      <c r="CD845" t="s">
        <v>110</v>
      </c>
      <c r="CE845" t="s">
        <v>111</v>
      </c>
      <c r="CF845" s="2">
        <v>141000</v>
      </c>
      <c r="CG845" s="4">
        <f t="shared" si="27"/>
        <v>78.333333333333329</v>
      </c>
    </row>
    <row r="846" spans="1:85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 t="str">
        <f t="shared" si="26"/>
        <v>N/A</v>
      </c>
      <c r="S846">
        <v>5</v>
      </c>
      <c r="T846">
        <v>8</v>
      </c>
      <c r="U846">
        <v>1915</v>
      </c>
      <c r="V846" t="str">
        <f>IF(Table1[[#This Row],[YearBuilt]]&lt;1990, "N", IF(Table1[[#This Row],[Remodeled after 1990?]] = "Y", "N", "Y"))</f>
        <v>N</v>
      </c>
      <c r="W846">
        <v>1950</v>
      </c>
      <c r="X846" t="str" cm="1">
        <f t="array" ref="X846">IFERROR(IF(U846=W846, "N", IF(AND(U846&lt;W846, Table1[[#This Row],[YearRemodAdd]]&gt;1990), "Y", "N/A")), No value)</f>
        <v>N/A</v>
      </c>
      <c r="Y846" t="s">
        <v>93</v>
      </c>
      <c r="Z846" t="s">
        <v>94</v>
      </c>
      <c r="AA846" t="s">
        <v>124</v>
      </c>
      <c r="AB846" t="s">
        <v>124</v>
      </c>
      <c r="AC846" t="s">
        <v>117</v>
      </c>
      <c r="AD846">
        <v>0</v>
      </c>
      <c r="AE846" t="s">
        <v>98</v>
      </c>
      <c r="AF846" t="s">
        <v>98</v>
      </c>
      <c r="AG846" t="s">
        <v>126</v>
      </c>
      <c r="AH846" t="s">
        <v>98</v>
      </c>
      <c r="AI846" t="s">
        <v>98</v>
      </c>
      <c r="AJ846" t="s">
        <v>121</v>
      </c>
      <c r="AK846" t="s">
        <v>102</v>
      </c>
      <c r="AL846">
        <v>0</v>
      </c>
      <c r="AM846" t="s">
        <v>102</v>
      </c>
      <c r="AN846">
        <v>0</v>
      </c>
      <c r="AO846">
        <v>876</v>
      </c>
      <c r="AP846">
        <v>876</v>
      </c>
      <c r="AQ846" t="s">
        <v>103</v>
      </c>
      <c r="AR846" t="s">
        <v>97</v>
      </c>
      <c r="AS846" t="s">
        <v>105</v>
      </c>
      <c r="AT846" t="s">
        <v>106</v>
      </c>
      <c r="AU846">
        <v>876</v>
      </c>
      <c r="AV846">
        <v>540</v>
      </c>
      <c r="AW846">
        <v>0</v>
      </c>
      <c r="AX846">
        <v>1416</v>
      </c>
      <c r="AY846">
        <v>0</v>
      </c>
      <c r="AZ846">
        <v>0</v>
      </c>
      <c r="BA846">
        <v>1</v>
      </c>
      <c r="BB846">
        <v>1</v>
      </c>
      <c r="BC846">
        <v>4</v>
      </c>
      <c r="BD846">
        <v>1</v>
      </c>
      <c r="BE846" t="s">
        <v>98</v>
      </c>
      <c r="BF846">
        <v>7</v>
      </c>
      <c r="BG846" t="s">
        <v>107</v>
      </c>
      <c r="BH846">
        <v>1</v>
      </c>
      <c r="BI846" t="s">
        <v>97</v>
      </c>
      <c r="BJ846" t="s">
        <v>127</v>
      </c>
      <c r="BK846">
        <v>1949</v>
      </c>
      <c r="BL846" t="s">
        <v>102</v>
      </c>
      <c r="BM846">
        <v>3</v>
      </c>
      <c r="BN846">
        <v>720</v>
      </c>
      <c r="BO846" t="s">
        <v>98</v>
      </c>
      <c r="BP846" t="s">
        <v>98</v>
      </c>
      <c r="BQ846" t="s">
        <v>105</v>
      </c>
      <c r="BR846">
        <v>418</v>
      </c>
      <c r="BS846">
        <v>0</v>
      </c>
      <c r="BT846">
        <v>194</v>
      </c>
      <c r="BU846">
        <v>0</v>
      </c>
      <c r="BV846">
        <v>0</v>
      </c>
      <c r="BW846">
        <v>0</v>
      </c>
      <c r="BX846" t="s">
        <v>83</v>
      </c>
      <c r="BY846" t="s">
        <v>83</v>
      </c>
      <c r="BZ846" t="s">
        <v>83</v>
      </c>
      <c r="CA846" s="2">
        <v>0</v>
      </c>
      <c r="CB846">
        <v>6</v>
      </c>
      <c r="CC846">
        <v>2008</v>
      </c>
      <c r="CD846" t="s">
        <v>110</v>
      </c>
      <c r="CE846" t="s">
        <v>111</v>
      </c>
      <c r="CF846" s="2">
        <v>153900</v>
      </c>
      <c r="CG846" s="4">
        <f t="shared" si="27"/>
        <v>108.6864406779661</v>
      </c>
    </row>
    <row r="847" spans="1:85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 t="str">
        <f t="shared" si="26"/>
        <v>N/A</v>
      </c>
      <c r="S847">
        <v>5</v>
      </c>
      <c r="T847">
        <v>5</v>
      </c>
      <c r="U847">
        <v>1975</v>
      </c>
      <c r="V847" t="str">
        <f>IF(Table1[[#This Row],[YearBuilt]]&lt;1990, "N", IF(Table1[[#This Row],[Remodeled after 1990?]] = "Y", "N", "Y"))</f>
        <v>N</v>
      </c>
      <c r="W847">
        <v>1981</v>
      </c>
      <c r="X847" t="str" cm="1">
        <f t="array" ref="X847">IFERROR(IF(U847=W847, "N", IF(AND(U847&lt;W847, Table1[[#This Row],[YearRemodAdd]]&gt;1990), "Y", "N/A")), No value)</f>
        <v>N/A</v>
      </c>
      <c r="Y847" t="s">
        <v>93</v>
      </c>
      <c r="Z847" t="s">
        <v>94</v>
      </c>
      <c r="AA847" t="s">
        <v>140</v>
      </c>
      <c r="AB847" t="s">
        <v>140</v>
      </c>
      <c r="AC847" t="s">
        <v>117</v>
      </c>
      <c r="AD847">
        <v>0</v>
      </c>
      <c r="AE847" t="s">
        <v>98</v>
      </c>
      <c r="AF847" t="s">
        <v>98</v>
      </c>
      <c r="AG847" t="s">
        <v>118</v>
      </c>
      <c r="AH847" t="s">
        <v>97</v>
      </c>
      <c r="AI847" t="s">
        <v>98</v>
      </c>
      <c r="AJ847" t="s">
        <v>97</v>
      </c>
      <c r="AK847" t="s">
        <v>119</v>
      </c>
      <c r="AL847">
        <v>1390</v>
      </c>
      <c r="AM847" t="s">
        <v>102</v>
      </c>
      <c r="AN847">
        <v>0</v>
      </c>
      <c r="AO847">
        <v>0</v>
      </c>
      <c r="AP847">
        <v>1390</v>
      </c>
      <c r="AQ847" t="s">
        <v>103</v>
      </c>
      <c r="AR847" t="s">
        <v>98</v>
      </c>
      <c r="AS847" t="s">
        <v>105</v>
      </c>
      <c r="AT847" t="s">
        <v>106</v>
      </c>
      <c r="AU847">
        <v>1701</v>
      </c>
      <c r="AV847">
        <v>0</v>
      </c>
      <c r="AW847">
        <v>0</v>
      </c>
      <c r="AX847">
        <v>1701</v>
      </c>
      <c r="AY847">
        <v>1</v>
      </c>
      <c r="AZ847">
        <v>0</v>
      </c>
      <c r="BA847">
        <v>2</v>
      </c>
      <c r="BB847">
        <v>0</v>
      </c>
      <c r="BC847">
        <v>3</v>
      </c>
      <c r="BD847">
        <v>1</v>
      </c>
      <c r="BE847" t="s">
        <v>98</v>
      </c>
      <c r="BF847">
        <v>6</v>
      </c>
      <c r="BG847" t="s">
        <v>224</v>
      </c>
      <c r="BH847">
        <v>2</v>
      </c>
      <c r="BI847" t="s">
        <v>98</v>
      </c>
      <c r="BJ847" t="s">
        <v>209</v>
      </c>
      <c r="BK847">
        <v>1975</v>
      </c>
      <c r="BL847" t="s">
        <v>157</v>
      </c>
      <c r="BM847">
        <v>2</v>
      </c>
      <c r="BN847">
        <v>611</v>
      </c>
      <c r="BO847" t="s">
        <v>98</v>
      </c>
      <c r="BP847" t="s">
        <v>98</v>
      </c>
      <c r="BQ847" t="s">
        <v>105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 t="s">
        <v>83</v>
      </c>
      <c r="BY847" t="s">
        <v>83</v>
      </c>
      <c r="BZ847" t="s">
        <v>83</v>
      </c>
      <c r="CA847" s="2">
        <v>0</v>
      </c>
      <c r="CB847">
        <v>1</v>
      </c>
      <c r="CC847">
        <v>2007</v>
      </c>
      <c r="CD847" t="s">
        <v>110</v>
      </c>
      <c r="CE847" t="s">
        <v>111</v>
      </c>
      <c r="CF847" s="2">
        <v>171000</v>
      </c>
      <c r="CG847" s="4">
        <f t="shared" si="27"/>
        <v>100.52910052910053</v>
      </c>
    </row>
    <row r="848" spans="1:85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 t="str">
        <f t="shared" si="26"/>
        <v>N</v>
      </c>
      <c r="S848">
        <v>7</v>
      </c>
      <c r="T848">
        <v>5</v>
      </c>
      <c r="U848">
        <v>1993</v>
      </c>
      <c r="V848" t="str">
        <f>IF(Table1[[#This Row],[YearBuilt]]&lt;1990, "N", IF(Table1[[#This Row],[Remodeled after 1990?]] = "Y", "N", "Y"))</f>
        <v>Y</v>
      </c>
      <c r="W848">
        <v>1993</v>
      </c>
      <c r="X848" t="str" cm="1">
        <f t="array" ref="X848">IFERROR(IF(U848=W848, "N", IF(AND(U848&lt;W848, Table1[[#This Row],[YearRemodAdd]]&gt;1990), "Y", "N/A")), No value)</f>
        <v>N</v>
      </c>
      <c r="Y848" t="s">
        <v>93</v>
      </c>
      <c r="Z848" t="s">
        <v>94</v>
      </c>
      <c r="AA848" t="s">
        <v>140</v>
      </c>
      <c r="AB848" t="s">
        <v>140</v>
      </c>
      <c r="AC848" t="s">
        <v>96</v>
      </c>
      <c r="AD848">
        <v>137</v>
      </c>
      <c r="AE848" t="s">
        <v>97</v>
      </c>
      <c r="AF848" t="s">
        <v>98</v>
      </c>
      <c r="AG848" t="s">
        <v>99</v>
      </c>
      <c r="AH848" t="s">
        <v>97</v>
      </c>
      <c r="AI848" t="s">
        <v>98</v>
      </c>
      <c r="AJ848" t="s">
        <v>100</v>
      </c>
      <c r="AK848" t="s">
        <v>119</v>
      </c>
      <c r="AL848">
        <v>513</v>
      </c>
      <c r="AM848" t="s">
        <v>102</v>
      </c>
      <c r="AN848">
        <v>0</v>
      </c>
      <c r="AO848">
        <v>227</v>
      </c>
      <c r="AP848">
        <v>740</v>
      </c>
      <c r="AQ848" t="s">
        <v>103</v>
      </c>
      <c r="AR848" t="s">
        <v>104</v>
      </c>
      <c r="AS848" t="s">
        <v>105</v>
      </c>
      <c r="AT848" t="s">
        <v>106</v>
      </c>
      <c r="AU848">
        <v>1006</v>
      </c>
      <c r="AV848">
        <v>769</v>
      </c>
      <c r="AW848">
        <v>0</v>
      </c>
      <c r="AX848">
        <v>1775</v>
      </c>
      <c r="AY848">
        <v>1</v>
      </c>
      <c r="AZ848">
        <v>0</v>
      </c>
      <c r="BA848">
        <v>2</v>
      </c>
      <c r="BB848">
        <v>1</v>
      </c>
      <c r="BC848">
        <v>3</v>
      </c>
      <c r="BD848">
        <v>1</v>
      </c>
      <c r="BE848" t="s">
        <v>97</v>
      </c>
      <c r="BF848">
        <v>7</v>
      </c>
      <c r="BG848" t="s">
        <v>107</v>
      </c>
      <c r="BH848">
        <v>1</v>
      </c>
      <c r="BI848" t="s">
        <v>98</v>
      </c>
      <c r="BJ848" t="s">
        <v>108</v>
      </c>
      <c r="BK848">
        <v>1993</v>
      </c>
      <c r="BL848" t="s">
        <v>102</v>
      </c>
      <c r="BM848">
        <v>2</v>
      </c>
      <c r="BN848">
        <v>425</v>
      </c>
      <c r="BO848" t="s">
        <v>98</v>
      </c>
      <c r="BP848" t="s">
        <v>98</v>
      </c>
      <c r="BQ848" t="s">
        <v>105</v>
      </c>
      <c r="BR848">
        <v>234</v>
      </c>
      <c r="BS848">
        <v>72</v>
      </c>
      <c r="BT848">
        <v>192</v>
      </c>
      <c r="BU848">
        <v>0</v>
      </c>
      <c r="BV848">
        <v>0</v>
      </c>
      <c r="BW848">
        <v>0</v>
      </c>
      <c r="BX848" t="s">
        <v>83</v>
      </c>
      <c r="BY848" t="s">
        <v>83</v>
      </c>
      <c r="BZ848" t="s">
        <v>83</v>
      </c>
      <c r="CA848" s="2">
        <v>0</v>
      </c>
      <c r="CB848">
        <v>7</v>
      </c>
      <c r="CC848">
        <v>2009</v>
      </c>
      <c r="CD848" t="s">
        <v>110</v>
      </c>
      <c r="CE848" t="s">
        <v>111</v>
      </c>
      <c r="CF848" s="2">
        <v>213000</v>
      </c>
      <c r="CG848" s="4">
        <f t="shared" si="27"/>
        <v>120</v>
      </c>
    </row>
    <row r="849" spans="1:85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 t="str">
        <f t="shared" si="26"/>
        <v>Y</v>
      </c>
      <c r="S849">
        <v>5</v>
      </c>
      <c r="T849">
        <v>6</v>
      </c>
      <c r="U849">
        <v>1972</v>
      </c>
      <c r="V849" t="str">
        <f>IF(Table1[[#This Row],[YearBuilt]]&lt;1990, "N", IF(Table1[[#This Row],[Remodeled after 1990?]] = "Y", "N", "Y"))</f>
        <v>N</v>
      </c>
      <c r="W849">
        <v>1972</v>
      </c>
      <c r="X849" t="str" cm="1">
        <f t="array" ref="X849">IFERROR(IF(U849=W849, "N", IF(AND(U849&lt;W849, Table1[[#This Row],[YearRemodAdd]]&gt;1990), "Y", "N/A")), No value)</f>
        <v>N</v>
      </c>
      <c r="Y849" t="s">
        <v>93</v>
      </c>
      <c r="Z849" t="s">
        <v>94</v>
      </c>
      <c r="AA849" t="s">
        <v>140</v>
      </c>
      <c r="AB849" t="s">
        <v>161</v>
      </c>
      <c r="AC849" t="s">
        <v>117</v>
      </c>
      <c r="AD849">
        <v>0</v>
      </c>
      <c r="AE849" t="s">
        <v>98</v>
      </c>
      <c r="AF849" t="s">
        <v>98</v>
      </c>
      <c r="AG849" t="s">
        <v>118</v>
      </c>
      <c r="AH849" t="s">
        <v>98</v>
      </c>
      <c r="AI849" t="s">
        <v>98</v>
      </c>
      <c r="AJ849" t="s">
        <v>130</v>
      </c>
      <c r="AK849" t="s">
        <v>141</v>
      </c>
      <c r="AL849">
        <v>460</v>
      </c>
      <c r="AM849" t="s">
        <v>102</v>
      </c>
      <c r="AN849">
        <v>0</v>
      </c>
      <c r="AO849">
        <v>404</v>
      </c>
      <c r="AP849">
        <v>864</v>
      </c>
      <c r="AQ849" t="s">
        <v>103</v>
      </c>
      <c r="AR849" t="s">
        <v>104</v>
      </c>
      <c r="AS849" t="s">
        <v>105</v>
      </c>
      <c r="AT849" t="s">
        <v>106</v>
      </c>
      <c r="AU849">
        <v>864</v>
      </c>
      <c r="AV849">
        <v>0</v>
      </c>
      <c r="AW849">
        <v>0</v>
      </c>
      <c r="AX849">
        <v>864</v>
      </c>
      <c r="AY849">
        <v>1</v>
      </c>
      <c r="AZ849">
        <v>0</v>
      </c>
      <c r="BA849">
        <v>1</v>
      </c>
      <c r="BB849">
        <v>0</v>
      </c>
      <c r="BC849">
        <v>3</v>
      </c>
      <c r="BD849">
        <v>1</v>
      </c>
      <c r="BE849" t="s">
        <v>98</v>
      </c>
      <c r="BF849">
        <v>5</v>
      </c>
      <c r="BG849" t="s">
        <v>107</v>
      </c>
      <c r="BH849">
        <v>1</v>
      </c>
      <c r="BI849" t="s">
        <v>147</v>
      </c>
      <c r="BJ849" t="s">
        <v>108</v>
      </c>
      <c r="BK849">
        <v>1972</v>
      </c>
      <c r="BL849" t="s">
        <v>102</v>
      </c>
      <c r="BM849">
        <v>1</v>
      </c>
      <c r="BN849">
        <v>338</v>
      </c>
      <c r="BO849" t="s">
        <v>98</v>
      </c>
      <c r="BP849" t="s">
        <v>98</v>
      </c>
      <c r="BQ849" t="s">
        <v>105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 t="s">
        <v>83</v>
      </c>
      <c r="BY849" t="s">
        <v>83</v>
      </c>
      <c r="BZ849" t="s">
        <v>83</v>
      </c>
      <c r="CA849" s="2">
        <v>0</v>
      </c>
      <c r="CB849">
        <v>8</v>
      </c>
      <c r="CC849">
        <v>2009</v>
      </c>
      <c r="CD849" t="s">
        <v>110</v>
      </c>
      <c r="CE849" t="s">
        <v>111</v>
      </c>
      <c r="CF849" s="2">
        <v>133500</v>
      </c>
      <c r="CG849" s="4">
        <f t="shared" si="27"/>
        <v>154.51388888888889</v>
      </c>
    </row>
    <row r="850" spans="1:85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 t="str">
        <f t="shared" si="26"/>
        <v>N/A</v>
      </c>
      <c r="S850">
        <v>6</v>
      </c>
      <c r="T850">
        <v>8</v>
      </c>
      <c r="U850">
        <v>1908</v>
      </c>
      <c r="V850" t="str">
        <f>IF(Table1[[#This Row],[YearBuilt]]&lt;1990, "N", IF(Table1[[#This Row],[Remodeled after 1990?]] = "Y", "N", "Y"))</f>
        <v>N</v>
      </c>
      <c r="W850">
        <v>1997</v>
      </c>
      <c r="X850" t="str" cm="1">
        <f t="array" ref="X850">IFERROR(IF(U850=W850, "N", IF(AND(U850&lt;W850, Table1[[#This Row],[YearRemodAdd]]&gt;1990), "Y", "N/A")), No value)</f>
        <v>Y</v>
      </c>
      <c r="Y850" t="s">
        <v>93</v>
      </c>
      <c r="Z850" t="s">
        <v>94</v>
      </c>
      <c r="AA850" t="s">
        <v>124</v>
      </c>
      <c r="AB850" t="s">
        <v>124</v>
      </c>
      <c r="AC850" t="s">
        <v>117</v>
      </c>
      <c r="AD850">
        <v>0</v>
      </c>
      <c r="AE850" t="s">
        <v>98</v>
      </c>
      <c r="AF850" t="s">
        <v>98</v>
      </c>
      <c r="AG850" t="s">
        <v>126</v>
      </c>
      <c r="AH850" t="s">
        <v>98</v>
      </c>
      <c r="AI850" t="s">
        <v>98</v>
      </c>
      <c r="AJ850" t="s">
        <v>100</v>
      </c>
      <c r="AK850" t="s">
        <v>102</v>
      </c>
      <c r="AL850">
        <v>0</v>
      </c>
      <c r="AM850" t="s">
        <v>102</v>
      </c>
      <c r="AN850">
        <v>0</v>
      </c>
      <c r="AO850">
        <v>907</v>
      </c>
      <c r="AP850">
        <v>907</v>
      </c>
      <c r="AQ850" t="s">
        <v>103</v>
      </c>
      <c r="AR850" t="s">
        <v>98</v>
      </c>
      <c r="AS850" t="s">
        <v>105</v>
      </c>
      <c r="AT850" t="s">
        <v>106</v>
      </c>
      <c r="AU850">
        <v>1307</v>
      </c>
      <c r="AV850">
        <v>1051</v>
      </c>
      <c r="AW850">
        <v>0</v>
      </c>
      <c r="AX850">
        <v>2358</v>
      </c>
      <c r="AY850">
        <v>0</v>
      </c>
      <c r="AZ850">
        <v>0</v>
      </c>
      <c r="BA850">
        <v>3</v>
      </c>
      <c r="BB850">
        <v>0</v>
      </c>
      <c r="BC850">
        <v>5</v>
      </c>
      <c r="BD850">
        <v>1</v>
      </c>
      <c r="BE850" t="s">
        <v>98</v>
      </c>
      <c r="BF850">
        <v>10</v>
      </c>
      <c r="BG850" t="s">
        <v>107</v>
      </c>
      <c r="BH850">
        <v>1</v>
      </c>
      <c r="BI850" t="s">
        <v>97</v>
      </c>
      <c r="BJ850" t="s">
        <v>127</v>
      </c>
      <c r="BK850">
        <v>1908</v>
      </c>
      <c r="BL850" t="s">
        <v>102</v>
      </c>
      <c r="BM850">
        <v>2</v>
      </c>
      <c r="BN850">
        <v>360</v>
      </c>
      <c r="BO850" t="s">
        <v>147</v>
      </c>
      <c r="BP850" t="s">
        <v>98</v>
      </c>
      <c r="BQ850" t="s">
        <v>105</v>
      </c>
      <c r="BR850">
        <v>486</v>
      </c>
      <c r="BS850">
        <v>40</v>
      </c>
      <c r="BT850">
        <v>0</v>
      </c>
      <c r="BU850">
        <v>0</v>
      </c>
      <c r="BV850">
        <v>175</v>
      </c>
      <c r="BW850">
        <v>0</v>
      </c>
      <c r="BX850" t="s">
        <v>83</v>
      </c>
      <c r="BY850" t="s">
        <v>83</v>
      </c>
      <c r="BZ850" t="s">
        <v>83</v>
      </c>
      <c r="CA850" s="2">
        <v>0</v>
      </c>
      <c r="CB850">
        <v>9</v>
      </c>
      <c r="CC850">
        <v>2008</v>
      </c>
      <c r="CD850" t="s">
        <v>110</v>
      </c>
      <c r="CE850" t="s">
        <v>111</v>
      </c>
      <c r="CF850" s="2">
        <v>240000</v>
      </c>
      <c r="CG850" s="4">
        <f t="shared" si="27"/>
        <v>101.78117048346056</v>
      </c>
    </row>
    <row r="851" spans="1:85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 t="str">
        <f t="shared" si="26"/>
        <v>N/A</v>
      </c>
      <c r="S851">
        <v>6</v>
      </c>
      <c r="T851">
        <v>7</v>
      </c>
      <c r="U851">
        <v>1976</v>
      </c>
      <c r="V851" t="str">
        <f>IF(Table1[[#This Row],[YearBuilt]]&lt;1990, "N", IF(Table1[[#This Row],[Remodeled after 1990?]] = "Y", "N", "Y"))</f>
        <v>N</v>
      </c>
      <c r="W851">
        <v>1994</v>
      </c>
      <c r="X851" t="str" cm="1">
        <f t="array" ref="X851">IFERROR(IF(U851=W851, "N", IF(AND(U851&lt;W851, Table1[[#This Row],[YearRemodAdd]]&gt;1990), "Y", "N/A")), No value)</f>
        <v>Y</v>
      </c>
      <c r="Y851" t="s">
        <v>152</v>
      </c>
      <c r="Z851" t="s">
        <v>94</v>
      </c>
      <c r="AA851" t="s">
        <v>161</v>
      </c>
      <c r="AB851" t="s">
        <v>161</v>
      </c>
      <c r="AC851" t="s">
        <v>96</v>
      </c>
      <c r="AD851">
        <v>360</v>
      </c>
      <c r="AE851" t="s">
        <v>97</v>
      </c>
      <c r="AF851" t="s">
        <v>97</v>
      </c>
      <c r="AG851" t="s">
        <v>118</v>
      </c>
      <c r="AH851" t="s">
        <v>98</v>
      </c>
      <c r="AI851" t="s">
        <v>98</v>
      </c>
      <c r="AJ851" t="s">
        <v>100</v>
      </c>
      <c r="AK851" t="s">
        <v>102</v>
      </c>
      <c r="AL851">
        <v>0</v>
      </c>
      <c r="AM851" t="s">
        <v>102</v>
      </c>
      <c r="AN851">
        <v>0</v>
      </c>
      <c r="AO851">
        <v>528</v>
      </c>
      <c r="AP851">
        <v>528</v>
      </c>
      <c r="AQ851" t="s">
        <v>103</v>
      </c>
      <c r="AR851" t="s">
        <v>104</v>
      </c>
      <c r="AS851" t="s">
        <v>105</v>
      </c>
      <c r="AT851" t="s">
        <v>106</v>
      </c>
      <c r="AU851">
        <v>1094</v>
      </c>
      <c r="AV851">
        <v>761</v>
      </c>
      <c r="AW851">
        <v>0</v>
      </c>
      <c r="AX851">
        <v>1855</v>
      </c>
      <c r="AY851">
        <v>0</v>
      </c>
      <c r="AZ851">
        <v>0</v>
      </c>
      <c r="BA851">
        <v>2</v>
      </c>
      <c r="BB851">
        <v>1</v>
      </c>
      <c r="BC851">
        <v>3</v>
      </c>
      <c r="BD851">
        <v>1</v>
      </c>
      <c r="BE851" t="s">
        <v>98</v>
      </c>
      <c r="BF851">
        <v>7</v>
      </c>
      <c r="BG851" t="s">
        <v>107</v>
      </c>
      <c r="BH851">
        <v>1</v>
      </c>
      <c r="BI851" t="s">
        <v>98</v>
      </c>
      <c r="BJ851" t="s">
        <v>108</v>
      </c>
      <c r="BK851">
        <v>1976</v>
      </c>
      <c r="BL851" t="s">
        <v>109</v>
      </c>
      <c r="BM851">
        <v>2</v>
      </c>
      <c r="BN851">
        <v>512</v>
      </c>
      <c r="BO851" t="s">
        <v>98</v>
      </c>
      <c r="BP851" t="s">
        <v>98</v>
      </c>
      <c r="BQ851" t="s">
        <v>105</v>
      </c>
      <c r="BR851">
        <v>113</v>
      </c>
      <c r="BS851">
        <v>100</v>
      </c>
      <c r="BT851">
        <v>0</v>
      </c>
      <c r="BU851">
        <v>0</v>
      </c>
      <c r="BV851">
        <v>0</v>
      </c>
      <c r="BW851">
        <v>0</v>
      </c>
      <c r="BX851" t="s">
        <v>83</v>
      </c>
      <c r="BY851" t="s">
        <v>83</v>
      </c>
      <c r="BZ851" t="s">
        <v>83</v>
      </c>
      <c r="CA851" s="2">
        <v>0</v>
      </c>
      <c r="CB851">
        <v>8</v>
      </c>
      <c r="CC851">
        <v>2007</v>
      </c>
      <c r="CD851" t="s">
        <v>110</v>
      </c>
      <c r="CE851" t="s">
        <v>111</v>
      </c>
      <c r="CF851" s="2">
        <v>187000</v>
      </c>
      <c r="CG851" s="4">
        <f t="shared" si="27"/>
        <v>100.80862533692722</v>
      </c>
    </row>
    <row r="852" spans="1:85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 t="str">
        <f t="shared" si="26"/>
        <v>Y</v>
      </c>
      <c r="S852">
        <v>6</v>
      </c>
      <c r="T852">
        <v>5</v>
      </c>
      <c r="U852">
        <v>2003</v>
      </c>
      <c r="V852" t="str">
        <f>IF(Table1[[#This Row],[YearBuilt]]&lt;1990, "N", IF(Table1[[#This Row],[Remodeled after 1990?]] = "Y", "N", "Y"))</f>
        <v>Y</v>
      </c>
      <c r="W852">
        <v>2003</v>
      </c>
      <c r="X852" t="str" cm="1">
        <f t="array" ref="X852">IFERROR(IF(U852=W852, "N", IF(AND(U852&lt;W852, Table1[[#This Row],[YearRemodAdd]]&gt;1990), "Y", "N/A")), No value)</f>
        <v>N</v>
      </c>
      <c r="Y852" t="s">
        <v>93</v>
      </c>
      <c r="Z852" t="s">
        <v>94</v>
      </c>
      <c r="AA852" t="s">
        <v>95</v>
      </c>
      <c r="AB852" t="s">
        <v>95</v>
      </c>
      <c r="AC852" t="s">
        <v>96</v>
      </c>
      <c r="AD852">
        <v>170</v>
      </c>
      <c r="AE852" t="s">
        <v>97</v>
      </c>
      <c r="AF852" t="s">
        <v>98</v>
      </c>
      <c r="AG852" t="s">
        <v>99</v>
      </c>
      <c r="AH852" t="s">
        <v>97</v>
      </c>
      <c r="AI852" t="s">
        <v>98</v>
      </c>
      <c r="AJ852" t="s">
        <v>130</v>
      </c>
      <c r="AK852" t="s">
        <v>101</v>
      </c>
      <c r="AL852">
        <v>659</v>
      </c>
      <c r="AM852" t="s">
        <v>102</v>
      </c>
      <c r="AN852">
        <v>0</v>
      </c>
      <c r="AO852">
        <v>189</v>
      </c>
      <c r="AP852">
        <v>848</v>
      </c>
      <c r="AQ852" t="s">
        <v>103</v>
      </c>
      <c r="AR852" t="s">
        <v>104</v>
      </c>
      <c r="AS852" t="s">
        <v>105</v>
      </c>
      <c r="AT852" t="s">
        <v>106</v>
      </c>
      <c r="AU852">
        <v>848</v>
      </c>
      <c r="AV852">
        <v>0</v>
      </c>
      <c r="AW852">
        <v>0</v>
      </c>
      <c r="AX852">
        <v>848</v>
      </c>
      <c r="AY852">
        <v>1</v>
      </c>
      <c r="AZ852">
        <v>0</v>
      </c>
      <c r="BA852">
        <v>1</v>
      </c>
      <c r="BB852">
        <v>0</v>
      </c>
      <c r="BC852">
        <v>1</v>
      </c>
      <c r="BD852">
        <v>1</v>
      </c>
      <c r="BE852" t="s">
        <v>97</v>
      </c>
      <c r="BF852">
        <v>3</v>
      </c>
      <c r="BG852" t="s">
        <v>107</v>
      </c>
      <c r="BH852">
        <v>0</v>
      </c>
      <c r="BI852" t="s">
        <v>83</v>
      </c>
      <c r="BJ852" t="s">
        <v>108</v>
      </c>
      <c r="BK852">
        <v>2003</v>
      </c>
      <c r="BL852" t="s">
        <v>157</v>
      </c>
      <c r="BM852">
        <v>2</v>
      </c>
      <c r="BN852">
        <v>420</v>
      </c>
      <c r="BO852" t="s">
        <v>98</v>
      </c>
      <c r="BP852" t="s">
        <v>98</v>
      </c>
      <c r="BQ852" t="s">
        <v>105</v>
      </c>
      <c r="BR852">
        <v>140</v>
      </c>
      <c r="BS852">
        <v>0</v>
      </c>
      <c r="BT852">
        <v>0</v>
      </c>
      <c r="BU852">
        <v>0</v>
      </c>
      <c r="BV852">
        <v>0</v>
      </c>
      <c r="BW852">
        <v>0</v>
      </c>
      <c r="BX852" t="s">
        <v>83</v>
      </c>
      <c r="BY852" t="s">
        <v>83</v>
      </c>
      <c r="BZ852" t="s">
        <v>83</v>
      </c>
      <c r="CA852" s="2">
        <v>0</v>
      </c>
      <c r="CB852">
        <v>11</v>
      </c>
      <c r="CC852">
        <v>2007</v>
      </c>
      <c r="CD852" t="s">
        <v>110</v>
      </c>
      <c r="CE852" t="s">
        <v>111</v>
      </c>
      <c r="CF852" s="2">
        <v>131500</v>
      </c>
      <c r="CG852" s="4">
        <f t="shared" si="27"/>
        <v>155.07075471698113</v>
      </c>
    </row>
    <row r="853" spans="1:85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 t="str">
        <f t="shared" si="26"/>
        <v>Y</v>
      </c>
      <c r="S853">
        <v>8</v>
      </c>
      <c r="T853">
        <v>5</v>
      </c>
      <c r="U853">
        <v>2003</v>
      </c>
      <c r="V853" t="str">
        <f>IF(Table1[[#This Row],[YearBuilt]]&lt;1990, "N", IF(Table1[[#This Row],[Remodeled after 1990?]] = "Y", "N", "Y"))</f>
        <v>Y</v>
      </c>
      <c r="W853">
        <v>2003</v>
      </c>
      <c r="X853" t="str" cm="1">
        <f t="array" ref="X853">IFERROR(IF(U853=W853, "N", IF(AND(U853&lt;W853, Table1[[#This Row],[YearRemodAdd]]&gt;1990), "Y", "N/A")), No value)</f>
        <v>N</v>
      </c>
      <c r="Y853" t="s">
        <v>93</v>
      </c>
      <c r="Z853" t="s">
        <v>94</v>
      </c>
      <c r="AA853" t="s">
        <v>95</v>
      </c>
      <c r="AB853" t="s">
        <v>95</v>
      </c>
      <c r="AC853" t="s">
        <v>96</v>
      </c>
      <c r="AD853">
        <v>40</v>
      </c>
      <c r="AE853" t="s">
        <v>97</v>
      </c>
      <c r="AF853" t="s">
        <v>98</v>
      </c>
      <c r="AG853" t="s">
        <v>99</v>
      </c>
      <c r="AH853" t="s">
        <v>97</v>
      </c>
      <c r="AI853" t="s">
        <v>98</v>
      </c>
      <c r="AJ853" t="s">
        <v>97</v>
      </c>
      <c r="AK853" t="s">
        <v>102</v>
      </c>
      <c r="AL853">
        <v>0</v>
      </c>
      <c r="AM853" t="s">
        <v>102</v>
      </c>
      <c r="AN853">
        <v>0</v>
      </c>
      <c r="AO853">
        <v>1273</v>
      </c>
      <c r="AP853">
        <v>1273</v>
      </c>
      <c r="AQ853" t="s">
        <v>103</v>
      </c>
      <c r="AR853" t="s">
        <v>104</v>
      </c>
      <c r="AS853" t="s">
        <v>105</v>
      </c>
      <c r="AT853" t="s">
        <v>106</v>
      </c>
      <c r="AU853">
        <v>1456</v>
      </c>
      <c r="AV853">
        <v>0</v>
      </c>
      <c r="AW853">
        <v>0</v>
      </c>
      <c r="AX853">
        <v>1456</v>
      </c>
      <c r="AY853">
        <v>0</v>
      </c>
      <c r="AZ853">
        <v>0</v>
      </c>
      <c r="BA853">
        <v>2</v>
      </c>
      <c r="BB853">
        <v>0</v>
      </c>
      <c r="BC853">
        <v>2</v>
      </c>
      <c r="BD853">
        <v>1</v>
      </c>
      <c r="BE853" t="s">
        <v>97</v>
      </c>
      <c r="BF853">
        <v>7</v>
      </c>
      <c r="BG853" t="s">
        <v>107</v>
      </c>
      <c r="BH853">
        <v>1</v>
      </c>
      <c r="BI853" t="s">
        <v>98</v>
      </c>
      <c r="BJ853" t="s">
        <v>108</v>
      </c>
      <c r="BK853">
        <v>2003</v>
      </c>
      <c r="BL853" t="s">
        <v>157</v>
      </c>
      <c r="BM853">
        <v>2</v>
      </c>
      <c r="BN853">
        <v>400</v>
      </c>
      <c r="BO853" t="s">
        <v>98</v>
      </c>
      <c r="BP853" t="s">
        <v>98</v>
      </c>
      <c r="BQ853" t="s">
        <v>105</v>
      </c>
      <c r="BR853">
        <v>143</v>
      </c>
      <c r="BS853">
        <v>20</v>
      </c>
      <c r="BT853">
        <v>0</v>
      </c>
      <c r="BU853">
        <v>0</v>
      </c>
      <c r="BV853">
        <v>0</v>
      </c>
      <c r="BW853">
        <v>0</v>
      </c>
      <c r="BX853" t="s">
        <v>83</v>
      </c>
      <c r="BY853" t="s">
        <v>83</v>
      </c>
      <c r="BZ853" t="s">
        <v>83</v>
      </c>
      <c r="CA853" s="2">
        <v>0</v>
      </c>
      <c r="CB853">
        <v>5</v>
      </c>
      <c r="CC853">
        <v>2006</v>
      </c>
      <c r="CD853" t="s">
        <v>110</v>
      </c>
      <c r="CE853" t="s">
        <v>111</v>
      </c>
      <c r="CF853" s="2">
        <v>215000</v>
      </c>
      <c r="CG853" s="4">
        <f t="shared" si="27"/>
        <v>147.66483516483515</v>
      </c>
    </row>
    <row r="854" spans="1:85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 t="str">
        <f t="shared" si="26"/>
        <v>N/A</v>
      </c>
      <c r="S854">
        <v>7</v>
      </c>
      <c r="T854">
        <v>5</v>
      </c>
      <c r="U854">
        <v>1941</v>
      </c>
      <c r="V854" t="str">
        <f>IF(Table1[[#This Row],[YearBuilt]]&lt;1990, "N", IF(Table1[[#This Row],[Remodeled after 1990?]] = "Y", "N", "Y"))</f>
        <v>N</v>
      </c>
      <c r="W854">
        <v>1950</v>
      </c>
      <c r="X854" t="str" cm="1">
        <f t="array" ref="X854">IFERROR(IF(U854=W854, "N", IF(AND(U854&lt;W854, Table1[[#This Row],[YearRemodAdd]]&gt;1990), "Y", "N/A")), No value)</f>
        <v>N/A</v>
      </c>
      <c r="Y854" t="s">
        <v>93</v>
      </c>
      <c r="Z854" t="s">
        <v>94</v>
      </c>
      <c r="AA854" t="s">
        <v>116</v>
      </c>
      <c r="AB854" t="s">
        <v>116</v>
      </c>
      <c r="AC854" t="s">
        <v>117</v>
      </c>
      <c r="AD854">
        <v>0</v>
      </c>
      <c r="AE854" t="s">
        <v>98</v>
      </c>
      <c r="AF854" t="s">
        <v>97</v>
      </c>
      <c r="AG854" t="s">
        <v>118</v>
      </c>
      <c r="AH854" t="s">
        <v>98</v>
      </c>
      <c r="AI854" t="s">
        <v>98</v>
      </c>
      <c r="AJ854" t="s">
        <v>100</v>
      </c>
      <c r="AK854" t="s">
        <v>153</v>
      </c>
      <c r="AL854">
        <v>364</v>
      </c>
      <c r="AM854" t="s">
        <v>102</v>
      </c>
      <c r="AN854">
        <v>0</v>
      </c>
      <c r="AO854">
        <v>554</v>
      </c>
      <c r="AP854">
        <v>918</v>
      </c>
      <c r="AQ854" t="s">
        <v>103</v>
      </c>
      <c r="AR854" t="s">
        <v>97</v>
      </c>
      <c r="AS854" t="s">
        <v>105</v>
      </c>
      <c r="AT854" t="s">
        <v>106</v>
      </c>
      <c r="AU854">
        <v>918</v>
      </c>
      <c r="AV854">
        <v>728</v>
      </c>
      <c r="AW854">
        <v>0</v>
      </c>
      <c r="AX854">
        <v>1646</v>
      </c>
      <c r="AY854">
        <v>0</v>
      </c>
      <c r="AZ854">
        <v>0</v>
      </c>
      <c r="BA854">
        <v>2</v>
      </c>
      <c r="BB854">
        <v>0</v>
      </c>
      <c r="BC854">
        <v>4</v>
      </c>
      <c r="BD854">
        <v>1</v>
      </c>
      <c r="BE854" t="s">
        <v>98</v>
      </c>
      <c r="BF854">
        <v>7</v>
      </c>
      <c r="BG854" t="s">
        <v>107</v>
      </c>
      <c r="BH854">
        <v>2</v>
      </c>
      <c r="BI854" t="s">
        <v>97</v>
      </c>
      <c r="BJ854" t="s">
        <v>127</v>
      </c>
      <c r="BK854">
        <v>1941</v>
      </c>
      <c r="BL854" t="s">
        <v>102</v>
      </c>
      <c r="BM854">
        <v>1</v>
      </c>
      <c r="BN854">
        <v>240</v>
      </c>
      <c r="BO854" t="s">
        <v>98</v>
      </c>
      <c r="BP854" t="s">
        <v>98</v>
      </c>
      <c r="BQ854" t="s">
        <v>105</v>
      </c>
      <c r="BR854">
        <v>0</v>
      </c>
      <c r="BS854">
        <v>0</v>
      </c>
      <c r="BT854">
        <v>0</v>
      </c>
      <c r="BU854">
        <v>0</v>
      </c>
      <c r="BV854">
        <v>126</v>
      </c>
      <c r="BW854">
        <v>0</v>
      </c>
      <c r="BX854" t="s">
        <v>83</v>
      </c>
      <c r="BY854" t="s">
        <v>134</v>
      </c>
      <c r="BZ854" t="s">
        <v>83</v>
      </c>
      <c r="CA854" s="2">
        <v>0</v>
      </c>
      <c r="CB854">
        <v>8</v>
      </c>
      <c r="CC854">
        <v>2007</v>
      </c>
      <c r="CD854" t="s">
        <v>110</v>
      </c>
      <c r="CE854" t="s">
        <v>111</v>
      </c>
      <c r="CF854" s="2">
        <v>164000</v>
      </c>
      <c r="CG854" s="4">
        <f t="shared" si="27"/>
        <v>99.635479951397329</v>
      </c>
    </row>
    <row r="855" spans="1:85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 t="str">
        <f t="shared" si="26"/>
        <v>N/A</v>
      </c>
      <c r="S855">
        <v>6</v>
      </c>
      <c r="T855">
        <v>6</v>
      </c>
      <c r="U855">
        <v>1964</v>
      </c>
      <c r="V855" t="str">
        <f>IF(Table1[[#This Row],[YearBuilt]]&lt;1990, "N", IF(Table1[[#This Row],[Remodeled after 1990?]] = "Y", "N", "Y"))</f>
        <v>N</v>
      </c>
      <c r="W855">
        <v>1964</v>
      </c>
      <c r="X855" t="str" cm="1">
        <f t="array" ref="X855">IFERROR(IF(U855=W855, "N", IF(AND(U855&lt;W855, Table1[[#This Row],[YearRemodAdd]]&gt;1990), "Y", "N/A")), No value)</f>
        <v>N</v>
      </c>
      <c r="Y855" t="s">
        <v>93</v>
      </c>
      <c r="Z855" t="s">
        <v>94</v>
      </c>
      <c r="AA855" t="s">
        <v>116</v>
      </c>
      <c r="AB855" t="s">
        <v>140</v>
      </c>
      <c r="AC855" t="s">
        <v>96</v>
      </c>
      <c r="AD855">
        <v>115</v>
      </c>
      <c r="AE855" t="s">
        <v>98</v>
      </c>
      <c r="AF855" t="s">
        <v>97</v>
      </c>
      <c r="AG855" t="s">
        <v>118</v>
      </c>
      <c r="AH855" t="s">
        <v>98</v>
      </c>
      <c r="AI855" t="s">
        <v>98</v>
      </c>
      <c r="AJ855" t="s">
        <v>97</v>
      </c>
      <c r="AK855" t="s">
        <v>153</v>
      </c>
      <c r="AL855">
        <v>564</v>
      </c>
      <c r="AM855" t="s">
        <v>102</v>
      </c>
      <c r="AN855">
        <v>0</v>
      </c>
      <c r="AO855">
        <v>563</v>
      </c>
      <c r="AP855">
        <v>1127</v>
      </c>
      <c r="AQ855" t="s">
        <v>103</v>
      </c>
      <c r="AR855" t="s">
        <v>98</v>
      </c>
      <c r="AS855" t="s">
        <v>105</v>
      </c>
      <c r="AT855" t="s">
        <v>106</v>
      </c>
      <c r="AU855">
        <v>1445</v>
      </c>
      <c r="AV855">
        <v>0</v>
      </c>
      <c r="AW855">
        <v>0</v>
      </c>
      <c r="AX855">
        <v>1445</v>
      </c>
      <c r="AY855">
        <v>0</v>
      </c>
      <c r="AZ855">
        <v>0</v>
      </c>
      <c r="BA855">
        <v>1</v>
      </c>
      <c r="BB855">
        <v>1</v>
      </c>
      <c r="BC855">
        <v>3</v>
      </c>
      <c r="BD855">
        <v>1</v>
      </c>
      <c r="BE855" t="s">
        <v>98</v>
      </c>
      <c r="BF855">
        <v>7</v>
      </c>
      <c r="BG855" t="s">
        <v>107</v>
      </c>
      <c r="BH855">
        <v>1</v>
      </c>
      <c r="BI855" t="s">
        <v>147</v>
      </c>
      <c r="BJ855" t="s">
        <v>108</v>
      </c>
      <c r="BK855">
        <v>1964</v>
      </c>
      <c r="BL855" t="s">
        <v>109</v>
      </c>
      <c r="BM855">
        <v>2</v>
      </c>
      <c r="BN855">
        <v>645</v>
      </c>
      <c r="BO855" t="s">
        <v>98</v>
      </c>
      <c r="BP855" t="s">
        <v>98</v>
      </c>
      <c r="BQ855" t="s">
        <v>105</v>
      </c>
      <c r="BR855">
        <v>180</v>
      </c>
      <c r="BS855">
        <v>0</v>
      </c>
      <c r="BT855">
        <v>0</v>
      </c>
      <c r="BU855">
        <v>0</v>
      </c>
      <c r="BV855">
        <v>0</v>
      </c>
      <c r="BW855">
        <v>0</v>
      </c>
      <c r="BX855" t="s">
        <v>83</v>
      </c>
      <c r="BY855" t="s">
        <v>134</v>
      </c>
      <c r="BZ855" t="s">
        <v>83</v>
      </c>
      <c r="CA855" s="2">
        <v>0</v>
      </c>
      <c r="CB855">
        <v>8</v>
      </c>
      <c r="CC855">
        <v>2009</v>
      </c>
      <c r="CD855" t="s">
        <v>110</v>
      </c>
      <c r="CE855" t="s">
        <v>111</v>
      </c>
      <c r="CF855" s="2">
        <v>158000</v>
      </c>
      <c r="CG855" s="4">
        <f t="shared" si="27"/>
        <v>109.34256055363322</v>
      </c>
    </row>
    <row r="856" spans="1:85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 t="str">
        <f t="shared" si="26"/>
        <v>Y</v>
      </c>
      <c r="S856">
        <v>5</v>
      </c>
      <c r="T856">
        <v>4</v>
      </c>
      <c r="U856">
        <v>1955</v>
      </c>
      <c r="V856" t="str">
        <f>IF(Table1[[#This Row],[YearBuilt]]&lt;1990, "N", IF(Table1[[#This Row],[Remodeled after 1990?]] = "Y", "N", "Y"))</f>
        <v>N</v>
      </c>
      <c r="W856">
        <v>1974</v>
      </c>
      <c r="X856" t="str" cm="1">
        <f t="array" ref="X856">IFERROR(IF(U856=W856, "N", IF(AND(U856&lt;W856, Table1[[#This Row],[YearRemodAdd]]&gt;1990), "Y", "N/A")), No value)</f>
        <v>N/A</v>
      </c>
      <c r="Y856" t="s">
        <v>152</v>
      </c>
      <c r="Z856" t="s">
        <v>94</v>
      </c>
      <c r="AA856" t="s">
        <v>124</v>
      </c>
      <c r="AB856" t="s">
        <v>161</v>
      </c>
      <c r="AC856" t="s">
        <v>117</v>
      </c>
      <c r="AD856">
        <v>0</v>
      </c>
      <c r="AE856" t="s">
        <v>98</v>
      </c>
      <c r="AF856" t="s">
        <v>98</v>
      </c>
      <c r="AG856" t="s">
        <v>118</v>
      </c>
      <c r="AH856" t="s">
        <v>98</v>
      </c>
      <c r="AI856" t="s">
        <v>98</v>
      </c>
      <c r="AJ856" t="s">
        <v>121</v>
      </c>
      <c r="AK856" t="s">
        <v>119</v>
      </c>
      <c r="AL856">
        <v>306</v>
      </c>
      <c r="AM856" t="s">
        <v>153</v>
      </c>
      <c r="AN856">
        <v>1085</v>
      </c>
      <c r="AO856">
        <v>372</v>
      </c>
      <c r="AP856">
        <v>1763</v>
      </c>
      <c r="AQ856" t="s">
        <v>103</v>
      </c>
      <c r="AR856" t="s">
        <v>98</v>
      </c>
      <c r="AS856" t="s">
        <v>105</v>
      </c>
      <c r="AT856" t="s">
        <v>106</v>
      </c>
      <c r="AU856">
        <v>1779</v>
      </c>
      <c r="AV856">
        <v>0</v>
      </c>
      <c r="AW856">
        <v>0</v>
      </c>
      <c r="AX856">
        <v>1779</v>
      </c>
      <c r="AY856">
        <v>1</v>
      </c>
      <c r="AZ856">
        <v>0</v>
      </c>
      <c r="BA856">
        <v>1</v>
      </c>
      <c r="BB856">
        <v>1</v>
      </c>
      <c r="BC856">
        <v>3</v>
      </c>
      <c r="BD856">
        <v>1</v>
      </c>
      <c r="BE856" t="s">
        <v>98</v>
      </c>
      <c r="BF856">
        <v>6</v>
      </c>
      <c r="BG856" t="s">
        <v>107</v>
      </c>
      <c r="BH856">
        <v>1</v>
      </c>
      <c r="BI856" t="s">
        <v>97</v>
      </c>
      <c r="BJ856" t="s">
        <v>108</v>
      </c>
      <c r="BK856">
        <v>1955</v>
      </c>
      <c r="BL856" t="s">
        <v>102</v>
      </c>
      <c r="BM856">
        <v>2</v>
      </c>
      <c r="BN856">
        <v>454</v>
      </c>
      <c r="BO856" t="s">
        <v>98</v>
      </c>
      <c r="BP856" t="s">
        <v>98</v>
      </c>
      <c r="BQ856" t="s">
        <v>105</v>
      </c>
      <c r="BR856">
        <v>0</v>
      </c>
      <c r="BS856">
        <v>418</v>
      </c>
      <c r="BT856">
        <v>0</v>
      </c>
      <c r="BU856">
        <v>0</v>
      </c>
      <c r="BV856">
        <v>312</v>
      </c>
      <c r="BW856">
        <v>0</v>
      </c>
      <c r="BX856" t="s">
        <v>83</v>
      </c>
      <c r="BY856" t="s">
        <v>83</v>
      </c>
      <c r="BZ856" t="s">
        <v>83</v>
      </c>
      <c r="CA856" s="2">
        <v>0</v>
      </c>
      <c r="CB856">
        <v>7</v>
      </c>
      <c r="CC856">
        <v>2006</v>
      </c>
      <c r="CD856" t="s">
        <v>110</v>
      </c>
      <c r="CE856" t="s">
        <v>128</v>
      </c>
      <c r="CF856" s="2">
        <v>170000</v>
      </c>
      <c r="CG856" s="4">
        <f t="shared" si="27"/>
        <v>95.559302979201803</v>
      </c>
    </row>
    <row r="857" spans="1:85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 t="str">
        <f t="shared" si="26"/>
        <v>Y</v>
      </c>
      <c r="S857">
        <v>5</v>
      </c>
      <c r="T857">
        <v>8</v>
      </c>
      <c r="U857">
        <v>1962</v>
      </c>
      <c r="V857" t="str">
        <f>IF(Table1[[#This Row],[YearBuilt]]&lt;1990, "N", IF(Table1[[#This Row],[Remodeled after 1990?]] = "Y", "N", "Y"))</f>
        <v>N</v>
      </c>
      <c r="W857">
        <v>2010</v>
      </c>
      <c r="X857" t="str" cm="1">
        <f t="array" ref="X857">IFERROR(IF(U857=W857, "N", IF(AND(U857&lt;W857, Table1[[#This Row],[YearRemodAdd]]&gt;1990), "Y", "N/A")), No value)</f>
        <v>Y</v>
      </c>
      <c r="Y857" t="s">
        <v>93</v>
      </c>
      <c r="Z857" t="s">
        <v>94</v>
      </c>
      <c r="AA857" t="s">
        <v>140</v>
      </c>
      <c r="AB857" t="s">
        <v>140</v>
      </c>
      <c r="AC857" t="s">
        <v>117</v>
      </c>
      <c r="AD857">
        <v>0</v>
      </c>
      <c r="AE857" t="s">
        <v>98</v>
      </c>
      <c r="AF857" t="s">
        <v>97</v>
      </c>
      <c r="AG857" t="s">
        <v>118</v>
      </c>
      <c r="AH857" t="s">
        <v>98</v>
      </c>
      <c r="AI857" t="s">
        <v>98</v>
      </c>
      <c r="AJ857" t="s">
        <v>100</v>
      </c>
      <c r="AK857" t="s">
        <v>119</v>
      </c>
      <c r="AL857">
        <v>659</v>
      </c>
      <c r="AM857" t="s">
        <v>102</v>
      </c>
      <c r="AN857">
        <v>0</v>
      </c>
      <c r="AO857">
        <v>381</v>
      </c>
      <c r="AP857">
        <v>1040</v>
      </c>
      <c r="AQ857" t="s">
        <v>103</v>
      </c>
      <c r="AR857" t="s">
        <v>104</v>
      </c>
      <c r="AS857" t="s">
        <v>105</v>
      </c>
      <c r="AT857" t="s">
        <v>106</v>
      </c>
      <c r="AU857">
        <v>1040</v>
      </c>
      <c r="AV857">
        <v>0</v>
      </c>
      <c r="AW857">
        <v>0</v>
      </c>
      <c r="AX857">
        <v>1040</v>
      </c>
      <c r="AY857">
        <v>1</v>
      </c>
      <c r="AZ857">
        <v>0</v>
      </c>
      <c r="BA857">
        <v>1</v>
      </c>
      <c r="BB857">
        <v>1</v>
      </c>
      <c r="BC857">
        <v>3</v>
      </c>
      <c r="BD857">
        <v>1</v>
      </c>
      <c r="BE857" t="s">
        <v>98</v>
      </c>
      <c r="BF857">
        <v>6</v>
      </c>
      <c r="BG857" t="s">
        <v>107</v>
      </c>
      <c r="BH857">
        <v>0</v>
      </c>
      <c r="BI857" t="s">
        <v>83</v>
      </c>
      <c r="BJ857" t="s">
        <v>127</v>
      </c>
      <c r="BK857">
        <v>1962</v>
      </c>
      <c r="BL857" t="s">
        <v>102</v>
      </c>
      <c r="BM857">
        <v>1</v>
      </c>
      <c r="BN857">
        <v>260</v>
      </c>
      <c r="BO857" t="s">
        <v>98</v>
      </c>
      <c r="BP857" t="s">
        <v>98</v>
      </c>
      <c r="BQ857" t="s">
        <v>105</v>
      </c>
      <c r="BR857">
        <v>0</v>
      </c>
      <c r="BS857">
        <v>104</v>
      </c>
      <c r="BT857">
        <v>0</v>
      </c>
      <c r="BU857">
        <v>0</v>
      </c>
      <c r="BV857">
        <v>0</v>
      </c>
      <c r="BW857">
        <v>0</v>
      </c>
      <c r="BX857" t="s">
        <v>83</v>
      </c>
      <c r="BY857" t="s">
        <v>83</v>
      </c>
      <c r="BZ857" t="s">
        <v>83</v>
      </c>
      <c r="CA857" s="2">
        <v>0</v>
      </c>
      <c r="CB857">
        <v>4</v>
      </c>
      <c r="CC857">
        <v>2010</v>
      </c>
      <c r="CD857" t="s">
        <v>110</v>
      </c>
      <c r="CE857" t="s">
        <v>111</v>
      </c>
      <c r="CF857" s="2">
        <v>127000</v>
      </c>
      <c r="CG857" s="4">
        <f t="shared" si="27"/>
        <v>122.11538461538461</v>
      </c>
    </row>
    <row r="858" spans="1:85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 t="str">
        <f t="shared" si="26"/>
        <v>N/A</v>
      </c>
      <c r="S858">
        <v>6</v>
      </c>
      <c r="T858">
        <v>6</v>
      </c>
      <c r="U858">
        <v>1978</v>
      </c>
      <c r="V858" t="str">
        <f>IF(Table1[[#This Row],[YearBuilt]]&lt;1990, "N", IF(Table1[[#This Row],[Remodeled after 1990?]] = "Y", "N", "Y"))</f>
        <v>N</v>
      </c>
      <c r="W858">
        <v>1978</v>
      </c>
      <c r="X858" t="str" cm="1">
        <f t="array" ref="X858">IFERROR(IF(U858=W858, "N", IF(AND(U858&lt;W858, Table1[[#This Row],[YearRemodAdd]]&gt;1990), "Y", "N/A")), No value)</f>
        <v>N</v>
      </c>
      <c r="Y858" t="s">
        <v>93</v>
      </c>
      <c r="Z858" t="s">
        <v>94</v>
      </c>
      <c r="AA858" t="s">
        <v>161</v>
      </c>
      <c r="AB858" t="s">
        <v>140</v>
      </c>
      <c r="AC858" t="s">
        <v>117</v>
      </c>
      <c r="AD858">
        <v>0</v>
      </c>
      <c r="AE858" t="s">
        <v>98</v>
      </c>
      <c r="AF858" t="s">
        <v>98</v>
      </c>
      <c r="AG858" t="s">
        <v>118</v>
      </c>
      <c r="AH858" t="s">
        <v>97</v>
      </c>
      <c r="AI858" t="s">
        <v>97</v>
      </c>
      <c r="AJ858" t="s">
        <v>97</v>
      </c>
      <c r="AK858" t="s">
        <v>101</v>
      </c>
      <c r="AL858">
        <v>505</v>
      </c>
      <c r="AM858" t="s">
        <v>172</v>
      </c>
      <c r="AN858">
        <v>435</v>
      </c>
      <c r="AO858">
        <v>0</v>
      </c>
      <c r="AP858">
        <v>940</v>
      </c>
      <c r="AQ858" t="s">
        <v>103</v>
      </c>
      <c r="AR858" t="s">
        <v>98</v>
      </c>
      <c r="AS858" t="s">
        <v>105</v>
      </c>
      <c r="AT858" t="s">
        <v>106</v>
      </c>
      <c r="AU858">
        <v>1026</v>
      </c>
      <c r="AV858">
        <v>0</v>
      </c>
      <c r="AW858">
        <v>0</v>
      </c>
      <c r="AX858">
        <v>1026</v>
      </c>
      <c r="AY858">
        <v>1</v>
      </c>
      <c r="AZ858">
        <v>0</v>
      </c>
      <c r="BA858">
        <v>1</v>
      </c>
      <c r="BB858">
        <v>0</v>
      </c>
      <c r="BC858">
        <v>3</v>
      </c>
      <c r="BD858">
        <v>1</v>
      </c>
      <c r="BE858" t="s">
        <v>98</v>
      </c>
      <c r="BF858">
        <v>5</v>
      </c>
      <c r="BG858" t="s">
        <v>107</v>
      </c>
      <c r="BH858">
        <v>0</v>
      </c>
      <c r="BI858" t="s">
        <v>83</v>
      </c>
      <c r="BJ858" t="s">
        <v>127</v>
      </c>
      <c r="BK858">
        <v>1981</v>
      </c>
      <c r="BL858" t="s">
        <v>102</v>
      </c>
      <c r="BM858">
        <v>2</v>
      </c>
      <c r="BN858">
        <v>576</v>
      </c>
      <c r="BO858" t="s">
        <v>98</v>
      </c>
      <c r="BP858" t="s">
        <v>147</v>
      </c>
      <c r="BQ858" t="s">
        <v>105</v>
      </c>
      <c r="BR858">
        <v>0</v>
      </c>
      <c r="BS858">
        <v>0</v>
      </c>
      <c r="BT858">
        <v>34</v>
      </c>
      <c r="BU858">
        <v>0</v>
      </c>
      <c r="BV858">
        <v>0</v>
      </c>
      <c r="BW858">
        <v>0</v>
      </c>
      <c r="BX858" t="s">
        <v>83</v>
      </c>
      <c r="BY858" t="s">
        <v>134</v>
      </c>
      <c r="BZ858" t="s">
        <v>83</v>
      </c>
      <c r="CA858" s="2">
        <v>0</v>
      </c>
      <c r="CB858">
        <v>10</v>
      </c>
      <c r="CC858">
        <v>2008</v>
      </c>
      <c r="CD858" t="s">
        <v>110</v>
      </c>
      <c r="CE858" t="s">
        <v>111</v>
      </c>
      <c r="CF858" s="2">
        <v>147000</v>
      </c>
      <c r="CG858" s="4">
        <f t="shared" si="27"/>
        <v>143.2748538011696</v>
      </c>
    </row>
    <row r="859" spans="1:85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 t="str">
        <f t="shared" si="26"/>
        <v>N</v>
      </c>
      <c r="S859">
        <v>6</v>
      </c>
      <c r="T859">
        <v>5</v>
      </c>
      <c r="U859">
        <v>1994</v>
      </c>
      <c r="V859" t="str">
        <f>IF(Table1[[#This Row],[YearBuilt]]&lt;1990, "N", IF(Table1[[#This Row],[Remodeled after 1990?]] = "Y", "N", "Y"))</f>
        <v>N</v>
      </c>
      <c r="W859">
        <v>1995</v>
      </c>
      <c r="X859" t="str" cm="1">
        <f t="array" ref="X859">IFERROR(IF(U859=W859, "N", IF(AND(U859&lt;W859, Table1[[#This Row],[YearRemodAdd]]&gt;1990), "Y", "N/A")), No value)</f>
        <v>Y</v>
      </c>
      <c r="Y859" t="s">
        <v>93</v>
      </c>
      <c r="Z859" t="s">
        <v>94</v>
      </c>
      <c r="AA859" t="s">
        <v>140</v>
      </c>
      <c r="AB859" t="s">
        <v>140</v>
      </c>
      <c r="AC859" t="s">
        <v>117</v>
      </c>
      <c r="AD859">
        <v>0</v>
      </c>
      <c r="AE859" t="s">
        <v>98</v>
      </c>
      <c r="AF859" t="s">
        <v>98</v>
      </c>
      <c r="AG859" t="s">
        <v>99</v>
      </c>
      <c r="AH859" t="s">
        <v>97</v>
      </c>
      <c r="AI859" t="s">
        <v>98</v>
      </c>
      <c r="AJ859" t="s">
        <v>100</v>
      </c>
      <c r="AK859" t="s">
        <v>102</v>
      </c>
      <c r="AL859">
        <v>0</v>
      </c>
      <c r="AM859" t="s">
        <v>102</v>
      </c>
      <c r="AN859">
        <v>0</v>
      </c>
      <c r="AO859">
        <v>702</v>
      </c>
      <c r="AP859">
        <v>702</v>
      </c>
      <c r="AQ859" t="s">
        <v>103</v>
      </c>
      <c r="AR859" t="s">
        <v>97</v>
      </c>
      <c r="AS859" t="s">
        <v>105</v>
      </c>
      <c r="AT859" t="s">
        <v>106</v>
      </c>
      <c r="AU859">
        <v>702</v>
      </c>
      <c r="AV859">
        <v>779</v>
      </c>
      <c r="AW859">
        <v>0</v>
      </c>
      <c r="AX859">
        <v>1481</v>
      </c>
      <c r="AY859">
        <v>0</v>
      </c>
      <c r="AZ859">
        <v>0</v>
      </c>
      <c r="BA859">
        <v>2</v>
      </c>
      <c r="BB859">
        <v>1</v>
      </c>
      <c r="BC859">
        <v>3</v>
      </c>
      <c r="BD859">
        <v>1</v>
      </c>
      <c r="BE859" t="s">
        <v>98</v>
      </c>
      <c r="BF859">
        <v>6</v>
      </c>
      <c r="BG859" t="s">
        <v>107</v>
      </c>
      <c r="BH859">
        <v>1</v>
      </c>
      <c r="BI859" t="s">
        <v>98</v>
      </c>
      <c r="BJ859" t="s">
        <v>108</v>
      </c>
      <c r="BK859">
        <v>1994</v>
      </c>
      <c r="BL859" t="s">
        <v>157</v>
      </c>
      <c r="BM859">
        <v>2</v>
      </c>
      <c r="BN859">
        <v>343</v>
      </c>
      <c r="BO859" t="s">
        <v>98</v>
      </c>
      <c r="BP859" t="s">
        <v>98</v>
      </c>
      <c r="BQ859" t="s">
        <v>105</v>
      </c>
      <c r="BR859">
        <v>0</v>
      </c>
      <c r="BS859">
        <v>36</v>
      </c>
      <c r="BT859">
        <v>0</v>
      </c>
      <c r="BU859">
        <v>0</v>
      </c>
      <c r="BV859">
        <v>0</v>
      </c>
      <c r="BW859">
        <v>0</v>
      </c>
      <c r="BX859" t="s">
        <v>83</v>
      </c>
      <c r="BY859" t="s">
        <v>83</v>
      </c>
      <c r="BZ859" t="s">
        <v>83</v>
      </c>
      <c r="CA859" s="2">
        <v>0</v>
      </c>
      <c r="CB859">
        <v>3</v>
      </c>
      <c r="CC859">
        <v>2009</v>
      </c>
      <c r="CD859" t="s">
        <v>110</v>
      </c>
      <c r="CE859" t="s">
        <v>111</v>
      </c>
      <c r="CF859" s="2">
        <v>174000</v>
      </c>
      <c r="CG859" s="4">
        <f t="shared" si="27"/>
        <v>117.4881836596894</v>
      </c>
    </row>
    <row r="860" spans="1:85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 t="str">
        <f t="shared" si="26"/>
        <v>Y</v>
      </c>
      <c r="S860">
        <v>7</v>
      </c>
      <c r="T860">
        <v>5</v>
      </c>
      <c r="U860">
        <v>1976</v>
      </c>
      <c r="V860" t="str">
        <f>IF(Table1[[#This Row],[YearBuilt]]&lt;1990, "N", IF(Table1[[#This Row],[Remodeled after 1990?]] = "Y", "N", "Y"))</f>
        <v>N</v>
      </c>
      <c r="W860">
        <v>1976</v>
      </c>
      <c r="X860" t="str" cm="1">
        <f t="array" ref="X860">IFERROR(IF(U860=W860, "N", IF(AND(U860&lt;W860, Table1[[#This Row],[YearRemodAdd]]&gt;1990), "Y", "N/A")), No value)</f>
        <v>N</v>
      </c>
      <c r="Y860" t="s">
        <v>93</v>
      </c>
      <c r="Z860" t="s">
        <v>94</v>
      </c>
      <c r="AA860" t="s">
        <v>140</v>
      </c>
      <c r="AB860" t="s">
        <v>140</v>
      </c>
      <c r="AC860" t="s">
        <v>96</v>
      </c>
      <c r="AD860">
        <v>189</v>
      </c>
      <c r="AE860" t="s">
        <v>98</v>
      </c>
      <c r="AF860" t="s">
        <v>98</v>
      </c>
      <c r="AG860" t="s">
        <v>118</v>
      </c>
      <c r="AH860" t="s">
        <v>97</v>
      </c>
      <c r="AI860" t="s">
        <v>98</v>
      </c>
      <c r="AJ860" t="s">
        <v>100</v>
      </c>
      <c r="AK860" t="s">
        <v>102</v>
      </c>
      <c r="AL860">
        <v>0</v>
      </c>
      <c r="AM860" t="s">
        <v>102</v>
      </c>
      <c r="AN860">
        <v>0</v>
      </c>
      <c r="AO860">
        <v>1090</v>
      </c>
      <c r="AP860">
        <v>1090</v>
      </c>
      <c r="AQ860" t="s">
        <v>103</v>
      </c>
      <c r="AR860" t="s">
        <v>98</v>
      </c>
      <c r="AS860" t="s">
        <v>105</v>
      </c>
      <c r="AT860" t="s">
        <v>106</v>
      </c>
      <c r="AU860">
        <v>1370</v>
      </c>
      <c r="AV860">
        <v>0</v>
      </c>
      <c r="AW860">
        <v>0</v>
      </c>
      <c r="AX860">
        <v>1370</v>
      </c>
      <c r="AY860">
        <v>0</v>
      </c>
      <c r="AZ860">
        <v>0</v>
      </c>
      <c r="BA860">
        <v>2</v>
      </c>
      <c r="BB860">
        <v>0</v>
      </c>
      <c r="BC860">
        <v>3</v>
      </c>
      <c r="BD860">
        <v>1</v>
      </c>
      <c r="BE860" t="s">
        <v>98</v>
      </c>
      <c r="BF860">
        <v>6</v>
      </c>
      <c r="BG860" t="s">
        <v>107</v>
      </c>
      <c r="BH860">
        <v>1</v>
      </c>
      <c r="BI860" t="s">
        <v>98</v>
      </c>
      <c r="BJ860" t="s">
        <v>108</v>
      </c>
      <c r="BK860">
        <v>1976</v>
      </c>
      <c r="BL860" t="s">
        <v>109</v>
      </c>
      <c r="BM860">
        <v>2</v>
      </c>
      <c r="BN860">
        <v>479</v>
      </c>
      <c r="BO860" t="s">
        <v>98</v>
      </c>
      <c r="BP860" t="s">
        <v>98</v>
      </c>
      <c r="BQ860" t="s">
        <v>105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t="s">
        <v>83</v>
      </c>
      <c r="BY860" t="s">
        <v>134</v>
      </c>
      <c r="BZ860" t="s">
        <v>83</v>
      </c>
      <c r="CA860" s="2">
        <v>0</v>
      </c>
      <c r="CB860">
        <v>6</v>
      </c>
      <c r="CC860">
        <v>2009</v>
      </c>
      <c r="CD860" t="s">
        <v>110</v>
      </c>
      <c r="CE860" t="s">
        <v>219</v>
      </c>
      <c r="CF860" s="2">
        <v>152000</v>
      </c>
      <c r="CG860" s="4">
        <f t="shared" si="27"/>
        <v>110.94890510948905</v>
      </c>
    </row>
    <row r="861" spans="1:85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 t="str">
        <f t="shared" si="26"/>
        <v>N</v>
      </c>
      <c r="S861">
        <v>6</v>
      </c>
      <c r="T861">
        <v>7</v>
      </c>
      <c r="U861">
        <v>1968</v>
      </c>
      <c r="V861" t="str">
        <f>IF(Table1[[#This Row],[YearBuilt]]&lt;1990, "N", IF(Table1[[#This Row],[Remodeled after 1990?]] = "Y", "N", "Y"))</f>
        <v>N</v>
      </c>
      <c r="W861">
        <v>1984</v>
      </c>
      <c r="X861" t="str" cm="1">
        <f t="array" ref="X861">IFERROR(IF(U861=W861, "N", IF(AND(U861&lt;W861, Table1[[#This Row],[YearRemodAdd]]&gt;1990), "Y", "N/A")), No value)</f>
        <v>N/A</v>
      </c>
      <c r="Y861" t="s">
        <v>93</v>
      </c>
      <c r="Z861" t="s">
        <v>94</v>
      </c>
      <c r="AA861" t="s">
        <v>140</v>
      </c>
      <c r="AB861" t="s">
        <v>140</v>
      </c>
      <c r="AC861" t="s">
        <v>96</v>
      </c>
      <c r="AD861">
        <v>220</v>
      </c>
      <c r="AE861" t="s">
        <v>98</v>
      </c>
      <c r="AF861" t="s">
        <v>98</v>
      </c>
      <c r="AG861" t="s">
        <v>118</v>
      </c>
      <c r="AH861" t="s">
        <v>98</v>
      </c>
      <c r="AI861" t="s">
        <v>98</v>
      </c>
      <c r="AJ861" t="s">
        <v>121</v>
      </c>
      <c r="AK861" t="s">
        <v>141</v>
      </c>
      <c r="AL861">
        <v>619</v>
      </c>
      <c r="AM861" t="s">
        <v>102</v>
      </c>
      <c r="AN861">
        <v>0</v>
      </c>
      <c r="AO861">
        <v>435</v>
      </c>
      <c r="AP861">
        <v>1054</v>
      </c>
      <c r="AQ861" t="s">
        <v>103</v>
      </c>
      <c r="AR861" t="s">
        <v>98</v>
      </c>
      <c r="AS861" t="s">
        <v>105</v>
      </c>
      <c r="AT861" t="s">
        <v>106</v>
      </c>
      <c r="AU861">
        <v>1512</v>
      </c>
      <c r="AV861">
        <v>1142</v>
      </c>
      <c r="AW861">
        <v>0</v>
      </c>
      <c r="AX861">
        <v>2654</v>
      </c>
      <c r="AY861">
        <v>1</v>
      </c>
      <c r="AZ861">
        <v>0</v>
      </c>
      <c r="BA861">
        <v>2</v>
      </c>
      <c r="BB861">
        <v>1</v>
      </c>
      <c r="BC861">
        <v>4</v>
      </c>
      <c r="BD861">
        <v>1</v>
      </c>
      <c r="BE861" t="s">
        <v>97</v>
      </c>
      <c r="BF861">
        <v>9</v>
      </c>
      <c r="BG861" t="s">
        <v>107</v>
      </c>
      <c r="BH861">
        <v>1</v>
      </c>
      <c r="BI861" t="s">
        <v>97</v>
      </c>
      <c r="BJ861" t="s">
        <v>108</v>
      </c>
      <c r="BK861">
        <v>1968</v>
      </c>
      <c r="BL861" t="s">
        <v>102</v>
      </c>
      <c r="BM861">
        <v>2</v>
      </c>
      <c r="BN861">
        <v>619</v>
      </c>
      <c r="BO861" t="s">
        <v>98</v>
      </c>
      <c r="BP861" t="s">
        <v>98</v>
      </c>
      <c r="BQ861" t="s">
        <v>105</v>
      </c>
      <c r="BR861">
        <v>0</v>
      </c>
      <c r="BS861">
        <v>65</v>
      </c>
      <c r="BT861">
        <v>0</v>
      </c>
      <c r="BU861">
        <v>0</v>
      </c>
      <c r="BV861">
        <v>222</v>
      </c>
      <c r="BW861">
        <v>0</v>
      </c>
      <c r="BX861" t="s">
        <v>83</v>
      </c>
      <c r="BY861" t="s">
        <v>83</v>
      </c>
      <c r="BZ861" t="s">
        <v>83</v>
      </c>
      <c r="CA861" s="2">
        <v>0</v>
      </c>
      <c r="CB861">
        <v>8</v>
      </c>
      <c r="CC861">
        <v>2006</v>
      </c>
      <c r="CD861" t="s">
        <v>110</v>
      </c>
      <c r="CE861" t="s">
        <v>111</v>
      </c>
      <c r="CF861" s="2">
        <v>250000</v>
      </c>
      <c r="CG861" s="4">
        <f t="shared" si="27"/>
        <v>94.197437829691026</v>
      </c>
    </row>
    <row r="862" spans="1:85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 t="str">
        <f t="shared" si="26"/>
        <v>N/A</v>
      </c>
      <c r="S862">
        <v>7</v>
      </c>
      <c r="T862">
        <v>8</v>
      </c>
      <c r="U862">
        <v>1918</v>
      </c>
      <c r="V862" t="str">
        <f>IF(Table1[[#This Row],[YearBuilt]]&lt;1990, "N", IF(Table1[[#This Row],[Remodeled after 1990?]] = "Y", "N", "Y"))</f>
        <v>N</v>
      </c>
      <c r="W862">
        <v>1998</v>
      </c>
      <c r="X862" t="str" cm="1">
        <f t="array" ref="X862">IFERROR(IF(U862=W862, "N", IF(AND(U862&lt;W862, Table1[[#This Row],[YearRemodAdd]]&gt;1990), "Y", "N/A")), No value)</f>
        <v>Y</v>
      </c>
      <c r="Y862" t="s">
        <v>93</v>
      </c>
      <c r="Z862" t="s">
        <v>94</v>
      </c>
      <c r="AA862" t="s">
        <v>124</v>
      </c>
      <c r="AB862" t="s">
        <v>124</v>
      </c>
      <c r="AC862" t="s">
        <v>117</v>
      </c>
      <c r="AD862">
        <v>0</v>
      </c>
      <c r="AE862" t="s">
        <v>97</v>
      </c>
      <c r="AF862" t="s">
        <v>98</v>
      </c>
      <c r="AG862" t="s">
        <v>126</v>
      </c>
      <c r="AH862" t="s">
        <v>98</v>
      </c>
      <c r="AI862" t="s">
        <v>98</v>
      </c>
      <c r="AJ862" t="s">
        <v>100</v>
      </c>
      <c r="AK862" t="s">
        <v>102</v>
      </c>
      <c r="AL862">
        <v>0</v>
      </c>
      <c r="AM862" t="s">
        <v>102</v>
      </c>
      <c r="AN862">
        <v>0</v>
      </c>
      <c r="AO862">
        <v>912</v>
      </c>
      <c r="AP862">
        <v>912</v>
      </c>
      <c r="AQ862" t="s">
        <v>103</v>
      </c>
      <c r="AR862" t="s">
        <v>97</v>
      </c>
      <c r="AS862" t="s">
        <v>105</v>
      </c>
      <c r="AT862" t="s">
        <v>106</v>
      </c>
      <c r="AU862">
        <v>912</v>
      </c>
      <c r="AV862">
        <v>514</v>
      </c>
      <c r="AW862">
        <v>0</v>
      </c>
      <c r="AX862">
        <v>1426</v>
      </c>
      <c r="AY862">
        <v>0</v>
      </c>
      <c r="AZ862">
        <v>0</v>
      </c>
      <c r="BA862">
        <v>1</v>
      </c>
      <c r="BB862">
        <v>1</v>
      </c>
      <c r="BC862">
        <v>3</v>
      </c>
      <c r="BD862">
        <v>1</v>
      </c>
      <c r="BE862" t="s">
        <v>97</v>
      </c>
      <c r="BF862">
        <v>7</v>
      </c>
      <c r="BG862" t="s">
        <v>107</v>
      </c>
      <c r="BH862">
        <v>1</v>
      </c>
      <c r="BI862" t="s">
        <v>97</v>
      </c>
      <c r="BJ862" t="s">
        <v>127</v>
      </c>
      <c r="BK862">
        <v>1925</v>
      </c>
      <c r="BL862" t="s">
        <v>102</v>
      </c>
      <c r="BM862">
        <v>1</v>
      </c>
      <c r="BN862">
        <v>216</v>
      </c>
      <c r="BO862" t="s">
        <v>98</v>
      </c>
      <c r="BP862" t="s">
        <v>98</v>
      </c>
      <c r="BQ862" t="s">
        <v>105</v>
      </c>
      <c r="BR862">
        <v>0</v>
      </c>
      <c r="BS862">
        <v>240</v>
      </c>
      <c r="BT862">
        <v>0</v>
      </c>
      <c r="BU862">
        <v>0</v>
      </c>
      <c r="BV862">
        <v>0</v>
      </c>
      <c r="BW862">
        <v>0</v>
      </c>
      <c r="BX862" t="s">
        <v>83</v>
      </c>
      <c r="BY862" t="s">
        <v>165</v>
      </c>
      <c r="BZ862" t="s">
        <v>83</v>
      </c>
      <c r="CA862" s="2">
        <v>0</v>
      </c>
      <c r="CB862">
        <v>6</v>
      </c>
      <c r="CC862">
        <v>2007</v>
      </c>
      <c r="CD862" t="s">
        <v>110</v>
      </c>
      <c r="CE862" t="s">
        <v>111</v>
      </c>
      <c r="CF862" s="2">
        <v>189950</v>
      </c>
      <c r="CG862" s="4">
        <f t="shared" si="27"/>
        <v>133.2047685834502</v>
      </c>
    </row>
    <row r="863" spans="1:85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 t="str">
        <f t="shared" si="26"/>
        <v>Y</v>
      </c>
      <c r="S863">
        <v>5</v>
      </c>
      <c r="T863">
        <v>4</v>
      </c>
      <c r="U863">
        <v>1965</v>
      </c>
      <c r="V863" t="str">
        <f>IF(Table1[[#This Row],[YearBuilt]]&lt;1990, "N", IF(Table1[[#This Row],[Remodeled after 1990?]] = "Y", "N", "Y"))</f>
        <v>N</v>
      </c>
      <c r="W863">
        <v>1965</v>
      </c>
      <c r="X863" t="str" cm="1">
        <f t="array" ref="X863">IFERROR(IF(U863=W863, "N", IF(AND(U863&lt;W863, Table1[[#This Row],[YearRemodAdd]]&gt;1990), "Y", "N/A")), No value)</f>
        <v>N</v>
      </c>
      <c r="Y863" t="s">
        <v>152</v>
      </c>
      <c r="Z863" t="s">
        <v>94</v>
      </c>
      <c r="AA863" t="s">
        <v>161</v>
      </c>
      <c r="AB863" t="s">
        <v>140</v>
      </c>
      <c r="AC863" t="s">
        <v>117</v>
      </c>
      <c r="AD863">
        <v>0</v>
      </c>
      <c r="AE863" t="s">
        <v>98</v>
      </c>
      <c r="AF863" t="s">
        <v>98</v>
      </c>
      <c r="AG863" t="s">
        <v>99</v>
      </c>
      <c r="AH863" t="s">
        <v>98</v>
      </c>
      <c r="AI863" t="s">
        <v>98</v>
      </c>
      <c r="AJ863" t="s">
        <v>121</v>
      </c>
      <c r="AK863" t="s">
        <v>141</v>
      </c>
      <c r="AL863">
        <v>841</v>
      </c>
      <c r="AM863" t="s">
        <v>102</v>
      </c>
      <c r="AN863">
        <v>0</v>
      </c>
      <c r="AO863">
        <v>198</v>
      </c>
      <c r="AP863">
        <v>1039</v>
      </c>
      <c r="AQ863" t="s">
        <v>103</v>
      </c>
      <c r="AR863" t="s">
        <v>104</v>
      </c>
      <c r="AS863" t="s">
        <v>105</v>
      </c>
      <c r="AT863" t="s">
        <v>106</v>
      </c>
      <c r="AU863">
        <v>1039</v>
      </c>
      <c r="AV863">
        <v>0</v>
      </c>
      <c r="AW863">
        <v>0</v>
      </c>
      <c r="AX863">
        <v>1039</v>
      </c>
      <c r="AY863">
        <v>1</v>
      </c>
      <c r="AZ863">
        <v>0</v>
      </c>
      <c r="BA863">
        <v>1</v>
      </c>
      <c r="BB863">
        <v>1</v>
      </c>
      <c r="BC863">
        <v>3</v>
      </c>
      <c r="BD863">
        <v>1</v>
      </c>
      <c r="BE863" t="s">
        <v>98</v>
      </c>
      <c r="BF863">
        <v>6</v>
      </c>
      <c r="BG863" t="s">
        <v>107</v>
      </c>
      <c r="BH863">
        <v>0</v>
      </c>
      <c r="BI863" t="s">
        <v>83</v>
      </c>
      <c r="BJ863" t="s">
        <v>108</v>
      </c>
      <c r="BK863">
        <v>1965</v>
      </c>
      <c r="BL863" t="s">
        <v>102</v>
      </c>
      <c r="BM863">
        <v>2</v>
      </c>
      <c r="BN863">
        <v>504</v>
      </c>
      <c r="BO863" t="s">
        <v>98</v>
      </c>
      <c r="BP863" t="s">
        <v>98</v>
      </c>
      <c r="BQ863" t="s">
        <v>105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 t="s">
        <v>83</v>
      </c>
      <c r="BY863" t="s">
        <v>83</v>
      </c>
      <c r="BZ863" t="s">
        <v>83</v>
      </c>
      <c r="CA863" s="2">
        <v>0</v>
      </c>
      <c r="CB863">
        <v>4</v>
      </c>
      <c r="CC863">
        <v>2010</v>
      </c>
      <c r="CD863" t="s">
        <v>110</v>
      </c>
      <c r="CE863" t="s">
        <v>111</v>
      </c>
      <c r="CF863" s="2">
        <v>131500</v>
      </c>
      <c r="CG863" s="4">
        <f t="shared" si="27"/>
        <v>126.56400384985562</v>
      </c>
    </row>
    <row r="864" spans="1:85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 t="str">
        <f t="shared" si="26"/>
        <v>Y</v>
      </c>
      <c r="S864">
        <v>6</v>
      </c>
      <c r="T864">
        <v>5</v>
      </c>
      <c r="U864">
        <v>1984</v>
      </c>
      <c r="V864" t="str">
        <f>IF(Table1[[#This Row],[YearBuilt]]&lt;1990, "N", IF(Table1[[#This Row],[Remodeled after 1990?]] = "Y", "N", "Y"))</f>
        <v>N</v>
      </c>
      <c r="W864">
        <v>1985</v>
      </c>
      <c r="X864" t="str" cm="1">
        <f t="array" ref="X864">IFERROR(IF(U864=W864, "N", IF(AND(U864&lt;W864, Table1[[#This Row],[YearRemodAdd]]&gt;1990), "Y", "N/A")), No value)</f>
        <v>N/A</v>
      </c>
      <c r="Y864" t="s">
        <v>152</v>
      </c>
      <c r="Z864" t="s">
        <v>94</v>
      </c>
      <c r="AA864" t="s">
        <v>140</v>
      </c>
      <c r="AB864" t="s">
        <v>161</v>
      </c>
      <c r="AC864" t="s">
        <v>117</v>
      </c>
      <c r="AD864">
        <v>0</v>
      </c>
      <c r="AE864" t="s">
        <v>98</v>
      </c>
      <c r="AF864" t="s">
        <v>98</v>
      </c>
      <c r="AG864" t="s">
        <v>99</v>
      </c>
      <c r="AH864" t="s">
        <v>97</v>
      </c>
      <c r="AI864" t="s">
        <v>98</v>
      </c>
      <c r="AJ864" t="s">
        <v>100</v>
      </c>
      <c r="AK864" t="s">
        <v>101</v>
      </c>
      <c r="AL864">
        <v>338</v>
      </c>
      <c r="AM864" t="s">
        <v>102</v>
      </c>
      <c r="AN864">
        <v>0</v>
      </c>
      <c r="AO864">
        <v>702</v>
      </c>
      <c r="AP864">
        <v>1040</v>
      </c>
      <c r="AQ864" t="s">
        <v>103</v>
      </c>
      <c r="AR864" t="s">
        <v>98</v>
      </c>
      <c r="AS864" t="s">
        <v>105</v>
      </c>
      <c r="AT864" t="s">
        <v>106</v>
      </c>
      <c r="AU864">
        <v>1097</v>
      </c>
      <c r="AV864">
        <v>0</v>
      </c>
      <c r="AW864">
        <v>0</v>
      </c>
      <c r="AX864">
        <v>1097</v>
      </c>
      <c r="AY864">
        <v>0</v>
      </c>
      <c r="AZ864">
        <v>0</v>
      </c>
      <c r="BA864">
        <v>2</v>
      </c>
      <c r="BB864">
        <v>0</v>
      </c>
      <c r="BC864">
        <v>3</v>
      </c>
      <c r="BD864">
        <v>1</v>
      </c>
      <c r="BE864" t="s">
        <v>98</v>
      </c>
      <c r="BF864">
        <v>6</v>
      </c>
      <c r="BG864" t="s">
        <v>107</v>
      </c>
      <c r="BH864">
        <v>0</v>
      </c>
      <c r="BI864" t="s">
        <v>83</v>
      </c>
      <c r="BJ864" t="s">
        <v>108</v>
      </c>
      <c r="BK864">
        <v>1986</v>
      </c>
      <c r="BL864" t="s">
        <v>102</v>
      </c>
      <c r="BM864">
        <v>2</v>
      </c>
      <c r="BN864">
        <v>480</v>
      </c>
      <c r="BO864" t="s">
        <v>98</v>
      </c>
      <c r="BP864" t="s">
        <v>98</v>
      </c>
      <c r="BQ864" t="s">
        <v>105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 t="s">
        <v>83</v>
      </c>
      <c r="BY864" t="s">
        <v>165</v>
      </c>
      <c r="BZ864" t="s">
        <v>83</v>
      </c>
      <c r="CA864" s="2">
        <v>0</v>
      </c>
      <c r="CB864">
        <v>5</v>
      </c>
      <c r="CC864">
        <v>2010</v>
      </c>
      <c r="CD864" t="s">
        <v>110</v>
      </c>
      <c r="CE864" t="s">
        <v>111</v>
      </c>
      <c r="CF864" s="2">
        <v>152000</v>
      </c>
      <c r="CG864" s="4">
        <f t="shared" si="27"/>
        <v>138.55970829535096</v>
      </c>
    </row>
    <row r="865" spans="1:85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 t="str">
        <f t="shared" si="26"/>
        <v>Y</v>
      </c>
      <c r="S865">
        <v>5</v>
      </c>
      <c r="T865">
        <v>5</v>
      </c>
      <c r="U865">
        <v>1959</v>
      </c>
      <c r="V865" t="str">
        <f>IF(Table1[[#This Row],[YearBuilt]]&lt;1990, "N", IF(Table1[[#This Row],[Remodeled after 1990?]] = "Y", "N", "Y"))</f>
        <v>N</v>
      </c>
      <c r="W865">
        <v>1959</v>
      </c>
      <c r="X865" t="str" cm="1">
        <f t="array" ref="X865">IFERROR(IF(U865=W865, "N", IF(AND(U865&lt;W865, Table1[[#This Row],[YearRemodAdd]]&gt;1990), "Y", "N/A")), No value)</f>
        <v>N</v>
      </c>
      <c r="Y865" t="s">
        <v>152</v>
      </c>
      <c r="Z865" t="s">
        <v>94</v>
      </c>
      <c r="AA865" t="s">
        <v>96</v>
      </c>
      <c r="AB865" t="s">
        <v>161</v>
      </c>
      <c r="AC865" t="s">
        <v>117</v>
      </c>
      <c r="AD865">
        <v>0</v>
      </c>
      <c r="AE865" t="s">
        <v>98</v>
      </c>
      <c r="AF865" t="s">
        <v>98</v>
      </c>
      <c r="AG865" t="s">
        <v>118</v>
      </c>
      <c r="AH865" t="s">
        <v>98</v>
      </c>
      <c r="AI865" t="s">
        <v>98</v>
      </c>
      <c r="AJ865" t="s">
        <v>100</v>
      </c>
      <c r="AK865" t="s">
        <v>141</v>
      </c>
      <c r="AL865">
        <v>1148</v>
      </c>
      <c r="AM865" t="s">
        <v>102</v>
      </c>
      <c r="AN865">
        <v>0</v>
      </c>
      <c r="AO865">
        <v>0</v>
      </c>
      <c r="AP865">
        <v>1148</v>
      </c>
      <c r="AQ865" t="s">
        <v>103</v>
      </c>
      <c r="AR865" t="s">
        <v>98</v>
      </c>
      <c r="AS865" t="s">
        <v>105</v>
      </c>
      <c r="AT865" t="s">
        <v>106</v>
      </c>
      <c r="AU865">
        <v>1148</v>
      </c>
      <c r="AV865">
        <v>0</v>
      </c>
      <c r="AW865">
        <v>0</v>
      </c>
      <c r="AX865">
        <v>1148</v>
      </c>
      <c r="AY865">
        <v>1</v>
      </c>
      <c r="AZ865">
        <v>0</v>
      </c>
      <c r="BA865">
        <v>1</v>
      </c>
      <c r="BB865">
        <v>0</v>
      </c>
      <c r="BC865">
        <v>3</v>
      </c>
      <c r="BD865">
        <v>1</v>
      </c>
      <c r="BE865" t="s">
        <v>98</v>
      </c>
      <c r="BF865">
        <v>6</v>
      </c>
      <c r="BG865" t="s">
        <v>107</v>
      </c>
      <c r="BH865">
        <v>0</v>
      </c>
      <c r="BI865" t="s">
        <v>83</v>
      </c>
      <c r="BJ865" t="s">
        <v>108</v>
      </c>
      <c r="BK865">
        <v>1959</v>
      </c>
      <c r="BL865" t="s">
        <v>102</v>
      </c>
      <c r="BM865">
        <v>1</v>
      </c>
      <c r="BN865">
        <v>672</v>
      </c>
      <c r="BO865" t="s">
        <v>98</v>
      </c>
      <c r="BP865" t="s">
        <v>98</v>
      </c>
      <c r="BQ865" t="s">
        <v>105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 t="s">
        <v>83</v>
      </c>
      <c r="BY865" t="s">
        <v>165</v>
      </c>
      <c r="BZ865" t="s">
        <v>83</v>
      </c>
      <c r="CA865" s="2">
        <v>0</v>
      </c>
      <c r="CB865">
        <v>7</v>
      </c>
      <c r="CC865">
        <v>2009</v>
      </c>
      <c r="CD865" t="s">
        <v>110</v>
      </c>
      <c r="CE865" t="s">
        <v>111</v>
      </c>
      <c r="CF865" s="2">
        <v>132500</v>
      </c>
      <c r="CG865" s="4">
        <f t="shared" si="27"/>
        <v>115.41811846689896</v>
      </c>
    </row>
    <row r="866" spans="1:85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 t="str">
        <f t="shared" si="26"/>
        <v>Y</v>
      </c>
      <c r="S866">
        <v>7</v>
      </c>
      <c r="T866">
        <v>5</v>
      </c>
      <c r="U866">
        <v>2007</v>
      </c>
      <c r="V866" t="str">
        <f>IF(Table1[[#This Row],[YearBuilt]]&lt;1990, "N", IF(Table1[[#This Row],[Remodeled after 1990?]] = "Y", "N", "Y"))</f>
        <v>N</v>
      </c>
      <c r="W866">
        <v>2008</v>
      </c>
      <c r="X866" t="str" cm="1">
        <f t="array" ref="X866">IFERROR(IF(U866=W866, "N", IF(AND(U866&lt;W866, Table1[[#This Row],[YearRemodAdd]]&gt;1990), "Y", "N/A")), No value)</f>
        <v>Y</v>
      </c>
      <c r="Y866" t="s">
        <v>93</v>
      </c>
      <c r="Z866" t="s">
        <v>94</v>
      </c>
      <c r="AA866" t="s">
        <v>95</v>
      </c>
      <c r="AB866" t="s">
        <v>95</v>
      </c>
      <c r="AC866" t="s">
        <v>117</v>
      </c>
      <c r="AD866">
        <v>0</v>
      </c>
      <c r="AE866" t="s">
        <v>97</v>
      </c>
      <c r="AF866" t="s">
        <v>98</v>
      </c>
      <c r="AG866" t="s">
        <v>99</v>
      </c>
      <c r="AH866" t="s">
        <v>104</v>
      </c>
      <c r="AI866" t="s">
        <v>98</v>
      </c>
      <c r="AJ866" t="s">
        <v>100</v>
      </c>
      <c r="AK866" t="s">
        <v>102</v>
      </c>
      <c r="AL866">
        <v>0</v>
      </c>
      <c r="AM866" t="s">
        <v>102</v>
      </c>
      <c r="AN866">
        <v>0</v>
      </c>
      <c r="AO866">
        <v>1372</v>
      </c>
      <c r="AP866">
        <v>1372</v>
      </c>
      <c r="AQ866" t="s">
        <v>103</v>
      </c>
      <c r="AR866" t="s">
        <v>104</v>
      </c>
      <c r="AS866" t="s">
        <v>105</v>
      </c>
      <c r="AT866" t="s">
        <v>106</v>
      </c>
      <c r="AU866">
        <v>1372</v>
      </c>
      <c r="AV866">
        <v>0</v>
      </c>
      <c r="AW866">
        <v>0</v>
      </c>
      <c r="AX866">
        <v>1372</v>
      </c>
      <c r="AY866">
        <v>0</v>
      </c>
      <c r="AZ866">
        <v>0</v>
      </c>
      <c r="BA866">
        <v>2</v>
      </c>
      <c r="BB866">
        <v>0</v>
      </c>
      <c r="BC866">
        <v>3</v>
      </c>
      <c r="BD866">
        <v>1</v>
      </c>
      <c r="BE866" t="s">
        <v>97</v>
      </c>
      <c r="BF866">
        <v>6</v>
      </c>
      <c r="BG866" t="s">
        <v>107</v>
      </c>
      <c r="BH866">
        <v>0</v>
      </c>
      <c r="BI866" t="s">
        <v>83</v>
      </c>
      <c r="BJ866" t="s">
        <v>108</v>
      </c>
      <c r="BK866">
        <v>2008</v>
      </c>
      <c r="BL866" t="s">
        <v>157</v>
      </c>
      <c r="BM866">
        <v>2</v>
      </c>
      <c r="BN866">
        <v>529</v>
      </c>
      <c r="BO866" t="s">
        <v>98</v>
      </c>
      <c r="BP866" t="s">
        <v>98</v>
      </c>
      <c r="BQ866" t="s">
        <v>105</v>
      </c>
      <c r="BR866">
        <v>0</v>
      </c>
      <c r="BS866">
        <v>140</v>
      </c>
      <c r="BT866">
        <v>0</v>
      </c>
      <c r="BU866">
        <v>0</v>
      </c>
      <c r="BV866">
        <v>0</v>
      </c>
      <c r="BW866">
        <v>0</v>
      </c>
      <c r="BX866" t="s">
        <v>83</v>
      </c>
      <c r="BY866" t="s">
        <v>83</v>
      </c>
      <c r="BZ866" t="s">
        <v>83</v>
      </c>
      <c r="CA866" s="2">
        <v>0</v>
      </c>
      <c r="CB866">
        <v>5</v>
      </c>
      <c r="CC866">
        <v>2008</v>
      </c>
      <c r="CD866" t="s">
        <v>158</v>
      </c>
      <c r="CE866" t="s">
        <v>159</v>
      </c>
      <c r="CF866" s="2">
        <v>250580</v>
      </c>
      <c r="CG866" s="4">
        <f t="shared" si="27"/>
        <v>182.63848396501459</v>
      </c>
    </row>
    <row r="867" spans="1:85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 t="str">
        <f t="shared" si="26"/>
        <v>Y</v>
      </c>
      <c r="S867">
        <v>5</v>
      </c>
      <c r="T867">
        <v>6</v>
      </c>
      <c r="U867">
        <v>1970</v>
      </c>
      <c r="V867" t="str">
        <f>IF(Table1[[#This Row],[YearBuilt]]&lt;1990, "N", IF(Table1[[#This Row],[Remodeled after 1990?]] = "Y", "N", "Y"))</f>
        <v>N</v>
      </c>
      <c r="W867">
        <v>1970</v>
      </c>
      <c r="X867" t="str" cm="1">
        <f t="array" ref="X867">IFERROR(IF(U867=W867, "N", IF(AND(U867&lt;W867, Table1[[#This Row],[YearRemodAdd]]&gt;1990), "Y", "N/A")), No value)</f>
        <v>N</v>
      </c>
      <c r="Y867" t="s">
        <v>93</v>
      </c>
      <c r="Z867" t="s">
        <v>94</v>
      </c>
      <c r="AA867" t="s">
        <v>116</v>
      </c>
      <c r="AB867" t="s">
        <v>116</v>
      </c>
      <c r="AC867" t="s">
        <v>96</v>
      </c>
      <c r="AD867">
        <v>76</v>
      </c>
      <c r="AE867" t="s">
        <v>98</v>
      </c>
      <c r="AF867" t="s">
        <v>98</v>
      </c>
      <c r="AG867" t="s">
        <v>118</v>
      </c>
      <c r="AH867" t="s">
        <v>98</v>
      </c>
      <c r="AI867" t="s">
        <v>98</v>
      </c>
      <c r="AJ867" t="s">
        <v>100</v>
      </c>
      <c r="AK867" t="s">
        <v>141</v>
      </c>
      <c r="AL867">
        <v>828</v>
      </c>
      <c r="AM867" t="s">
        <v>102</v>
      </c>
      <c r="AN867">
        <v>0</v>
      </c>
      <c r="AO867">
        <v>174</v>
      </c>
      <c r="AP867">
        <v>1002</v>
      </c>
      <c r="AQ867" t="s">
        <v>103</v>
      </c>
      <c r="AR867" t="s">
        <v>98</v>
      </c>
      <c r="AS867" t="s">
        <v>105</v>
      </c>
      <c r="AT867" t="s">
        <v>106</v>
      </c>
      <c r="AU867">
        <v>1002</v>
      </c>
      <c r="AV867">
        <v>0</v>
      </c>
      <c r="AW867">
        <v>0</v>
      </c>
      <c r="AX867">
        <v>1002</v>
      </c>
      <c r="AY867">
        <v>1</v>
      </c>
      <c r="AZ867">
        <v>0</v>
      </c>
      <c r="BA867">
        <v>1</v>
      </c>
      <c r="BB867">
        <v>0</v>
      </c>
      <c r="BC867">
        <v>3</v>
      </c>
      <c r="BD867">
        <v>1</v>
      </c>
      <c r="BE867" t="s">
        <v>98</v>
      </c>
      <c r="BF867">
        <v>5</v>
      </c>
      <c r="BG867" t="s">
        <v>107</v>
      </c>
      <c r="BH867">
        <v>0</v>
      </c>
      <c r="BI867" t="s">
        <v>83</v>
      </c>
      <c r="BJ867" t="s">
        <v>127</v>
      </c>
      <c r="BK867">
        <v>1973</v>
      </c>
      <c r="BL867" t="s">
        <v>102</v>
      </c>
      <c r="BM867">
        <v>2</v>
      </c>
      <c r="BN867">
        <v>902</v>
      </c>
      <c r="BO867" t="s">
        <v>98</v>
      </c>
      <c r="BP867" t="s">
        <v>98</v>
      </c>
      <c r="BQ867" t="s">
        <v>105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 t="s">
        <v>83</v>
      </c>
      <c r="BY867" t="s">
        <v>134</v>
      </c>
      <c r="BZ867" t="s">
        <v>83</v>
      </c>
      <c r="CA867" s="2">
        <v>0</v>
      </c>
      <c r="CB867">
        <v>8</v>
      </c>
      <c r="CC867">
        <v>2009</v>
      </c>
      <c r="CD867" t="s">
        <v>110</v>
      </c>
      <c r="CE867" t="s">
        <v>111</v>
      </c>
      <c r="CF867" s="2">
        <v>148500</v>
      </c>
      <c r="CG867" s="4">
        <f t="shared" si="27"/>
        <v>148.20359281437126</v>
      </c>
    </row>
    <row r="868" spans="1:85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 t="str">
        <f t="shared" si="26"/>
        <v>Y</v>
      </c>
      <c r="S868">
        <v>8</v>
      </c>
      <c r="T868">
        <v>5</v>
      </c>
      <c r="U868">
        <v>2006</v>
      </c>
      <c r="V868" t="str">
        <f>IF(Table1[[#This Row],[YearBuilt]]&lt;1990, "N", IF(Table1[[#This Row],[Remodeled after 1990?]] = "Y", "N", "Y"))</f>
        <v>N</v>
      </c>
      <c r="W868">
        <v>2007</v>
      </c>
      <c r="X868" t="str" cm="1">
        <f t="array" ref="X868">IFERROR(IF(U868=W868, "N", IF(AND(U868&lt;W868, Table1[[#This Row],[YearRemodAdd]]&gt;1990), "Y", "N/A")), No value)</f>
        <v>Y</v>
      </c>
      <c r="Y868" t="s">
        <v>93</v>
      </c>
      <c r="Z868" t="s">
        <v>94</v>
      </c>
      <c r="AA868" t="s">
        <v>95</v>
      </c>
      <c r="AB868" t="s">
        <v>95</v>
      </c>
      <c r="AC868" t="s">
        <v>137</v>
      </c>
      <c r="AD868">
        <v>274</v>
      </c>
      <c r="AE868" t="s">
        <v>97</v>
      </c>
      <c r="AF868" t="s">
        <v>98</v>
      </c>
      <c r="AG868" t="s">
        <v>99</v>
      </c>
      <c r="AH868" t="s">
        <v>97</v>
      </c>
      <c r="AI868" t="s">
        <v>98</v>
      </c>
      <c r="AJ868" t="s">
        <v>130</v>
      </c>
      <c r="AK868" t="s">
        <v>102</v>
      </c>
      <c r="AL868">
        <v>0</v>
      </c>
      <c r="AM868" t="s">
        <v>102</v>
      </c>
      <c r="AN868">
        <v>0</v>
      </c>
      <c r="AO868">
        <v>1638</v>
      </c>
      <c r="AP868">
        <v>1638</v>
      </c>
      <c r="AQ868" t="s">
        <v>103</v>
      </c>
      <c r="AR868" t="s">
        <v>104</v>
      </c>
      <c r="AS868" t="s">
        <v>105</v>
      </c>
      <c r="AT868" t="s">
        <v>106</v>
      </c>
      <c r="AU868">
        <v>1646</v>
      </c>
      <c r="AV868">
        <v>0</v>
      </c>
      <c r="AW868">
        <v>0</v>
      </c>
      <c r="AX868">
        <v>1646</v>
      </c>
      <c r="AY868">
        <v>0</v>
      </c>
      <c r="AZ868">
        <v>0</v>
      </c>
      <c r="BA868">
        <v>2</v>
      </c>
      <c r="BB868">
        <v>0</v>
      </c>
      <c r="BC868">
        <v>3</v>
      </c>
      <c r="BD868">
        <v>1</v>
      </c>
      <c r="BE868" t="s">
        <v>97</v>
      </c>
      <c r="BF868">
        <v>6</v>
      </c>
      <c r="BG868" t="s">
        <v>107</v>
      </c>
      <c r="BH868">
        <v>1</v>
      </c>
      <c r="BI868" t="s">
        <v>97</v>
      </c>
      <c r="BJ868" t="s">
        <v>108</v>
      </c>
      <c r="BK868">
        <v>2007</v>
      </c>
      <c r="BL868" t="s">
        <v>109</v>
      </c>
      <c r="BM868">
        <v>3</v>
      </c>
      <c r="BN868">
        <v>870</v>
      </c>
      <c r="BO868" t="s">
        <v>98</v>
      </c>
      <c r="BP868" t="s">
        <v>98</v>
      </c>
      <c r="BQ868" t="s">
        <v>105</v>
      </c>
      <c r="BR868">
        <v>192</v>
      </c>
      <c r="BS868">
        <v>80</v>
      </c>
      <c r="BT868">
        <v>0</v>
      </c>
      <c r="BU868">
        <v>0</v>
      </c>
      <c r="BV868">
        <v>0</v>
      </c>
      <c r="BW868">
        <v>0</v>
      </c>
      <c r="BX868" t="s">
        <v>83</v>
      </c>
      <c r="BY868" t="s">
        <v>83</v>
      </c>
      <c r="BZ868" t="s">
        <v>83</v>
      </c>
      <c r="CA868" s="2">
        <v>0</v>
      </c>
      <c r="CB868">
        <v>11</v>
      </c>
      <c r="CC868">
        <v>2007</v>
      </c>
      <c r="CD868" t="s">
        <v>158</v>
      </c>
      <c r="CE868" t="s">
        <v>159</v>
      </c>
      <c r="CF868" s="2">
        <v>248900</v>
      </c>
      <c r="CG868" s="4">
        <f t="shared" si="27"/>
        <v>151.21506682867559</v>
      </c>
    </row>
    <row r="869" spans="1:85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 t="str">
        <f t="shared" si="26"/>
        <v>Y</v>
      </c>
      <c r="S869">
        <v>4</v>
      </c>
      <c r="T869">
        <v>5</v>
      </c>
      <c r="U869">
        <v>1961</v>
      </c>
      <c r="V869" t="str">
        <f>IF(Table1[[#This Row],[YearBuilt]]&lt;1990, "N", IF(Table1[[#This Row],[Remodeled after 1990?]] = "Y", "N", "Y"))</f>
        <v>N</v>
      </c>
      <c r="W869">
        <v>1961</v>
      </c>
      <c r="X869" t="str" cm="1">
        <f t="array" ref="X869">IFERROR(IF(U869=W869, "N", IF(AND(U869&lt;W869, Table1[[#This Row],[YearRemodAdd]]&gt;1990), "Y", "N/A")), No value)</f>
        <v>N</v>
      </c>
      <c r="Y869" t="s">
        <v>93</v>
      </c>
      <c r="Z869" t="s">
        <v>94</v>
      </c>
      <c r="AA869" t="s">
        <v>95</v>
      </c>
      <c r="AB869" t="s">
        <v>95</v>
      </c>
      <c r="AC869" t="s">
        <v>117</v>
      </c>
      <c r="AD869">
        <v>0</v>
      </c>
      <c r="AE869" t="s">
        <v>98</v>
      </c>
      <c r="AF869" t="s">
        <v>98</v>
      </c>
      <c r="AG869" t="s">
        <v>118</v>
      </c>
      <c r="AH869" t="s">
        <v>98</v>
      </c>
      <c r="AI869" t="s">
        <v>98</v>
      </c>
      <c r="AJ869" t="s">
        <v>100</v>
      </c>
      <c r="AK869" t="s">
        <v>119</v>
      </c>
      <c r="AL869">
        <v>932</v>
      </c>
      <c r="AM869" t="s">
        <v>102</v>
      </c>
      <c r="AN869">
        <v>0</v>
      </c>
      <c r="AO869">
        <v>108</v>
      </c>
      <c r="AP869">
        <v>1040</v>
      </c>
      <c r="AQ869" t="s">
        <v>103</v>
      </c>
      <c r="AR869" t="s">
        <v>98</v>
      </c>
      <c r="AS869" t="s">
        <v>105</v>
      </c>
      <c r="AT869" t="s">
        <v>106</v>
      </c>
      <c r="AU869">
        <v>1120</v>
      </c>
      <c r="AV869">
        <v>0</v>
      </c>
      <c r="AW869">
        <v>0</v>
      </c>
      <c r="AX869">
        <v>1120</v>
      </c>
      <c r="AY869">
        <v>1</v>
      </c>
      <c r="AZ869">
        <v>0</v>
      </c>
      <c r="BA869">
        <v>1</v>
      </c>
      <c r="BB869">
        <v>1</v>
      </c>
      <c r="BC869">
        <v>3</v>
      </c>
      <c r="BD869">
        <v>1</v>
      </c>
      <c r="BE869" t="s">
        <v>147</v>
      </c>
      <c r="BF869">
        <v>5</v>
      </c>
      <c r="BG869" t="s">
        <v>107</v>
      </c>
      <c r="BH869">
        <v>0</v>
      </c>
      <c r="BI869" t="s">
        <v>83</v>
      </c>
      <c r="BJ869" t="s">
        <v>108</v>
      </c>
      <c r="BK869">
        <v>1961</v>
      </c>
      <c r="BL869" t="s">
        <v>109</v>
      </c>
      <c r="BM869">
        <v>2</v>
      </c>
      <c r="BN869">
        <v>544</v>
      </c>
      <c r="BO869" t="s">
        <v>98</v>
      </c>
      <c r="BP869" t="s">
        <v>98</v>
      </c>
      <c r="BQ869" t="s">
        <v>105</v>
      </c>
      <c r="BR869">
        <v>168</v>
      </c>
      <c r="BS869">
        <v>0</v>
      </c>
      <c r="BT869">
        <v>0</v>
      </c>
      <c r="BU869">
        <v>0</v>
      </c>
      <c r="BV869">
        <v>0</v>
      </c>
      <c r="BW869">
        <v>0</v>
      </c>
      <c r="BX869" t="s">
        <v>83</v>
      </c>
      <c r="BY869" t="s">
        <v>83</v>
      </c>
      <c r="BZ869" t="s">
        <v>135</v>
      </c>
      <c r="CA869" s="2">
        <v>400</v>
      </c>
      <c r="CB869">
        <v>5</v>
      </c>
      <c r="CC869">
        <v>2007</v>
      </c>
      <c r="CD869" t="s">
        <v>110</v>
      </c>
      <c r="CE869" t="s">
        <v>111</v>
      </c>
      <c r="CF869" s="2">
        <v>129000</v>
      </c>
      <c r="CG869" s="4">
        <f t="shared" si="27"/>
        <v>115.17857142857143</v>
      </c>
    </row>
    <row r="870" spans="1:85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 t="str">
        <f t="shared" si="26"/>
        <v>N</v>
      </c>
      <c r="S870">
        <v>5</v>
      </c>
      <c r="T870">
        <v>6</v>
      </c>
      <c r="U870">
        <v>1948</v>
      </c>
      <c r="V870" t="str">
        <f>IF(Table1[[#This Row],[YearBuilt]]&lt;1990, "N", IF(Table1[[#This Row],[Remodeled after 1990?]] = "Y", "N", "Y"))</f>
        <v>N</v>
      </c>
      <c r="W870">
        <v>1950</v>
      </c>
      <c r="X870" t="str" cm="1">
        <f t="array" ref="X870">IFERROR(IF(U870=W870, "N", IF(AND(U870&lt;W870, Table1[[#This Row],[YearRemodAdd]]&gt;1990), "Y", "N/A")), No value)</f>
        <v>N/A</v>
      </c>
      <c r="Y870" t="s">
        <v>93</v>
      </c>
      <c r="Z870" t="s">
        <v>94</v>
      </c>
      <c r="AA870" t="s">
        <v>161</v>
      </c>
      <c r="AB870" t="s">
        <v>161</v>
      </c>
      <c r="AC870" t="s">
        <v>117</v>
      </c>
      <c r="AD870">
        <v>0</v>
      </c>
      <c r="AE870" t="s">
        <v>98</v>
      </c>
      <c r="AF870" t="s">
        <v>98</v>
      </c>
      <c r="AG870" t="s">
        <v>168</v>
      </c>
      <c r="AH870" t="s">
        <v>83</v>
      </c>
      <c r="AI870" t="s">
        <v>83</v>
      </c>
      <c r="AJ870" t="s">
        <v>83</v>
      </c>
      <c r="AK870" t="s">
        <v>83</v>
      </c>
      <c r="AL870">
        <v>0</v>
      </c>
      <c r="AM870" t="s">
        <v>83</v>
      </c>
      <c r="AN870">
        <v>0</v>
      </c>
      <c r="AO870">
        <v>0</v>
      </c>
      <c r="AP870">
        <v>0</v>
      </c>
      <c r="AQ870" t="s">
        <v>103</v>
      </c>
      <c r="AR870" t="s">
        <v>97</v>
      </c>
      <c r="AS870" t="s">
        <v>105</v>
      </c>
      <c r="AT870" t="s">
        <v>106</v>
      </c>
      <c r="AU870">
        <v>1547</v>
      </c>
      <c r="AV870">
        <v>720</v>
      </c>
      <c r="AW870">
        <v>53</v>
      </c>
      <c r="AX870">
        <v>2320</v>
      </c>
      <c r="AY870">
        <v>0</v>
      </c>
      <c r="AZ870">
        <v>0</v>
      </c>
      <c r="BA870">
        <v>2</v>
      </c>
      <c r="BB870">
        <v>0</v>
      </c>
      <c r="BC870">
        <v>2</v>
      </c>
      <c r="BD870">
        <v>1</v>
      </c>
      <c r="BE870" t="s">
        <v>98</v>
      </c>
      <c r="BF870">
        <v>7</v>
      </c>
      <c r="BG870" t="s">
        <v>107</v>
      </c>
      <c r="BH870">
        <v>1</v>
      </c>
      <c r="BI870" t="s">
        <v>98</v>
      </c>
      <c r="BJ870" t="s">
        <v>108</v>
      </c>
      <c r="BK870">
        <v>1979</v>
      </c>
      <c r="BL870" t="s">
        <v>102</v>
      </c>
      <c r="BM870">
        <v>2</v>
      </c>
      <c r="BN870">
        <v>672</v>
      </c>
      <c r="BO870" t="s">
        <v>98</v>
      </c>
      <c r="BP870" t="s">
        <v>98</v>
      </c>
      <c r="BQ870" t="s">
        <v>190</v>
      </c>
      <c r="BR870">
        <v>120</v>
      </c>
      <c r="BS870">
        <v>144</v>
      </c>
      <c r="BT870">
        <v>0</v>
      </c>
      <c r="BU870">
        <v>0</v>
      </c>
      <c r="BV870">
        <v>0</v>
      </c>
      <c r="BW870">
        <v>0</v>
      </c>
      <c r="BX870" t="s">
        <v>83</v>
      </c>
      <c r="BY870" t="s">
        <v>83</v>
      </c>
      <c r="BZ870" t="s">
        <v>83</v>
      </c>
      <c r="CA870" s="2">
        <v>0</v>
      </c>
      <c r="CB870">
        <v>5</v>
      </c>
      <c r="CC870">
        <v>2006</v>
      </c>
      <c r="CD870" t="s">
        <v>110</v>
      </c>
      <c r="CE870" t="s">
        <v>111</v>
      </c>
      <c r="CF870" s="2">
        <v>169000</v>
      </c>
      <c r="CG870" s="4">
        <f t="shared" si="27"/>
        <v>72.84482758620689</v>
      </c>
    </row>
    <row r="871" spans="1:85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 t="str">
        <f t="shared" si="26"/>
        <v>N</v>
      </c>
      <c r="S871">
        <v>7</v>
      </c>
      <c r="T871">
        <v>5</v>
      </c>
      <c r="U871">
        <v>1993</v>
      </c>
      <c r="V871" t="str">
        <f>IF(Table1[[#This Row],[YearBuilt]]&lt;1990, "N", IF(Table1[[#This Row],[Remodeled after 1990?]] = "Y", "N", "Y"))</f>
        <v>N</v>
      </c>
      <c r="W871">
        <v>1994</v>
      </c>
      <c r="X871" t="str" cm="1">
        <f t="array" ref="X871">IFERROR(IF(U871=W871, "N", IF(AND(U871&lt;W871, Table1[[#This Row],[YearRemodAdd]]&gt;1990), "Y", "N/A")), No value)</f>
        <v>Y</v>
      </c>
      <c r="Y871" t="s">
        <v>93</v>
      </c>
      <c r="Z871" t="s">
        <v>94</v>
      </c>
      <c r="AA871" t="s">
        <v>116</v>
      </c>
      <c r="AB871" t="s">
        <v>116</v>
      </c>
      <c r="AC871" t="s">
        <v>96</v>
      </c>
      <c r="AD871">
        <v>246</v>
      </c>
      <c r="AE871" t="s">
        <v>97</v>
      </c>
      <c r="AF871" t="s">
        <v>98</v>
      </c>
      <c r="AG871" t="s">
        <v>99</v>
      </c>
      <c r="AH871" t="s">
        <v>97</v>
      </c>
      <c r="AI871" t="s">
        <v>98</v>
      </c>
      <c r="AJ871" t="s">
        <v>100</v>
      </c>
      <c r="AK871" t="s">
        <v>101</v>
      </c>
      <c r="AL871">
        <v>750</v>
      </c>
      <c r="AM871" t="s">
        <v>102</v>
      </c>
      <c r="AN871">
        <v>0</v>
      </c>
      <c r="AO871">
        <v>300</v>
      </c>
      <c r="AP871">
        <v>1050</v>
      </c>
      <c r="AQ871" t="s">
        <v>103</v>
      </c>
      <c r="AR871" t="s">
        <v>104</v>
      </c>
      <c r="AS871" t="s">
        <v>105</v>
      </c>
      <c r="AT871" t="s">
        <v>106</v>
      </c>
      <c r="AU871">
        <v>1062</v>
      </c>
      <c r="AV871">
        <v>887</v>
      </c>
      <c r="AW871">
        <v>0</v>
      </c>
      <c r="AX871">
        <v>1949</v>
      </c>
      <c r="AY871">
        <v>1</v>
      </c>
      <c r="AZ871">
        <v>0</v>
      </c>
      <c r="BA871">
        <v>2</v>
      </c>
      <c r="BB871">
        <v>1</v>
      </c>
      <c r="BC871">
        <v>3</v>
      </c>
      <c r="BD871">
        <v>1</v>
      </c>
      <c r="BE871" t="s">
        <v>97</v>
      </c>
      <c r="BF871">
        <v>8</v>
      </c>
      <c r="BG871" t="s">
        <v>107</v>
      </c>
      <c r="BH871">
        <v>1</v>
      </c>
      <c r="BI871" t="s">
        <v>98</v>
      </c>
      <c r="BJ871" t="s">
        <v>108</v>
      </c>
      <c r="BK871">
        <v>1993</v>
      </c>
      <c r="BL871" t="s">
        <v>157</v>
      </c>
      <c r="BM871">
        <v>2</v>
      </c>
      <c r="BN871">
        <v>574</v>
      </c>
      <c r="BO871" t="s">
        <v>98</v>
      </c>
      <c r="BP871" t="s">
        <v>98</v>
      </c>
      <c r="BQ871" t="s">
        <v>105</v>
      </c>
      <c r="BR871">
        <v>156</v>
      </c>
      <c r="BS871">
        <v>90</v>
      </c>
      <c r="BT871">
        <v>0</v>
      </c>
      <c r="BU871">
        <v>0</v>
      </c>
      <c r="BV871">
        <v>0</v>
      </c>
      <c r="BW871">
        <v>0</v>
      </c>
      <c r="BX871" t="s">
        <v>83</v>
      </c>
      <c r="BY871" t="s">
        <v>165</v>
      </c>
      <c r="BZ871" t="s">
        <v>83</v>
      </c>
      <c r="CA871" s="2">
        <v>0</v>
      </c>
      <c r="CB871">
        <v>6</v>
      </c>
      <c r="CC871">
        <v>2010</v>
      </c>
      <c r="CD871" t="s">
        <v>110</v>
      </c>
      <c r="CE871" t="s">
        <v>111</v>
      </c>
      <c r="CF871" s="2">
        <v>236000</v>
      </c>
      <c r="CG871" s="4">
        <f t="shared" si="27"/>
        <v>121.0877373011801</v>
      </c>
    </row>
    <row r="872" spans="1:85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 t="str">
        <f t="shared" si="26"/>
        <v>Y</v>
      </c>
      <c r="S872">
        <v>5</v>
      </c>
      <c r="T872">
        <v>5</v>
      </c>
      <c r="U872">
        <v>1962</v>
      </c>
      <c r="V872" t="str">
        <f>IF(Table1[[#This Row],[YearBuilt]]&lt;1990, "N", IF(Table1[[#This Row],[Remodeled after 1990?]] = "Y", "N", "Y"))</f>
        <v>N</v>
      </c>
      <c r="W872">
        <v>1962</v>
      </c>
      <c r="X872" t="str" cm="1">
        <f t="array" ref="X872">IFERROR(IF(U872=W872, "N", IF(AND(U872&lt;W872, Table1[[#This Row],[YearRemodAdd]]&gt;1990), "Y", "N/A")), No value)</f>
        <v>N</v>
      </c>
      <c r="Y872" t="s">
        <v>152</v>
      </c>
      <c r="Z872" t="s">
        <v>94</v>
      </c>
      <c r="AA872" t="s">
        <v>116</v>
      </c>
      <c r="AB872" t="s">
        <v>116</v>
      </c>
      <c r="AC872" t="s">
        <v>117</v>
      </c>
      <c r="AD872">
        <v>0</v>
      </c>
      <c r="AE872" t="s">
        <v>98</v>
      </c>
      <c r="AF872" t="s">
        <v>98</v>
      </c>
      <c r="AG872" t="s">
        <v>118</v>
      </c>
      <c r="AH872" t="s">
        <v>98</v>
      </c>
      <c r="AI872" t="s">
        <v>98</v>
      </c>
      <c r="AJ872" t="s">
        <v>100</v>
      </c>
      <c r="AK872" t="s">
        <v>102</v>
      </c>
      <c r="AL872">
        <v>0</v>
      </c>
      <c r="AM872" t="s">
        <v>102</v>
      </c>
      <c r="AN872">
        <v>0</v>
      </c>
      <c r="AO872">
        <v>894</v>
      </c>
      <c r="AP872">
        <v>894</v>
      </c>
      <c r="AQ872" t="s">
        <v>103</v>
      </c>
      <c r="AR872" t="s">
        <v>97</v>
      </c>
      <c r="AS872" t="s">
        <v>177</v>
      </c>
      <c r="AT872" t="s">
        <v>106</v>
      </c>
      <c r="AU872">
        <v>894</v>
      </c>
      <c r="AV872">
        <v>0</v>
      </c>
      <c r="AW872">
        <v>0</v>
      </c>
      <c r="AX872">
        <v>894</v>
      </c>
      <c r="AY872">
        <v>0</v>
      </c>
      <c r="AZ872">
        <v>0</v>
      </c>
      <c r="BA872">
        <v>1</v>
      </c>
      <c r="BB872">
        <v>0</v>
      </c>
      <c r="BC872">
        <v>2</v>
      </c>
      <c r="BD872">
        <v>1</v>
      </c>
      <c r="BE872" t="s">
        <v>98</v>
      </c>
      <c r="BF872">
        <v>5</v>
      </c>
      <c r="BG872" t="s">
        <v>107</v>
      </c>
      <c r="BH872">
        <v>0</v>
      </c>
      <c r="BI872" t="s">
        <v>83</v>
      </c>
      <c r="BJ872" t="s">
        <v>127</v>
      </c>
      <c r="BK872">
        <v>1962</v>
      </c>
      <c r="BL872" t="s">
        <v>102</v>
      </c>
      <c r="BM872">
        <v>1</v>
      </c>
      <c r="BN872">
        <v>308</v>
      </c>
      <c r="BO872" t="s">
        <v>98</v>
      </c>
      <c r="BP872" t="s">
        <v>98</v>
      </c>
      <c r="BQ872" t="s">
        <v>105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 t="s">
        <v>83</v>
      </c>
      <c r="BY872" t="s">
        <v>83</v>
      </c>
      <c r="BZ872" t="s">
        <v>83</v>
      </c>
      <c r="CA872" s="2">
        <v>0</v>
      </c>
      <c r="CB872">
        <v>8</v>
      </c>
      <c r="CC872">
        <v>2009</v>
      </c>
      <c r="CD872" t="s">
        <v>110</v>
      </c>
      <c r="CE872" t="s">
        <v>111</v>
      </c>
      <c r="CF872" s="2">
        <v>109500</v>
      </c>
      <c r="CG872" s="4">
        <f t="shared" si="27"/>
        <v>122.48322147651007</v>
      </c>
    </row>
    <row r="873" spans="1:85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 t="str">
        <f t="shared" si="26"/>
        <v>N</v>
      </c>
      <c r="S873">
        <v>6</v>
      </c>
      <c r="T873">
        <v>5</v>
      </c>
      <c r="U873">
        <v>1998</v>
      </c>
      <c r="V873" t="str">
        <f>IF(Table1[[#This Row],[YearBuilt]]&lt;1990, "N", IF(Table1[[#This Row],[Remodeled after 1990?]] = "Y", "N", "Y"))</f>
        <v>Y</v>
      </c>
      <c r="W873">
        <v>1998</v>
      </c>
      <c r="X873" t="str" cm="1">
        <f t="array" ref="X873">IFERROR(IF(U873=W873, "N", IF(AND(U873&lt;W873, Table1[[#This Row],[YearRemodAdd]]&gt;1990), "Y", "N/A")), No value)</f>
        <v>N</v>
      </c>
      <c r="Y873" t="s">
        <v>93</v>
      </c>
      <c r="Z873" t="s">
        <v>94</v>
      </c>
      <c r="AA873" t="s">
        <v>95</v>
      </c>
      <c r="AB873" t="s">
        <v>95</v>
      </c>
      <c r="AC873" t="s">
        <v>96</v>
      </c>
      <c r="AD873">
        <v>116</v>
      </c>
      <c r="AE873" t="s">
        <v>98</v>
      </c>
      <c r="AF873" t="s">
        <v>98</v>
      </c>
      <c r="AG873" t="s">
        <v>99</v>
      </c>
      <c r="AH873" t="s">
        <v>97</v>
      </c>
      <c r="AI873" t="s">
        <v>98</v>
      </c>
      <c r="AJ873" t="s">
        <v>100</v>
      </c>
      <c r="AK873" t="s">
        <v>101</v>
      </c>
      <c r="AL873">
        <v>505</v>
      </c>
      <c r="AM873" t="s">
        <v>102</v>
      </c>
      <c r="AN873">
        <v>0</v>
      </c>
      <c r="AO873">
        <v>299</v>
      </c>
      <c r="AP873">
        <v>804</v>
      </c>
      <c r="AQ873" t="s">
        <v>103</v>
      </c>
      <c r="AR873" t="s">
        <v>104</v>
      </c>
      <c r="AS873" t="s">
        <v>105</v>
      </c>
      <c r="AT873" t="s">
        <v>106</v>
      </c>
      <c r="AU873">
        <v>804</v>
      </c>
      <c r="AV873">
        <v>878</v>
      </c>
      <c r="AW873">
        <v>0</v>
      </c>
      <c r="AX873">
        <v>1682</v>
      </c>
      <c r="AY873">
        <v>0</v>
      </c>
      <c r="AZ873">
        <v>0</v>
      </c>
      <c r="BA873">
        <v>2</v>
      </c>
      <c r="BB873">
        <v>1</v>
      </c>
      <c r="BC873">
        <v>3</v>
      </c>
      <c r="BD873">
        <v>1</v>
      </c>
      <c r="BE873" t="s">
        <v>97</v>
      </c>
      <c r="BF873">
        <v>7</v>
      </c>
      <c r="BG873" t="s">
        <v>107</v>
      </c>
      <c r="BH873">
        <v>0</v>
      </c>
      <c r="BI873" t="s">
        <v>83</v>
      </c>
      <c r="BJ873" t="s">
        <v>108</v>
      </c>
      <c r="BK873">
        <v>1998</v>
      </c>
      <c r="BL873" t="s">
        <v>109</v>
      </c>
      <c r="BM873">
        <v>2</v>
      </c>
      <c r="BN873">
        <v>523</v>
      </c>
      <c r="BO873" t="s">
        <v>98</v>
      </c>
      <c r="BP873" t="s">
        <v>98</v>
      </c>
      <c r="BQ873" t="s">
        <v>105</v>
      </c>
      <c r="BR873">
        <v>0</v>
      </c>
      <c r="BS873">
        <v>77</v>
      </c>
      <c r="BT873">
        <v>0</v>
      </c>
      <c r="BU873">
        <v>0</v>
      </c>
      <c r="BV873">
        <v>0</v>
      </c>
      <c r="BW873">
        <v>0</v>
      </c>
      <c r="BX873" t="s">
        <v>83</v>
      </c>
      <c r="BY873" t="s">
        <v>83</v>
      </c>
      <c r="BZ873" t="s">
        <v>83</v>
      </c>
      <c r="CA873" s="2">
        <v>0</v>
      </c>
      <c r="CB873">
        <v>6</v>
      </c>
      <c r="CC873">
        <v>2010</v>
      </c>
      <c r="CD873" t="s">
        <v>110</v>
      </c>
      <c r="CE873" t="s">
        <v>111</v>
      </c>
      <c r="CF873" s="2">
        <v>200500</v>
      </c>
      <c r="CG873" s="4">
        <f t="shared" si="27"/>
        <v>119.20332936979786</v>
      </c>
    </row>
    <row r="874" spans="1:85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 t="str">
        <f t="shared" si="26"/>
        <v>Y</v>
      </c>
      <c r="S874">
        <v>5</v>
      </c>
      <c r="T874">
        <v>7</v>
      </c>
      <c r="U874">
        <v>1953</v>
      </c>
      <c r="V874" t="str">
        <f>IF(Table1[[#This Row],[YearBuilt]]&lt;1990, "N", IF(Table1[[#This Row],[Remodeled after 1990?]] = "Y", "N", "Y"))</f>
        <v>N</v>
      </c>
      <c r="W874">
        <v>1996</v>
      </c>
      <c r="X874" t="str" cm="1">
        <f t="array" ref="X874">IFERROR(IF(U874=W874, "N", IF(AND(U874&lt;W874, Table1[[#This Row],[YearRemodAdd]]&gt;1990), "Y", "N/A")), No value)</f>
        <v>Y</v>
      </c>
      <c r="Y874" t="s">
        <v>93</v>
      </c>
      <c r="Z874" t="s">
        <v>94</v>
      </c>
      <c r="AA874" t="s">
        <v>155</v>
      </c>
      <c r="AB874" t="s">
        <v>125</v>
      </c>
      <c r="AC874" t="s">
        <v>117</v>
      </c>
      <c r="AD874">
        <v>0</v>
      </c>
      <c r="AE874" t="s">
        <v>97</v>
      </c>
      <c r="AF874" t="s">
        <v>98</v>
      </c>
      <c r="AG874" t="s">
        <v>137</v>
      </c>
      <c r="AH874" t="s">
        <v>98</v>
      </c>
      <c r="AI874" t="s">
        <v>98</v>
      </c>
      <c r="AJ874" t="s">
        <v>130</v>
      </c>
      <c r="AK874" t="s">
        <v>102</v>
      </c>
      <c r="AL874">
        <v>0</v>
      </c>
      <c r="AM874" t="s">
        <v>102</v>
      </c>
      <c r="AN874">
        <v>0</v>
      </c>
      <c r="AO874">
        <v>105</v>
      </c>
      <c r="AP874">
        <v>105</v>
      </c>
      <c r="AQ874" t="s">
        <v>103</v>
      </c>
      <c r="AR874" t="s">
        <v>97</v>
      </c>
      <c r="AS874" t="s">
        <v>105</v>
      </c>
      <c r="AT874" t="s">
        <v>106</v>
      </c>
      <c r="AU874">
        <v>910</v>
      </c>
      <c r="AV874">
        <v>0</v>
      </c>
      <c r="AW874">
        <v>0</v>
      </c>
      <c r="AX874">
        <v>910</v>
      </c>
      <c r="AY874">
        <v>0</v>
      </c>
      <c r="AZ874">
        <v>0</v>
      </c>
      <c r="BA874">
        <v>1</v>
      </c>
      <c r="BB874">
        <v>0</v>
      </c>
      <c r="BC874">
        <v>3</v>
      </c>
      <c r="BD874">
        <v>1</v>
      </c>
      <c r="BE874" t="s">
        <v>97</v>
      </c>
      <c r="BF874">
        <v>5</v>
      </c>
      <c r="BG874" t="s">
        <v>107</v>
      </c>
      <c r="BH874">
        <v>0</v>
      </c>
      <c r="BI874" t="s">
        <v>83</v>
      </c>
      <c r="BJ874" t="s">
        <v>108</v>
      </c>
      <c r="BK874">
        <v>1953</v>
      </c>
      <c r="BL874" t="s">
        <v>102</v>
      </c>
      <c r="BM874">
        <v>2</v>
      </c>
      <c r="BN874">
        <v>414</v>
      </c>
      <c r="BO874" t="s">
        <v>98</v>
      </c>
      <c r="BP874" t="s">
        <v>98</v>
      </c>
      <c r="BQ874" t="s">
        <v>105</v>
      </c>
      <c r="BR874">
        <v>196</v>
      </c>
      <c r="BS874">
        <v>0</v>
      </c>
      <c r="BT874">
        <v>150</v>
      </c>
      <c r="BU874">
        <v>0</v>
      </c>
      <c r="BV874">
        <v>0</v>
      </c>
      <c r="BW874">
        <v>0</v>
      </c>
      <c r="BX874" t="s">
        <v>83</v>
      </c>
      <c r="BY874" t="s">
        <v>163</v>
      </c>
      <c r="BZ874" t="s">
        <v>83</v>
      </c>
      <c r="CA874" s="2">
        <v>0</v>
      </c>
      <c r="CB874">
        <v>10</v>
      </c>
      <c r="CC874">
        <v>2008</v>
      </c>
      <c r="CD874" t="s">
        <v>110</v>
      </c>
      <c r="CE874" t="s">
        <v>111</v>
      </c>
      <c r="CF874" s="2">
        <v>116000</v>
      </c>
      <c r="CG874" s="4">
        <f t="shared" si="27"/>
        <v>127.47252747252747</v>
      </c>
    </row>
    <row r="875" spans="1:85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 t="str">
        <f t="shared" si="26"/>
        <v>Y</v>
      </c>
      <c r="S875">
        <v>5</v>
      </c>
      <c r="T875">
        <v>7</v>
      </c>
      <c r="U875">
        <v>1949</v>
      </c>
      <c r="V875" t="str">
        <f>IF(Table1[[#This Row],[YearBuilt]]&lt;1990, "N", IF(Table1[[#This Row],[Remodeled after 1990?]] = "Y", "N", "Y"))</f>
        <v>N</v>
      </c>
      <c r="W875">
        <v>1950</v>
      </c>
      <c r="X875" t="str" cm="1">
        <f t="array" ref="X875">IFERROR(IF(U875=W875, "N", IF(AND(U875&lt;W875, Table1[[#This Row],[YearRemodAdd]]&gt;1990), "Y", "N/A")), No value)</f>
        <v>N/A</v>
      </c>
      <c r="Y875" t="s">
        <v>93</v>
      </c>
      <c r="Z875" t="s">
        <v>94</v>
      </c>
      <c r="AA875" t="s">
        <v>140</v>
      </c>
      <c r="AB875" t="s">
        <v>140</v>
      </c>
      <c r="AC875" t="s">
        <v>117</v>
      </c>
      <c r="AD875">
        <v>0</v>
      </c>
      <c r="AE875" t="s">
        <v>97</v>
      </c>
      <c r="AF875" t="s">
        <v>98</v>
      </c>
      <c r="AG875" t="s">
        <v>118</v>
      </c>
      <c r="AH875" t="s">
        <v>98</v>
      </c>
      <c r="AI875" t="s">
        <v>98</v>
      </c>
      <c r="AJ875" t="s">
        <v>100</v>
      </c>
      <c r="AK875" t="s">
        <v>153</v>
      </c>
      <c r="AL875">
        <v>375</v>
      </c>
      <c r="AM875" t="s">
        <v>102</v>
      </c>
      <c r="AN875">
        <v>0</v>
      </c>
      <c r="AO875">
        <v>457</v>
      </c>
      <c r="AP875">
        <v>832</v>
      </c>
      <c r="AQ875" t="s">
        <v>103</v>
      </c>
      <c r="AR875" t="s">
        <v>97</v>
      </c>
      <c r="AS875" t="s">
        <v>105</v>
      </c>
      <c r="AT875" t="s">
        <v>106</v>
      </c>
      <c r="AU875">
        <v>1036</v>
      </c>
      <c r="AV875">
        <v>0</v>
      </c>
      <c r="AW875">
        <v>232</v>
      </c>
      <c r="AX875">
        <v>1268</v>
      </c>
      <c r="AY875">
        <v>0</v>
      </c>
      <c r="AZ875">
        <v>0</v>
      </c>
      <c r="BA875">
        <v>1</v>
      </c>
      <c r="BB875">
        <v>0</v>
      </c>
      <c r="BC875">
        <v>3</v>
      </c>
      <c r="BD875">
        <v>1</v>
      </c>
      <c r="BE875" t="s">
        <v>98</v>
      </c>
      <c r="BF875">
        <v>6</v>
      </c>
      <c r="BG875" t="s">
        <v>107</v>
      </c>
      <c r="BH875">
        <v>1</v>
      </c>
      <c r="BI875" t="s">
        <v>97</v>
      </c>
      <c r="BJ875" t="s">
        <v>108</v>
      </c>
      <c r="BK875">
        <v>1949</v>
      </c>
      <c r="BL875" t="s">
        <v>102</v>
      </c>
      <c r="BM875">
        <v>1</v>
      </c>
      <c r="BN875">
        <v>288</v>
      </c>
      <c r="BO875" t="s">
        <v>98</v>
      </c>
      <c r="BP875" t="s">
        <v>98</v>
      </c>
      <c r="BQ875" t="s">
        <v>105</v>
      </c>
      <c r="BR875">
        <v>0</v>
      </c>
      <c r="BS875">
        <v>28</v>
      </c>
      <c r="BT875">
        <v>0</v>
      </c>
      <c r="BU875">
        <v>0</v>
      </c>
      <c r="BV875">
        <v>0</v>
      </c>
      <c r="BW875">
        <v>0</v>
      </c>
      <c r="BX875" t="s">
        <v>83</v>
      </c>
      <c r="BY875" t="s">
        <v>83</v>
      </c>
      <c r="BZ875" t="s">
        <v>248</v>
      </c>
      <c r="CA875" s="2">
        <v>0</v>
      </c>
      <c r="CB875">
        <v>9</v>
      </c>
      <c r="CC875">
        <v>2009</v>
      </c>
      <c r="CD875" t="s">
        <v>110</v>
      </c>
      <c r="CE875" t="s">
        <v>111</v>
      </c>
      <c r="CF875" s="2">
        <v>133000</v>
      </c>
      <c r="CG875" s="4">
        <f t="shared" si="27"/>
        <v>104.88958990536278</v>
      </c>
    </row>
    <row r="876" spans="1:85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 t="str">
        <f t="shared" si="26"/>
        <v>N/A</v>
      </c>
      <c r="S876">
        <v>5</v>
      </c>
      <c r="T876">
        <v>6</v>
      </c>
      <c r="U876">
        <v>1941</v>
      </c>
      <c r="V876" t="str">
        <f>IF(Table1[[#This Row],[YearBuilt]]&lt;1990, "N", IF(Table1[[#This Row],[Remodeled after 1990?]] = "Y", "N", "Y"))</f>
        <v>N</v>
      </c>
      <c r="W876">
        <v>1950</v>
      </c>
      <c r="X876" t="str" cm="1">
        <f t="array" ref="X876">IFERROR(IF(U876=W876, "N", IF(AND(U876&lt;W876, Table1[[#This Row],[YearRemodAdd]]&gt;1990), "Y", "N/A")), No value)</f>
        <v>N/A</v>
      </c>
      <c r="Y876" t="s">
        <v>93</v>
      </c>
      <c r="Z876" t="s">
        <v>94</v>
      </c>
      <c r="AA876" t="s">
        <v>124</v>
      </c>
      <c r="AB876" t="s">
        <v>124</v>
      </c>
      <c r="AC876" t="s">
        <v>117</v>
      </c>
      <c r="AD876">
        <v>0</v>
      </c>
      <c r="AE876" t="s">
        <v>98</v>
      </c>
      <c r="AF876" t="s">
        <v>98</v>
      </c>
      <c r="AG876" t="s">
        <v>118</v>
      </c>
      <c r="AH876" t="s">
        <v>98</v>
      </c>
      <c r="AI876" t="s">
        <v>98</v>
      </c>
      <c r="AJ876" t="s">
        <v>100</v>
      </c>
      <c r="AK876" t="s">
        <v>102</v>
      </c>
      <c r="AL876">
        <v>0</v>
      </c>
      <c r="AM876" t="s">
        <v>102</v>
      </c>
      <c r="AN876">
        <v>0</v>
      </c>
      <c r="AO876">
        <v>676</v>
      </c>
      <c r="AP876">
        <v>676</v>
      </c>
      <c r="AQ876" t="s">
        <v>103</v>
      </c>
      <c r="AR876" t="s">
        <v>104</v>
      </c>
      <c r="AS876" t="s">
        <v>105</v>
      </c>
      <c r="AT876" t="s">
        <v>106</v>
      </c>
      <c r="AU876">
        <v>676</v>
      </c>
      <c r="AV876">
        <v>455</v>
      </c>
      <c r="AW876">
        <v>0</v>
      </c>
      <c r="AX876">
        <v>1131</v>
      </c>
      <c r="AY876">
        <v>0</v>
      </c>
      <c r="AZ876">
        <v>0</v>
      </c>
      <c r="BA876">
        <v>1</v>
      </c>
      <c r="BB876">
        <v>1</v>
      </c>
      <c r="BC876">
        <v>3</v>
      </c>
      <c r="BD876">
        <v>1</v>
      </c>
      <c r="BE876" t="s">
        <v>98</v>
      </c>
      <c r="BF876">
        <v>5</v>
      </c>
      <c r="BG876" t="s">
        <v>107</v>
      </c>
      <c r="BH876">
        <v>0</v>
      </c>
      <c r="BI876" t="s">
        <v>83</v>
      </c>
      <c r="BJ876" t="s">
        <v>127</v>
      </c>
      <c r="BK876">
        <v>1941</v>
      </c>
      <c r="BL876" t="s">
        <v>102</v>
      </c>
      <c r="BM876">
        <v>1</v>
      </c>
      <c r="BN876">
        <v>200</v>
      </c>
      <c r="BO876" t="s">
        <v>98</v>
      </c>
      <c r="BP876" t="s">
        <v>98</v>
      </c>
      <c r="BQ876" t="s">
        <v>105</v>
      </c>
      <c r="BR876">
        <v>26</v>
      </c>
      <c r="BS876">
        <v>0</v>
      </c>
      <c r="BT876">
        <v>0</v>
      </c>
      <c r="BU876">
        <v>0</v>
      </c>
      <c r="BV876">
        <v>0</v>
      </c>
      <c r="BW876">
        <v>0</v>
      </c>
      <c r="BX876" t="s">
        <v>83</v>
      </c>
      <c r="BY876" t="s">
        <v>83</v>
      </c>
      <c r="BZ876" t="s">
        <v>83</v>
      </c>
      <c r="CA876" s="2">
        <v>0</v>
      </c>
      <c r="CB876">
        <v>8</v>
      </c>
      <c r="CC876">
        <v>2009</v>
      </c>
      <c r="CD876" t="s">
        <v>110</v>
      </c>
      <c r="CE876" t="s">
        <v>128</v>
      </c>
      <c r="CF876" s="2">
        <v>66500</v>
      </c>
      <c r="CG876" s="4">
        <f t="shared" si="27"/>
        <v>58.797524314765695</v>
      </c>
    </row>
    <row r="877" spans="1:85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 t="str">
        <f t="shared" si="26"/>
        <v>N</v>
      </c>
      <c r="S877">
        <v>8</v>
      </c>
      <c r="T877">
        <v>5</v>
      </c>
      <c r="U877">
        <v>2007</v>
      </c>
      <c r="V877" t="str">
        <f>IF(Table1[[#This Row],[YearBuilt]]&lt;1990, "N", IF(Table1[[#This Row],[Remodeled after 1990?]] = "Y", "N", "Y"))</f>
        <v>Y</v>
      </c>
      <c r="W877">
        <v>2007</v>
      </c>
      <c r="X877" t="str" cm="1">
        <f t="array" ref="X877">IFERROR(IF(U877=W877, "N", IF(AND(U877&lt;W877, Table1[[#This Row],[YearRemodAdd]]&gt;1990), "Y", "N/A")), No value)</f>
        <v>N</v>
      </c>
      <c r="Y877" t="s">
        <v>93</v>
      </c>
      <c r="Z877" t="s">
        <v>94</v>
      </c>
      <c r="AA877" t="s">
        <v>180</v>
      </c>
      <c r="AB877" t="s">
        <v>181</v>
      </c>
      <c r="AC877" t="s">
        <v>117</v>
      </c>
      <c r="AD877">
        <v>0</v>
      </c>
      <c r="AE877" t="s">
        <v>97</v>
      </c>
      <c r="AF877" t="s">
        <v>98</v>
      </c>
      <c r="AG877" t="s">
        <v>99</v>
      </c>
      <c r="AH877" t="s">
        <v>97</v>
      </c>
      <c r="AI877" t="s">
        <v>98</v>
      </c>
      <c r="AJ877" t="s">
        <v>130</v>
      </c>
      <c r="AK877" t="s">
        <v>101</v>
      </c>
      <c r="AL877">
        <v>64</v>
      </c>
      <c r="AM877" t="s">
        <v>102</v>
      </c>
      <c r="AN877">
        <v>0</v>
      </c>
      <c r="AO877">
        <v>1120</v>
      </c>
      <c r="AP877">
        <v>1184</v>
      </c>
      <c r="AQ877" t="s">
        <v>103</v>
      </c>
      <c r="AR877" t="s">
        <v>104</v>
      </c>
      <c r="AS877" t="s">
        <v>105</v>
      </c>
      <c r="AT877" t="s">
        <v>106</v>
      </c>
      <c r="AU877">
        <v>1184</v>
      </c>
      <c r="AV877">
        <v>1426</v>
      </c>
      <c r="AW877">
        <v>0</v>
      </c>
      <c r="AX877">
        <v>2610</v>
      </c>
      <c r="AY877">
        <v>0</v>
      </c>
      <c r="AZ877">
        <v>0</v>
      </c>
      <c r="BA877">
        <v>2</v>
      </c>
      <c r="BB877">
        <v>1</v>
      </c>
      <c r="BC877">
        <v>4</v>
      </c>
      <c r="BD877">
        <v>1</v>
      </c>
      <c r="BE877" t="s">
        <v>104</v>
      </c>
      <c r="BF877">
        <v>11</v>
      </c>
      <c r="BG877" t="s">
        <v>107</v>
      </c>
      <c r="BH877">
        <v>1</v>
      </c>
      <c r="BI877" t="s">
        <v>97</v>
      </c>
      <c r="BJ877" t="s">
        <v>156</v>
      </c>
      <c r="BK877">
        <v>2007</v>
      </c>
      <c r="BL877" t="s">
        <v>157</v>
      </c>
      <c r="BM877">
        <v>2</v>
      </c>
      <c r="BN877">
        <v>550</v>
      </c>
      <c r="BO877" t="s">
        <v>98</v>
      </c>
      <c r="BP877" t="s">
        <v>98</v>
      </c>
      <c r="BQ877" t="s">
        <v>105</v>
      </c>
      <c r="BR877">
        <v>208</v>
      </c>
      <c r="BS877">
        <v>364</v>
      </c>
      <c r="BT877">
        <v>0</v>
      </c>
      <c r="BU877">
        <v>0</v>
      </c>
      <c r="BV877">
        <v>0</v>
      </c>
      <c r="BW877">
        <v>0</v>
      </c>
      <c r="BX877" t="s">
        <v>83</v>
      </c>
      <c r="BY877" t="s">
        <v>83</v>
      </c>
      <c r="BZ877" t="s">
        <v>83</v>
      </c>
      <c r="CA877" s="2">
        <v>0</v>
      </c>
      <c r="CB877">
        <v>8</v>
      </c>
      <c r="CC877">
        <v>2007</v>
      </c>
      <c r="CD877" t="s">
        <v>158</v>
      </c>
      <c r="CE877" t="s">
        <v>159</v>
      </c>
      <c r="CF877" s="2">
        <v>303477</v>
      </c>
      <c r="CG877" s="4">
        <f t="shared" si="27"/>
        <v>116.27471264367816</v>
      </c>
    </row>
    <row r="878" spans="1:85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 t="str">
        <f t="shared" si="26"/>
        <v>Y</v>
      </c>
      <c r="S878">
        <v>4</v>
      </c>
      <c r="T878">
        <v>5</v>
      </c>
      <c r="U878">
        <v>1963</v>
      </c>
      <c r="V878" t="str">
        <f>IF(Table1[[#This Row],[YearBuilt]]&lt;1990, "N", IF(Table1[[#This Row],[Remodeled after 1990?]] = "Y", "N", "Y"))</f>
        <v>N</v>
      </c>
      <c r="W878">
        <v>1963</v>
      </c>
      <c r="X878" t="str" cm="1">
        <f t="array" ref="X878">IFERROR(IF(U878=W878, "N", IF(AND(U878&lt;W878, Table1[[#This Row],[YearRemodAdd]]&gt;1990), "Y", "N/A")), No value)</f>
        <v>N</v>
      </c>
      <c r="Y878" t="s">
        <v>93</v>
      </c>
      <c r="Z878" t="s">
        <v>94</v>
      </c>
      <c r="AA878" t="s">
        <v>140</v>
      </c>
      <c r="AB878" t="s">
        <v>161</v>
      </c>
      <c r="AC878" t="s">
        <v>117</v>
      </c>
      <c r="AD878">
        <v>0</v>
      </c>
      <c r="AE878" t="s">
        <v>98</v>
      </c>
      <c r="AF878" t="s">
        <v>98</v>
      </c>
      <c r="AG878" t="s">
        <v>99</v>
      </c>
      <c r="AH878" t="s">
        <v>98</v>
      </c>
      <c r="AI878" t="s">
        <v>98</v>
      </c>
      <c r="AJ878" t="s">
        <v>97</v>
      </c>
      <c r="AK878" t="s">
        <v>119</v>
      </c>
      <c r="AL878">
        <v>633</v>
      </c>
      <c r="AM878" t="s">
        <v>102</v>
      </c>
      <c r="AN878">
        <v>0</v>
      </c>
      <c r="AO878">
        <v>431</v>
      </c>
      <c r="AP878">
        <v>1064</v>
      </c>
      <c r="AQ878" t="s">
        <v>103</v>
      </c>
      <c r="AR878" t="s">
        <v>97</v>
      </c>
      <c r="AS878" t="s">
        <v>105</v>
      </c>
      <c r="AT878" t="s">
        <v>106</v>
      </c>
      <c r="AU878">
        <v>1040</v>
      </c>
      <c r="AV878">
        <v>0</v>
      </c>
      <c r="AW878">
        <v>0</v>
      </c>
      <c r="AX878">
        <v>1040</v>
      </c>
      <c r="AY878">
        <v>1</v>
      </c>
      <c r="AZ878">
        <v>0</v>
      </c>
      <c r="BA878">
        <v>1</v>
      </c>
      <c r="BB878">
        <v>0</v>
      </c>
      <c r="BC878">
        <v>3</v>
      </c>
      <c r="BD878">
        <v>1</v>
      </c>
      <c r="BE878" t="s">
        <v>98</v>
      </c>
      <c r="BF878">
        <v>5</v>
      </c>
      <c r="BG878" t="s">
        <v>107</v>
      </c>
      <c r="BH878">
        <v>0</v>
      </c>
      <c r="BI878" t="s">
        <v>83</v>
      </c>
      <c r="BJ878" t="s">
        <v>108</v>
      </c>
      <c r="BK878">
        <v>1963</v>
      </c>
      <c r="BL878" t="s">
        <v>102</v>
      </c>
      <c r="BM878">
        <v>2</v>
      </c>
      <c r="BN878">
        <v>648</v>
      </c>
      <c r="BO878" t="s">
        <v>98</v>
      </c>
      <c r="BP878" t="s">
        <v>98</v>
      </c>
      <c r="BQ878" t="s">
        <v>105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 t="s">
        <v>83</v>
      </c>
      <c r="BY878" t="s">
        <v>83</v>
      </c>
      <c r="BZ878" t="s">
        <v>83</v>
      </c>
      <c r="CA878" s="2">
        <v>0</v>
      </c>
      <c r="CB878">
        <v>1</v>
      </c>
      <c r="CC878">
        <v>2007</v>
      </c>
      <c r="CD878" t="s">
        <v>110</v>
      </c>
      <c r="CE878" t="s">
        <v>111</v>
      </c>
      <c r="CF878" s="2">
        <v>132250</v>
      </c>
      <c r="CG878" s="4">
        <f t="shared" si="27"/>
        <v>127.16346153846153</v>
      </c>
    </row>
    <row r="879" spans="1:85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 t="str">
        <f t="shared" si="26"/>
        <v>N</v>
      </c>
      <c r="S879">
        <v>9</v>
      </c>
      <c r="T879">
        <v>5</v>
      </c>
      <c r="U879">
        <v>2004</v>
      </c>
      <c r="V879" t="str">
        <f>IF(Table1[[#This Row],[YearBuilt]]&lt;1990, "N", IF(Table1[[#This Row],[Remodeled after 1990?]] = "Y", "N", "Y"))</f>
        <v>N</v>
      </c>
      <c r="W879">
        <v>2005</v>
      </c>
      <c r="X879" t="str" cm="1">
        <f t="array" ref="X879">IFERROR(IF(U879=W879, "N", IF(AND(U879&lt;W879, Table1[[#This Row],[YearRemodAdd]]&gt;1990), "Y", "N/A")), No value)</f>
        <v>Y</v>
      </c>
      <c r="Y879" t="s">
        <v>152</v>
      </c>
      <c r="Z879" t="s">
        <v>94</v>
      </c>
      <c r="AA879" t="s">
        <v>95</v>
      </c>
      <c r="AB879" t="s">
        <v>95</v>
      </c>
      <c r="AC879" t="s">
        <v>137</v>
      </c>
      <c r="AD879">
        <v>216</v>
      </c>
      <c r="AE879" t="s">
        <v>97</v>
      </c>
      <c r="AF879" t="s">
        <v>98</v>
      </c>
      <c r="AG879" t="s">
        <v>99</v>
      </c>
      <c r="AH879" t="s">
        <v>104</v>
      </c>
      <c r="AI879" t="s">
        <v>98</v>
      </c>
      <c r="AJ879" t="s">
        <v>100</v>
      </c>
      <c r="AK879" t="s">
        <v>101</v>
      </c>
      <c r="AL879">
        <v>1170</v>
      </c>
      <c r="AM879" t="s">
        <v>102</v>
      </c>
      <c r="AN879">
        <v>0</v>
      </c>
      <c r="AO879">
        <v>292</v>
      </c>
      <c r="AP879">
        <v>1462</v>
      </c>
      <c r="AQ879" t="s">
        <v>103</v>
      </c>
      <c r="AR879" t="s">
        <v>104</v>
      </c>
      <c r="AS879" t="s">
        <v>105</v>
      </c>
      <c r="AT879" t="s">
        <v>106</v>
      </c>
      <c r="AU879">
        <v>1462</v>
      </c>
      <c r="AV879">
        <v>762</v>
      </c>
      <c r="AW879">
        <v>0</v>
      </c>
      <c r="AX879">
        <v>2224</v>
      </c>
      <c r="AY879">
        <v>1</v>
      </c>
      <c r="AZ879">
        <v>0</v>
      </c>
      <c r="BA879">
        <v>2</v>
      </c>
      <c r="BB879">
        <v>1</v>
      </c>
      <c r="BC879">
        <v>4</v>
      </c>
      <c r="BD879">
        <v>1</v>
      </c>
      <c r="BE879" t="s">
        <v>104</v>
      </c>
      <c r="BF879">
        <v>10</v>
      </c>
      <c r="BG879" t="s">
        <v>107</v>
      </c>
      <c r="BH879">
        <v>1</v>
      </c>
      <c r="BI879" t="s">
        <v>97</v>
      </c>
      <c r="BJ879" t="s">
        <v>108</v>
      </c>
      <c r="BK879">
        <v>2004</v>
      </c>
      <c r="BL879" t="s">
        <v>157</v>
      </c>
      <c r="BM879">
        <v>3</v>
      </c>
      <c r="BN879">
        <v>738</v>
      </c>
      <c r="BO879" t="s">
        <v>98</v>
      </c>
      <c r="BP879" t="s">
        <v>98</v>
      </c>
      <c r="BQ879" t="s">
        <v>105</v>
      </c>
      <c r="BR879">
        <v>184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83</v>
      </c>
      <c r="BY879" t="s">
        <v>83</v>
      </c>
      <c r="BZ879" t="s">
        <v>83</v>
      </c>
      <c r="CA879" s="2">
        <v>0</v>
      </c>
      <c r="CB879">
        <v>6</v>
      </c>
      <c r="CC879">
        <v>2009</v>
      </c>
      <c r="CD879" t="s">
        <v>110</v>
      </c>
      <c r="CE879" t="s">
        <v>111</v>
      </c>
      <c r="CF879" s="2">
        <v>350000</v>
      </c>
      <c r="CG879" s="4">
        <f t="shared" si="27"/>
        <v>157.37410071942446</v>
      </c>
    </row>
    <row r="880" spans="1:85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 t="str">
        <f t="shared" si="26"/>
        <v>N/A</v>
      </c>
      <c r="S880">
        <v>5</v>
      </c>
      <c r="T880">
        <v>7</v>
      </c>
      <c r="U880">
        <v>1961</v>
      </c>
      <c r="V880" t="str">
        <f>IF(Table1[[#This Row],[YearBuilt]]&lt;1990, "N", IF(Table1[[#This Row],[Remodeled after 1990?]] = "Y", "N", "Y"))</f>
        <v>N</v>
      </c>
      <c r="W880">
        <v>1995</v>
      </c>
      <c r="X880" t="str" cm="1">
        <f t="array" ref="X880">IFERROR(IF(U880=W880, "N", IF(AND(U880&lt;W880, Table1[[#This Row],[YearRemodAdd]]&gt;1990), "Y", "N/A")), No value)</f>
        <v>Y</v>
      </c>
      <c r="Y880" t="s">
        <v>93</v>
      </c>
      <c r="Z880" t="s">
        <v>94</v>
      </c>
      <c r="AA880" t="s">
        <v>140</v>
      </c>
      <c r="AB880" t="s">
        <v>140</v>
      </c>
      <c r="AC880" t="s">
        <v>117</v>
      </c>
      <c r="AD880">
        <v>0</v>
      </c>
      <c r="AE880" t="s">
        <v>98</v>
      </c>
      <c r="AF880" t="s">
        <v>98</v>
      </c>
      <c r="AG880" t="s">
        <v>118</v>
      </c>
      <c r="AH880" t="s">
        <v>98</v>
      </c>
      <c r="AI880" t="s">
        <v>98</v>
      </c>
      <c r="AJ880" t="s">
        <v>130</v>
      </c>
      <c r="AK880" t="s">
        <v>119</v>
      </c>
      <c r="AL880">
        <v>899</v>
      </c>
      <c r="AM880" t="s">
        <v>102</v>
      </c>
      <c r="AN880">
        <v>0</v>
      </c>
      <c r="AO880">
        <v>210</v>
      </c>
      <c r="AP880">
        <v>1109</v>
      </c>
      <c r="AQ880" t="s">
        <v>103</v>
      </c>
      <c r="AR880" t="s">
        <v>98</v>
      </c>
      <c r="AS880" t="s">
        <v>105</v>
      </c>
      <c r="AT880" t="s">
        <v>106</v>
      </c>
      <c r="AU880">
        <v>1155</v>
      </c>
      <c r="AV880">
        <v>0</v>
      </c>
      <c r="AW880">
        <v>0</v>
      </c>
      <c r="AX880">
        <v>1155</v>
      </c>
      <c r="AY880">
        <v>1</v>
      </c>
      <c r="AZ880">
        <v>0</v>
      </c>
      <c r="BA880">
        <v>1</v>
      </c>
      <c r="BB880">
        <v>0</v>
      </c>
      <c r="BC880">
        <v>3</v>
      </c>
      <c r="BD880">
        <v>1</v>
      </c>
      <c r="BE880" t="s">
        <v>97</v>
      </c>
      <c r="BF880">
        <v>6</v>
      </c>
      <c r="BG880" t="s">
        <v>224</v>
      </c>
      <c r="BH880">
        <v>0</v>
      </c>
      <c r="BI880" t="s">
        <v>83</v>
      </c>
      <c r="BJ880" t="s">
        <v>127</v>
      </c>
      <c r="BK880">
        <v>1987</v>
      </c>
      <c r="BL880" t="s">
        <v>102</v>
      </c>
      <c r="BM880">
        <v>2</v>
      </c>
      <c r="BN880">
        <v>576</v>
      </c>
      <c r="BO880" t="s">
        <v>98</v>
      </c>
      <c r="BP880" t="s">
        <v>98</v>
      </c>
      <c r="BQ880" t="s">
        <v>105</v>
      </c>
      <c r="BR880">
        <v>192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83</v>
      </c>
      <c r="BY880" t="s">
        <v>134</v>
      </c>
      <c r="BZ880" t="s">
        <v>135</v>
      </c>
      <c r="CA880" s="2">
        <v>400</v>
      </c>
      <c r="CB880">
        <v>6</v>
      </c>
      <c r="CC880">
        <v>2010</v>
      </c>
      <c r="CD880" t="s">
        <v>110</v>
      </c>
      <c r="CE880" t="s">
        <v>111</v>
      </c>
      <c r="CF880" s="2">
        <v>148000</v>
      </c>
      <c r="CG880" s="4">
        <f t="shared" si="27"/>
        <v>128.13852813852813</v>
      </c>
    </row>
    <row r="881" spans="1:85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 t="str">
        <f t="shared" si="26"/>
        <v>Y</v>
      </c>
      <c r="S881">
        <v>5</v>
      </c>
      <c r="T881">
        <v>8</v>
      </c>
      <c r="U881">
        <v>1978</v>
      </c>
      <c r="V881" t="str">
        <f>IF(Table1[[#This Row],[YearBuilt]]&lt;1990, "N", IF(Table1[[#This Row],[Remodeled after 1990?]] = "Y", "N", "Y"))</f>
        <v>N</v>
      </c>
      <c r="W881">
        <v>2005</v>
      </c>
      <c r="X881" t="str" cm="1">
        <f t="array" ref="X881">IFERROR(IF(U881=W881, "N", IF(AND(U881&lt;W881, Table1[[#This Row],[YearRemodAdd]]&gt;1990), "Y", "N/A")), No value)</f>
        <v>Y</v>
      </c>
      <c r="Y881" t="s">
        <v>93</v>
      </c>
      <c r="Z881" t="s">
        <v>94</v>
      </c>
      <c r="AA881" t="s">
        <v>95</v>
      </c>
      <c r="AB881" t="s">
        <v>95</v>
      </c>
      <c r="AC881" t="s">
        <v>96</v>
      </c>
      <c r="AD881">
        <v>90</v>
      </c>
      <c r="AE881" t="s">
        <v>97</v>
      </c>
      <c r="AF881" t="s">
        <v>97</v>
      </c>
      <c r="AG881" t="s">
        <v>118</v>
      </c>
      <c r="AH881" t="s">
        <v>98</v>
      </c>
      <c r="AI881" t="s">
        <v>98</v>
      </c>
      <c r="AJ881" t="s">
        <v>100</v>
      </c>
      <c r="AK881" t="s">
        <v>119</v>
      </c>
      <c r="AL881">
        <v>646</v>
      </c>
      <c r="AM881" t="s">
        <v>102</v>
      </c>
      <c r="AN881">
        <v>0</v>
      </c>
      <c r="AO881">
        <v>218</v>
      </c>
      <c r="AP881">
        <v>864</v>
      </c>
      <c r="AQ881" t="s">
        <v>103</v>
      </c>
      <c r="AR881" t="s">
        <v>104</v>
      </c>
      <c r="AS881" t="s">
        <v>105</v>
      </c>
      <c r="AT881" t="s">
        <v>106</v>
      </c>
      <c r="AU881">
        <v>864</v>
      </c>
      <c r="AV881">
        <v>0</v>
      </c>
      <c r="AW881">
        <v>0</v>
      </c>
      <c r="AX881">
        <v>864</v>
      </c>
      <c r="AY881">
        <v>1</v>
      </c>
      <c r="AZ881">
        <v>0</v>
      </c>
      <c r="BA881">
        <v>1</v>
      </c>
      <c r="BB881">
        <v>0</v>
      </c>
      <c r="BC881">
        <v>3</v>
      </c>
      <c r="BD881">
        <v>1</v>
      </c>
      <c r="BE881" t="s">
        <v>98</v>
      </c>
      <c r="BF881">
        <v>6</v>
      </c>
      <c r="BG881" t="s">
        <v>107</v>
      </c>
      <c r="BH881">
        <v>0</v>
      </c>
      <c r="BI881" t="s">
        <v>83</v>
      </c>
      <c r="BJ881" t="s">
        <v>108</v>
      </c>
      <c r="BK881">
        <v>1978</v>
      </c>
      <c r="BL881" t="s">
        <v>102</v>
      </c>
      <c r="BM881">
        <v>1</v>
      </c>
      <c r="BN881">
        <v>336</v>
      </c>
      <c r="BO881" t="s">
        <v>98</v>
      </c>
      <c r="BP881" t="s">
        <v>98</v>
      </c>
      <c r="BQ881" t="s">
        <v>105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 t="s">
        <v>83</v>
      </c>
      <c r="BY881" t="s">
        <v>163</v>
      </c>
      <c r="BZ881" t="s">
        <v>83</v>
      </c>
      <c r="CA881" s="2">
        <v>0</v>
      </c>
      <c r="CB881">
        <v>7</v>
      </c>
      <c r="CC881">
        <v>2009</v>
      </c>
      <c r="CD881" t="s">
        <v>110</v>
      </c>
      <c r="CE881" t="s">
        <v>111</v>
      </c>
      <c r="CF881" s="2">
        <v>136500</v>
      </c>
      <c r="CG881" s="4">
        <f t="shared" si="27"/>
        <v>157.98611111111111</v>
      </c>
    </row>
    <row r="882" spans="1:85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 t="str">
        <f t="shared" si="26"/>
        <v>Y</v>
      </c>
      <c r="S882">
        <v>5</v>
      </c>
      <c r="T882">
        <v>5</v>
      </c>
      <c r="U882">
        <v>2005</v>
      </c>
      <c r="V882" t="str">
        <f>IF(Table1[[#This Row],[YearBuilt]]&lt;1990, "N", IF(Table1[[#This Row],[Remodeled after 1990?]] = "Y", "N", "Y"))</f>
        <v>N</v>
      </c>
      <c r="W882">
        <v>2006</v>
      </c>
      <c r="X882" t="str" cm="1">
        <f t="array" ref="X882">IFERROR(IF(U882=W882, "N", IF(AND(U882&lt;W882, Table1[[#This Row],[YearRemodAdd]]&gt;1990), "Y", "N/A")), No value)</f>
        <v>Y</v>
      </c>
      <c r="Y882" t="s">
        <v>93</v>
      </c>
      <c r="Z882" t="s">
        <v>94</v>
      </c>
      <c r="AA882" t="s">
        <v>95</v>
      </c>
      <c r="AB882" t="s">
        <v>95</v>
      </c>
      <c r="AC882" t="s">
        <v>117</v>
      </c>
      <c r="AD882">
        <v>0</v>
      </c>
      <c r="AE882" t="s">
        <v>98</v>
      </c>
      <c r="AF882" t="s">
        <v>98</v>
      </c>
      <c r="AG882" t="s">
        <v>99</v>
      </c>
      <c r="AH882" t="s">
        <v>104</v>
      </c>
      <c r="AI882" t="s">
        <v>97</v>
      </c>
      <c r="AJ882" t="s">
        <v>100</v>
      </c>
      <c r="AK882" t="s">
        <v>119</v>
      </c>
      <c r="AL882">
        <v>980</v>
      </c>
      <c r="AM882" t="s">
        <v>102</v>
      </c>
      <c r="AN882">
        <v>0</v>
      </c>
      <c r="AO882">
        <v>110</v>
      </c>
      <c r="AP882">
        <v>1090</v>
      </c>
      <c r="AQ882" t="s">
        <v>103</v>
      </c>
      <c r="AR882" t="s">
        <v>97</v>
      </c>
      <c r="AS882" t="s">
        <v>105</v>
      </c>
      <c r="AT882" t="s">
        <v>106</v>
      </c>
      <c r="AU882">
        <v>1090</v>
      </c>
      <c r="AV882">
        <v>0</v>
      </c>
      <c r="AW882">
        <v>0</v>
      </c>
      <c r="AX882">
        <v>1090</v>
      </c>
      <c r="AY882">
        <v>1</v>
      </c>
      <c r="AZ882">
        <v>0</v>
      </c>
      <c r="BA882">
        <v>1</v>
      </c>
      <c r="BB882">
        <v>1</v>
      </c>
      <c r="BC882">
        <v>2</v>
      </c>
      <c r="BD882">
        <v>1</v>
      </c>
      <c r="BE882" t="s">
        <v>98</v>
      </c>
      <c r="BF882">
        <v>5</v>
      </c>
      <c r="BG882" t="s">
        <v>107</v>
      </c>
      <c r="BH882">
        <v>0</v>
      </c>
      <c r="BI882" t="s">
        <v>83</v>
      </c>
      <c r="BJ882" t="s">
        <v>108</v>
      </c>
      <c r="BK882">
        <v>2005</v>
      </c>
      <c r="BL882" t="s">
        <v>157</v>
      </c>
      <c r="BM882">
        <v>2</v>
      </c>
      <c r="BN882">
        <v>450</v>
      </c>
      <c r="BO882" t="s">
        <v>98</v>
      </c>
      <c r="BP882" t="s">
        <v>98</v>
      </c>
      <c r="BQ882" t="s">
        <v>105</v>
      </c>
      <c r="BR882">
        <v>0</v>
      </c>
      <c r="BS882">
        <v>49</v>
      </c>
      <c r="BT882">
        <v>0</v>
      </c>
      <c r="BU882">
        <v>0</v>
      </c>
      <c r="BV882">
        <v>0</v>
      </c>
      <c r="BW882">
        <v>0</v>
      </c>
      <c r="BX882" t="s">
        <v>83</v>
      </c>
      <c r="BY882" t="s">
        <v>83</v>
      </c>
      <c r="BZ882" t="s">
        <v>83</v>
      </c>
      <c r="CA882" s="2">
        <v>0</v>
      </c>
      <c r="CB882">
        <v>6</v>
      </c>
      <c r="CC882">
        <v>2007</v>
      </c>
      <c r="CD882" t="s">
        <v>110</v>
      </c>
      <c r="CE882" t="s">
        <v>111</v>
      </c>
      <c r="CF882" s="2">
        <v>157000</v>
      </c>
      <c r="CG882" s="4">
        <f t="shared" si="27"/>
        <v>144.03669724770643</v>
      </c>
    </row>
    <row r="883" spans="1:85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 t="str">
        <f t="shared" si="26"/>
        <v>N/A</v>
      </c>
      <c r="S883">
        <v>7</v>
      </c>
      <c r="T883">
        <v>5</v>
      </c>
      <c r="U883">
        <v>1990</v>
      </c>
      <c r="V883" t="str">
        <f>IF(Table1[[#This Row],[YearBuilt]]&lt;1990, "N", IF(Table1[[#This Row],[Remodeled after 1990?]] = "Y", "N", "Y"))</f>
        <v>N</v>
      </c>
      <c r="W883">
        <v>1991</v>
      </c>
      <c r="X883" t="str" cm="1">
        <f t="array" ref="X883">IFERROR(IF(U883=W883, "N", IF(AND(U883&lt;W883, Table1[[#This Row],[YearRemodAdd]]&gt;1990), "Y", "N/A")), No value)</f>
        <v>Y</v>
      </c>
      <c r="Y883" t="s">
        <v>93</v>
      </c>
      <c r="Z883" t="s">
        <v>94</v>
      </c>
      <c r="AA883" t="s">
        <v>140</v>
      </c>
      <c r="AB883" t="s">
        <v>140</v>
      </c>
      <c r="AC883" t="s">
        <v>96</v>
      </c>
      <c r="AD883">
        <v>117</v>
      </c>
      <c r="AE883" t="s">
        <v>97</v>
      </c>
      <c r="AF883" t="s">
        <v>97</v>
      </c>
      <c r="AG883" t="s">
        <v>118</v>
      </c>
      <c r="AH883" t="s">
        <v>97</v>
      </c>
      <c r="AI883" t="s">
        <v>98</v>
      </c>
      <c r="AJ883" t="s">
        <v>121</v>
      </c>
      <c r="AK883" t="s">
        <v>172</v>
      </c>
      <c r="AL883">
        <v>902</v>
      </c>
      <c r="AM883" t="s">
        <v>102</v>
      </c>
      <c r="AN883">
        <v>0</v>
      </c>
      <c r="AO883">
        <v>254</v>
      </c>
      <c r="AP883">
        <v>1156</v>
      </c>
      <c r="AQ883" t="s">
        <v>103</v>
      </c>
      <c r="AR883" t="s">
        <v>104</v>
      </c>
      <c r="AS883" t="s">
        <v>105</v>
      </c>
      <c r="AT883" t="s">
        <v>106</v>
      </c>
      <c r="AU883">
        <v>1187</v>
      </c>
      <c r="AV883">
        <v>530</v>
      </c>
      <c r="AW883">
        <v>0</v>
      </c>
      <c r="AX883">
        <v>1717</v>
      </c>
      <c r="AY883">
        <v>0</v>
      </c>
      <c r="AZ883">
        <v>0</v>
      </c>
      <c r="BA883">
        <v>2</v>
      </c>
      <c r="BB883">
        <v>1</v>
      </c>
      <c r="BC883">
        <v>3</v>
      </c>
      <c r="BD883">
        <v>1</v>
      </c>
      <c r="BE883" t="s">
        <v>97</v>
      </c>
      <c r="BF883">
        <v>7</v>
      </c>
      <c r="BG883" t="s">
        <v>107</v>
      </c>
      <c r="BH883">
        <v>1</v>
      </c>
      <c r="BI883" t="s">
        <v>98</v>
      </c>
      <c r="BJ883" t="s">
        <v>108</v>
      </c>
      <c r="BK883">
        <v>1990</v>
      </c>
      <c r="BL883" t="s">
        <v>109</v>
      </c>
      <c r="BM883">
        <v>2</v>
      </c>
      <c r="BN883">
        <v>400</v>
      </c>
      <c r="BO883" t="s">
        <v>98</v>
      </c>
      <c r="BP883" t="s">
        <v>98</v>
      </c>
      <c r="BQ883" t="s">
        <v>105</v>
      </c>
      <c r="BR883">
        <v>168</v>
      </c>
      <c r="BS883">
        <v>36</v>
      </c>
      <c r="BT883">
        <v>0</v>
      </c>
      <c r="BU883">
        <v>0</v>
      </c>
      <c r="BV883">
        <v>0</v>
      </c>
      <c r="BW883">
        <v>0</v>
      </c>
      <c r="BX883" t="s">
        <v>83</v>
      </c>
      <c r="BY883" t="s">
        <v>83</v>
      </c>
      <c r="BZ883" t="s">
        <v>83</v>
      </c>
      <c r="CA883" s="2">
        <v>0</v>
      </c>
      <c r="CB883">
        <v>4</v>
      </c>
      <c r="CC883">
        <v>2007</v>
      </c>
      <c r="CD883" t="s">
        <v>110</v>
      </c>
      <c r="CE883" t="s">
        <v>111</v>
      </c>
      <c r="CF883" s="2">
        <v>187500</v>
      </c>
      <c r="CG883" s="4">
        <f t="shared" si="27"/>
        <v>109.20209668025626</v>
      </c>
    </row>
    <row r="884" spans="1:85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 t="str">
        <f t="shared" si="26"/>
        <v>N</v>
      </c>
      <c r="S884">
        <v>6</v>
      </c>
      <c r="T884">
        <v>5</v>
      </c>
      <c r="U884">
        <v>1992</v>
      </c>
      <c r="V884" t="str">
        <f>IF(Table1[[#This Row],[YearBuilt]]&lt;1990, "N", IF(Table1[[#This Row],[Remodeled after 1990?]] = "Y", "N", "Y"))</f>
        <v>N</v>
      </c>
      <c r="W884">
        <v>1993</v>
      </c>
      <c r="X884" t="str" cm="1">
        <f t="array" ref="X884">IFERROR(IF(U884=W884, "N", IF(AND(U884&lt;W884, Table1[[#This Row],[YearRemodAdd]]&gt;1990), "Y", "N/A")), No value)</f>
        <v>Y</v>
      </c>
      <c r="Y884" t="s">
        <v>93</v>
      </c>
      <c r="Z884" t="s">
        <v>94</v>
      </c>
      <c r="AA884" t="s">
        <v>95</v>
      </c>
      <c r="AB884" t="s">
        <v>95</v>
      </c>
      <c r="AC884" t="s">
        <v>117</v>
      </c>
      <c r="AD884">
        <v>0</v>
      </c>
      <c r="AE884" t="s">
        <v>98</v>
      </c>
      <c r="AF884" t="s">
        <v>98</v>
      </c>
      <c r="AG884" t="s">
        <v>99</v>
      </c>
      <c r="AH884" t="s">
        <v>97</v>
      </c>
      <c r="AI884" t="s">
        <v>98</v>
      </c>
      <c r="AJ884" t="s">
        <v>100</v>
      </c>
      <c r="AK884" t="s">
        <v>102</v>
      </c>
      <c r="AL884">
        <v>0</v>
      </c>
      <c r="AM884" t="s">
        <v>102</v>
      </c>
      <c r="AN884">
        <v>0</v>
      </c>
      <c r="AO884">
        <v>808</v>
      </c>
      <c r="AP884">
        <v>808</v>
      </c>
      <c r="AQ884" t="s">
        <v>103</v>
      </c>
      <c r="AR884" t="s">
        <v>97</v>
      </c>
      <c r="AS884" t="s">
        <v>105</v>
      </c>
      <c r="AT884" t="s">
        <v>106</v>
      </c>
      <c r="AU884">
        <v>808</v>
      </c>
      <c r="AV884">
        <v>785</v>
      </c>
      <c r="AW884">
        <v>0</v>
      </c>
      <c r="AX884">
        <v>1593</v>
      </c>
      <c r="AY884">
        <v>0</v>
      </c>
      <c r="AZ884">
        <v>0</v>
      </c>
      <c r="BA884">
        <v>2</v>
      </c>
      <c r="BB884">
        <v>1</v>
      </c>
      <c r="BC884">
        <v>3</v>
      </c>
      <c r="BD884">
        <v>1</v>
      </c>
      <c r="BE884" t="s">
        <v>98</v>
      </c>
      <c r="BF884">
        <v>7</v>
      </c>
      <c r="BG884" t="s">
        <v>107</v>
      </c>
      <c r="BH884">
        <v>1</v>
      </c>
      <c r="BI884" t="s">
        <v>98</v>
      </c>
      <c r="BJ884" t="s">
        <v>156</v>
      </c>
      <c r="BK884">
        <v>1993</v>
      </c>
      <c r="BL884" t="s">
        <v>109</v>
      </c>
      <c r="BM884">
        <v>2</v>
      </c>
      <c r="BN884">
        <v>389</v>
      </c>
      <c r="BO884" t="s">
        <v>98</v>
      </c>
      <c r="BP884" t="s">
        <v>98</v>
      </c>
      <c r="BQ884" t="s">
        <v>105</v>
      </c>
      <c r="BR884">
        <v>342</v>
      </c>
      <c r="BS884">
        <v>40</v>
      </c>
      <c r="BT884">
        <v>0</v>
      </c>
      <c r="BU884">
        <v>0</v>
      </c>
      <c r="BV884">
        <v>0</v>
      </c>
      <c r="BW884">
        <v>0</v>
      </c>
      <c r="BX884" t="s">
        <v>83</v>
      </c>
      <c r="BY884" t="s">
        <v>134</v>
      </c>
      <c r="BZ884" t="s">
        <v>83</v>
      </c>
      <c r="CA884" s="2">
        <v>0</v>
      </c>
      <c r="CB884">
        <v>12</v>
      </c>
      <c r="CC884">
        <v>2009</v>
      </c>
      <c r="CD884" t="s">
        <v>110</v>
      </c>
      <c r="CE884" t="s">
        <v>111</v>
      </c>
      <c r="CF884" s="2">
        <v>178000</v>
      </c>
      <c r="CG884" s="4">
        <f t="shared" si="27"/>
        <v>111.73885750156937</v>
      </c>
    </row>
    <row r="885" spans="1:85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 t="str">
        <f t="shared" si="26"/>
        <v>N/A</v>
      </c>
      <c r="S885">
        <v>4</v>
      </c>
      <c r="T885">
        <v>5</v>
      </c>
      <c r="U885">
        <v>1912</v>
      </c>
      <c r="V885" t="str">
        <f>IF(Table1[[#This Row],[YearBuilt]]&lt;1990, "N", IF(Table1[[#This Row],[Remodeled after 1990?]] = "Y", "N", "Y"))</f>
        <v>N</v>
      </c>
      <c r="W885">
        <v>1950</v>
      </c>
      <c r="X885" t="str" cm="1">
        <f t="array" ref="X885">IFERROR(IF(U885=W885, "N", IF(AND(U885&lt;W885, Table1[[#This Row],[YearRemodAdd]]&gt;1990), "Y", "N/A")), No value)</f>
        <v>N/A</v>
      </c>
      <c r="Y885" t="s">
        <v>93</v>
      </c>
      <c r="Z885" t="s">
        <v>94</v>
      </c>
      <c r="AA885" t="s">
        <v>124</v>
      </c>
      <c r="AB885" t="s">
        <v>124</v>
      </c>
      <c r="AC885" t="s">
        <v>117</v>
      </c>
      <c r="AD885">
        <v>0</v>
      </c>
      <c r="AE885" t="s">
        <v>97</v>
      </c>
      <c r="AF885" t="s">
        <v>98</v>
      </c>
      <c r="AG885" t="s">
        <v>99</v>
      </c>
      <c r="AH885" t="s">
        <v>98</v>
      </c>
      <c r="AI885" t="s">
        <v>147</v>
      </c>
      <c r="AJ885" t="s">
        <v>100</v>
      </c>
      <c r="AK885" t="s">
        <v>102</v>
      </c>
      <c r="AL885">
        <v>0</v>
      </c>
      <c r="AM885" t="s">
        <v>102</v>
      </c>
      <c r="AN885">
        <v>0</v>
      </c>
      <c r="AO885">
        <v>795</v>
      </c>
      <c r="AP885">
        <v>795</v>
      </c>
      <c r="AQ885" t="s">
        <v>103</v>
      </c>
      <c r="AR885" t="s">
        <v>98</v>
      </c>
      <c r="AS885" t="s">
        <v>177</v>
      </c>
      <c r="AT885" t="s">
        <v>106</v>
      </c>
      <c r="AU885">
        <v>954</v>
      </c>
      <c r="AV885">
        <v>795</v>
      </c>
      <c r="AW885">
        <v>481</v>
      </c>
      <c r="AX885">
        <v>2230</v>
      </c>
      <c r="AY885">
        <v>1</v>
      </c>
      <c r="AZ885">
        <v>0</v>
      </c>
      <c r="BA885">
        <v>1</v>
      </c>
      <c r="BB885">
        <v>0</v>
      </c>
      <c r="BC885">
        <v>5</v>
      </c>
      <c r="BD885">
        <v>1</v>
      </c>
      <c r="BE885" t="s">
        <v>98</v>
      </c>
      <c r="BF885">
        <v>10</v>
      </c>
      <c r="BG885" t="s">
        <v>107</v>
      </c>
      <c r="BH885">
        <v>0</v>
      </c>
      <c r="BI885" t="s">
        <v>83</v>
      </c>
      <c r="BJ885" t="s">
        <v>127</v>
      </c>
      <c r="BK885">
        <v>1997</v>
      </c>
      <c r="BL885" t="s">
        <v>102</v>
      </c>
      <c r="BM885">
        <v>1</v>
      </c>
      <c r="BN885">
        <v>440</v>
      </c>
      <c r="BO885" t="s">
        <v>98</v>
      </c>
      <c r="BP885" t="s">
        <v>97</v>
      </c>
      <c r="BQ885" t="s">
        <v>105</v>
      </c>
      <c r="BR885">
        <v>0</v>
      </c>
      <c r="BS885">
        <v>188</v>
      </c>
      <c r="BT885">
        <v>0</v>
      </c>
      <c r="BU885">
        <v>0</v>
      </c>
      <c r="BV885">
        <v>0</v>
      </c>
      <c r="BW885">
        <v>0</v>
      </c>
      <c r="BX885" t="s">
        <v>83</v>
      </c>
      <c r="BY885" t="s">
        <v>83</v>
      </c>
      <c r="BZ885" t="s">
        <v>83</v>
      </c>
      <c r="CA885" s="2">
        <v>0</v>
      </c>
      <c r="CB885">
        <v>3</v>
      </c>
      <c r="CC885">
        <v>2006</v>
      </c>
      <c r="CD885" t="s">
        <v>110</v>
      </c>
      <c r="CE885" t="s">
        <v>111</v>
      </c>
      <c r="CF885" s="2">
        <v>118500</v>
      </c>
      <c r="CG885" s="4">
        <f t="shared" si="27"/>
        <v>53.139013452914796</v>
      </c>
    </row>
    <row r="886" spans="1:85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 t="str">
        <f t="shared" si="26"/>
        <v>Y</v>
      </c>
      <c r="S886">
        <v>5</v>
      </c>
      <c r="T886">
        <v>5</v>
      </c>
      <c r="U886">
        <v>1967</v>
      </c>
      <c r="V886" t="str">
        <f>IF(Table1[[#This Row],[YearBuilt]]&lt;1990, "N", IF(Table1[[#This Row],[Remodeled after 1990?]] = "Y", "N", "Y"))</f>
        <v>N</v>
      </c>
      <c r="W886">
        <v>1967</v>
      </c>
      <c r="X886" t="str" cm="1">
        <f t="array" ref="X886">IFERROR(IF(U886=W886, "N", IF(AND(U886&lt;W886, Table1[[#This Row],[YearRemodAdd]]&gt;1990), "Y", "N/A")), No value)</f>
        <v>N</v>
      </c>
      <c r="Y886" t="s">
        <v>93</v>
      </c>
      <c r="Z886" t="s">
        <v>94</v>
      </c>
      <c r="AA886" t="s">
        <v>140</v>
      </c>
      <c r="AB886" t="s">
        <v>140</v>
      </c>
      <c r="AC886" t="s">
        <v>96</v>
      </c>
      <c r="AD886">
        <v>60</v>
      </c>
      <c r="AE886" t="s">
        <v>98</v>
      </c>
      <c r="AF886" t="s">
        <v>98</v>
      </c>
      <c r="AG886" t="s">
        <v>118</v>
      </c>
      <c r="AH886" t="s">
        <v>98</v>
      </c>
      <c r="AI886" t="s">
        <v>98</v>
      </c>
      <c r="AJ886" t="s">
        <v>100</v>
      </c>
      <c r="AK886" t="s">
        <v>141</v>
      </c>
      <c r="AL886">
        <v>432</v>
      </c>
      <c r="AM886" t="s">
        <v>102</v>
      </c>
      <c r="AN886">
        <v>0</v>
      </c>
      <c r="AO886">
        <v>460</v>
      </c>
      <c r="AP886">
        <v>892</v>
      </c>
      <c r="AQ886" t="s">
        <v>103</v>
      </c>
      <c r="AR886" t="s">
        <v>98</v>
      </c>
      <c r="AS886" t="s">
        <v>105</v>
      </c>
      <c r="AT886" t="s">
        <v>106</v>
      </c>
      <c r="AU886">
        <v>892</v>
      </c>
      <c r="AV886">
        <v>0</v>
      </c>
      <c r="AW886">
        <v>0</v>
      </c>
      <c r="AX886">
        <v>892</v>
      </c>
      <c r="AY886">
        <v>0</v>
      </c>
      <c r="AZ886">
        <v>0</v>
      </c>
      <c r="BA886">
        <v>1</v>
      </c>
      <c r="BB886">
        <v>0</v>
      </c>
      <c r="BC886">
        <v>3</v>
      </c>
      <c r="BD886">
        <v>1</v>
      </c>
      <c r="BE886" t="s">
        <v>98</v>
      </c>
      <c r="BF886">
        <v>5</v>
      </c>
      <c r="BG886" t="s">
        <v>107</v>
      </c>
      <c r="BH886">
        <v>0</v>
      </c>
      <c r="BI886" t="s">
        <v>83</v>
      </c>
      <c r="BJ886" t="s">
        <v>108</v>
      </c>
      <c r="BK886">
        <v>1967</v>
      </c>
      <c r="BL886" t="s">
        <v>109</v>
      </c>
      <c r="BM886">
        <v>1</v>
      </c>
      <c r="BN886">
        <v>288</v>
      </c>
      <c r="BO886" t="s">
        <v>98</v>
      </c>
      <c r="BP886" t="s">
        <v>98</v>
      </c>
      <c r="BQ886" t="s">
        <v>105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 t="s">
        <v>83</v>
      </c>
      <c r="BY886" t="s">
        <v>163</v>
      </c>
      <c r="BZ886" t="s">
        <v>83</v>
      </c>
      <c r="CA886" s="2">
        <v>0</v>
      </c>
      <c r="CB886">
        <v>7</v>
      </c>
      <c r="CC886">
        <v>2009</v>
      </c>
      <c r="CD886" t="s">
        <v>110</v>
      </c>
      <c r="CE886" t="s">
        <v>111</v>
      </c>
      <c r="CF886" s="2">
        <v>100000</v>
      </c>
      <c r="CG886" s="4">
        <f t="shared" si="27"/>
        <v>112.10762331838565</v>
      </c>
    </row>
    <row r="887" spans="1:85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 t="str">
        <f t="shared" si="26"/>
        <v>Y</v>
      </c>
      <c r="S887">
        <v>9</v>
      </c>
      <c r="T887">
        <v>5</v>
      </c>
      <c r="U887">
        <v>1999</v>
      </c>
      <c r="V887" t="str">
        <f>IF(Table1[[#This Row],[YearBuilt]]&lt;1990, "N", IF(Table1[[#This Row],[Remodeled after 1990?]] = "Y", "N", "Y"))</f>
        <v>N</v>
      </c>
      <c r="W887">
        <v>2000</v>
      </c>
      <c r="X887" t="str" cm="1">
        <f t="array" ref="X887">IFERROR(IF(U887=W887, "N", IF(AND(U887&lt;W887, Table1[[#This Row],[YearRemodAdd]]&gt;1990), "Y", "N/A")), No value)</f>
        <v>Y</v>
      </c>
      <c r="Y887" t="s">
        <v>93</v>
      </c>
      <c r="Z887" t="s">
        <v>94</v>
      </c>
      <c r="AA887" t="s">
        <v>116</v>
      </c>
      <c r="AB887" t="s">
        <v>116</v>
      </c>
      <c r="AC887" t="s">
        <v>96</v>
      </c>
      <c r="AD887">
        <v>60</v>
      </c>
      <c r="AE887" t="s">
        <v>97</v>
      </c>
      <c r="AF887" t="s">
        <v>98</v>
      </c>
      <c r="AG887" t="s">
        <v>99</v>
      </c>
      <c r="AH887" t="s">
        <v>104</v>
      </c>
      <c r="AI887" t="s">
        <v>98</v>
      </c>
      <c r="AJ887" t="s">
        <v>130</v>
      </c>
      <c r="AK887" t="s">
        <v>101</v>
      </c>
      <c r="AL887">
        <v>1238</v>
      </c>
      <c r="AM887" t="s">
        <v>102</v>
      </c>
      <c r="AN887">
        <v>0</v>
      </c>
      <c r="AO887">
        <v>460</v>
      </c>
      <c r="AP887">
        <v>1698</v>
      </c>
      <c r="AQ887" t="s">
        <v>103</v>
      </c>
      <c r="AR887" t="s">
        <v>104</v>
      </c>
      <c r="AS887" t="s">
        <v>105</v>
      </c>
      <c r="AT887" t="s">
        <v>106</v>
      </c>
      <c r="AU887">
        <v>1709</v>
      </c>
      <c r="AV887">
        <v>0</v>
      </c>
      <c r="AW887">
        <v>0</v>
      </c>
      <c r="AX887">
        <v>1709</v>
      </c>
      <c r="AY887">
        <v>1</v>
      </c>
      <c r="AZ887">
        <v>0</v>
      </c>
      <c r="BA887">
        <v>2</v>
      </c>
      <c r="BB887">
        <v>0</v>
      </c>
      <c r="BC887">
        <v>2</v>
      </c>
      <c r="BD887">
        <v>1</v>
      </c>
      <c r="BE887" t="s">
        <v>97</v>
      </c>
      <c r="BF887">
        <v>5</v>
      </c>
      <c r="BG887" t="s">
        <v>107</v>
      </c>
      <c r="BH887">
        <v>1</v>
      </c>
      <c r="BI887" t="s">
        <v>98</v>
      </c>
      <c r="BJ887" t="s">
        <v>108</v>
      </c>
      <c r="BK887">
        <v>1999</v>
      </c>
      <c r="BL887" t="s">
        <v>157</v>
      </c>
      <c r="BM887">
        <v>2</v>
      </c>
      <c r="BN887">
        <v>506</v>
      </c>
      <c r="BO887" t="s">
        <v>98</v>
      </c>
      <c r="BP887" t="s">
        <v>98</v>
      </c>
      <c r="BQ887" t="s">
        <v>105</v>
      </c>
      <c r="BR887">
        <v>97</v>
      </c>
      <c r="BS887">
        <v>65</v>
      </c>
      <c r="BT887">
        <v>0</v>
      </c>
      <c r="BU887">
        <v>0</v>
      </c>
      <c r="BV887">
        <v>0</v>
      </c>
      <c r="BW887">
        <v>0</v>
      </c>
      <c r="BX887" t="s">
        <v>83</v>
      </c>
      <c r="BY887" t="s">
        <v>83</v>
      </c>
      <c r="BZ887" t="s">
        <v>83</v>
      </c>
      <c r="CA887" s="2">
        <v>0</v>
      </c>
      <c r="CB887">
        <v>1</v>
      </c>
      <c r="CC887">
        <v>2008</v>
      </c>
      <c r="CD887" t="s">
        <v>230</v>
      </c>
      <c r="CE887" t="s">
        <v>128</v>
      </c>
      <c r="CF887" s="2">
        <v>328900</v>
      </c>
      <c r="CG887" s="4">
        <f t="shared" si="27"/>
        <v>192.45172615564658</v>
      </c>
    </row>
    <row r="888" spans="1:85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 t="str">
        <f t="shared" si="26"/>
        <v>Y</v>
      </c>
      <c r="S888">
        <v>5</v>
      </c>
      <c r="T888">
        <v>5</v>
      </c>
      <c r="U888">
        <v>1959</v>
      </c>
      <c r="V888" t="str">
        <f>IF(Table1[[#This Row],[YearBuilt]]&lt;1990, "N", IF(Table1[[#This Row],[Remodeled after 1990?]] = "Y", "N", "Y"))</f>
        <v>N</v>
      </c>
      <c r="W888">
        <v>2005</v>
      </c>
      <c r="X888" t="str" cm="1">
        <f t="array" ref="X888">IFERROR(IF(U888=W888, "N", IF(AND(U888&lt;W888, Table1[[#This Row],[YearRemodAdd]]&gt;1990), "Y", "N/A")), No value)</f>
        <v>Y</v>
      </c>
      <c r="Y888" t="s">
        <v>93</v>
      </c>
      <c r="Z888" t="s">
        <v>94</v>
      </c>
      <c r="AA888" t="s">
        <v>116</v>
      </c>
      <c r="AB888" t="s">
        <v>116</v>
      </c>
      <c r="AC888" t="s">
        <v>96</v>
      </c>
      <c r="AD888">
        <v>122</v>
      </c>
      <c r="AE888" t="s">
        <v>98</v>
      </c>
      <c r="AF888" t="s">
        <v>98</v>
      </c>
      <c r="AG888" t="s">
        <v>118</v>
      </c>
      <c r="AH888" t="s">
        <v>98</v>
      </c>
      <c r="AI888" t="s">
        <v>98</v>
      </c>
      <c r="AJ888" t="s">
        <v>100</v>
      </c>
      <c r="AK888" t="s">
        <v>172</v>
      </c>
      <c r="AL888">
        <v>528</v>
      </c>
      <c r="AM888" t="s">
        <v>102</v>
      </c>
      <c r="AN888">
        <v>0</v>
      </c>
      <c r="AO888">
        <v>1098</v>
      </c>
      <c r="AP888">
        <v>1626</v>
      </c>
      <c r="AQ888" t="s">
        <v>103</v>
      </c>
      <c r="AR888" t="s">
        <v>104</v>
      </c>
      <c r="AS888" t="s">
        <v>105</v>
      </c>
      <c r="AT888" t="s">
        <v>106</v>
      </c>
      <c r="AU888">
        <v>1712</v>
      </c>
      <c r="AV888">
        <v>0</v>
      </c>
      <c r="AW888">
        <v>0</v>
      </c>
      <c r="AX888">
        <v>1712</v>
      </c>
      <c r="AY888">
        <v>0</v>
      </c>
      <c r="AZ888">
        <v>0</v>
      </c>
      <c r="BA888">
        <v>2</v>
      </c>
      <c r="BB888">
        <v>0</v>
      </c>
      <c r="BC888">
        <v>4</v>
      </c>
      <c r="BD888">
        <v>2</v>
      </c>
      <c r="BE888" t="s">
        <v>98</v>
      </c>
      <c r="BF888">
        <v>8</v>
      </c>
      <c r="BG888" t="s">
        <v>107</v>
      </c>
      <c r="BH888">
        <v>0</v>
      </c>
      <c r="BI888" t="s">
        <v>83</v>
      </c>
      <c r="BJ888" t="s">
        <v>108</v>
      </c>
      <c r="BK888">
        <v>2005</v>
      </c>
      <c r="BL888" t="s">
        <v>157</v>
      </c>
      <c r="BM888">
        <v>2</v>
      </c>
      <c r="BN888">
        <v>588</v>
      </c>
      <c r="BO888" t="s">
        <v>98</v>
      </c>
      <c r="BP888" t="s">
        <v>98</v>
      </c>
      <c r="BQ888" t="s">
        <v>105</v>
      </c>
      <c r="BR888">
        <v>272</v>
      </c>
      <c r="BS888">
        <v>54</v>
      </c>
      <c r="BT888">
        <v>0</v>
      </c>
      <c r="BU888">
        <v>0</v>
      </c>
      <c r="BV888">
        <v>0</v>
      </c>
      <c r="BW888">
        <v>0</v>
      </c>
      <c r="BX888" t="s">
        <v>83</v>
      </c>
      <c r="BY888" t="s">
        <v>83</v>
      </c>
      <c r="BZ888" t="s">
        <v>83</v>
      </c>
      <c r="CA888" s="2">
        <v>0</v>
      </c>
      <c r="CB888">
        <v>6</v>
      </c>
      <c r="CC888">
        <v>2006</v>
      </c>
      <c r="CD888" t="s">
        <v>110</v>
      </c>
      <c r="CE888" t="s">
        <v>219</v>
      </c>
      <c r="CF888" s="2">
        <v>145000</v>
      </c>
      <c r="CG888" s="4">
        <f t="shared" si="27"/>
        <v>84.696261682242991</v>
      </c>
    </row>
    <row r="889" spans="1:85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 t="str">
        <f t="shared" si="26"/>
        <v>N/A</v>
      </c>
      <c r="S889">
        <v>5</v>
      </c>
      <c r="T889">
        <v>7</v>
      </c>
      <c r="U889">
        <v>1955</v>
      </c>
      <c r="V889" t="str">
        <f>IF(Table1[[#This Row],[YearBuilt]]&lt;1990, "N", IF(Table1[[#This Row],[Remodeled after 1990?]] = "Y", "N", "Y"))</f>
        <v>N</v>
      </c>
      <c r="W889">
        <v>1955</v>
      </c>
      <c r="X889" t="str" cm="1">
        <f t="array" ref="X889">IFERROR(IF(U889=W889, "N", IF(AND(U889&lt;W889, Table1[[#This Row],[YearRemodAdd]]&gt;1990), "Y", "N/A")), No value)</f>
        <v>N</v>
      </c>
      <c r="Y889" t="s">
        <v>93</v>
      </c>
      <c r="Z889" t="s">
        <v>94</v>
      </c>
      <c r="AA889" t="s">
        <v>116</v>
      </c>
      <c r="AB889" t="s">
        <v>116</v>
      </c>
      <c r="AC889" t="s">
        <v>117</v>
      </c>
      <c r="AD889">
        <v>0</v>
      </c>
      <c r="AE889" t="s">
        <v>98</v>
      </c>
      <c r="AF889" t="s">
        <v>97</v>
      </c>
      <c r="AG889" t="s">
        <v>99</v>
      </c>
      <c r="AH889" t="s">
        <v>98</v>
      </c>
      <c r="AI889" t="s">
        <v>98</v>
      </c>
      <c r="AJ889" t="s">
        <v>100</v>
      </c>
      <c r="AK889" t="s">
        <v>102</v>
      </c>
      <c r="AL889">
        <v>0</v>
      </c>
      <c r="AM889" t="s">
        <v>102</v>
      </c>
      <c r="AN889">
        <v>0</v>
      </c>
      <c r="AO889">
        <v>816</v>
      </c>
      <c r="AP889">
        <v>816</v>
      </c>
      <c r="AQ889" t="s">
        <v>103</v>
      </c>
      <c r="AR889" t="s">
        <v>98</v>
      </c>
      <c r="AS889" t="s">
        <v>105</v>
      </c>
      <c r="AT889" t="s">
        <v>106</v>
      </c>
      <c r="AU889">
        <v>872</v>
      </c>
      <c r="AV889">
        <v>521</v>
      </c>
      <c r="AW889">
        <v>0</v>
      </c>
      <c r="AX889">
        <v>1393</v>
      </c>
      <c r="AY889">
        <v>0</v>
      </c>
      <c r="AZ889">
        <v>0</v>
      </c>
      <c r="BA889">
        <v>1</v>
      </c>
      <c r="BB889">
        <v>1</v>
      </c>
      <c r="BC889">
        <v>3</v>
      </c>
      <c r="BD889">
        <v>1</v>
      </c>
      <c r="BE889" t="s">
        <v>98</v>
      </c>
      <c r="BF889">
        <v>8</v>
      </c>
      <c r="BG889" t="s">
        <v>107</v>
      </c>
      <c r="BH889">
        <v>0</v>
      </c>
      <c r="BI889" t="s">
        <v>83</v>
      </c>
      <c r="BJ889" t="s">
        <v>108</v>
      </c>
      <c r="BK889">
        <v>1955</v>
      </c>
      <c r="BL889" t="s">
        <v>102</v>
      </c>
      <c r="BM889">
        <v>1</v>
      </c>
      <c r="BN889">
        <v>300</v>
      </c>
      <c r="BO889" t="s">
        <v>98</v>
      </c>
      <c r="BP889" t="s">
        <v>98</v>
      </c>
      <c r="BQ889" t="s">
        <v>105</v>
      </c>
      <c r="BR889">
        <v>121</v>
      </c>
      <c r="BS889">
        <v>0</v>
      </c>
      <c r="BT889">
        <v>0</v>
      </c>
      <c r="BU889">
        <v>0</v>
      </c>
      <c r="BV889">
        <v>265</v>
      </c>
      <c r="BW889">
        <v>0</v>
      </c>
      <c r="BX889" t="s">
        <v>83</v>
      </c>
      <c r="BY889" t="s">
        <v>83</v>
      </c>
      <c r="BZ889" t="s">
        <v>83</v>
      </c>
      <c r="CA889" s="2">
        <v>0</v>
      </c>
      <c r="CB889">
        <v>4</v>
      </c>
      <c r="CC889">
        <v>2008</v>
      </c>
      <c r="CD889" t="s">
        <v>110</v>
      </c>
      <c r="CE889" t="s">
        <v>111</v>
      </c>
      <c r="CF889" s="2">
        <v>135500</v>
      </c>
      <c r="CG889" s="4">
        <f t="shared" si="27"/>
        <v>97.272074659009334</v>
      </c>
    </row>
    <row r="890" spans="1:85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 t="str">
        <f t="shared" si="26"/>
        <v>Y</v>
      </c>
      <c r="S890">
        <v>8</v>
      </c>
      <c r="T890">
        <v>6</v>
      </c>
      <c r="U890">
        <v>1970</v>
      </c>
      <c r="V890" t="str">
        <f>IF(Table1[[#This Row],[YearBuilt]]&lt;1990, "N", IF(Table1[[#This Row],[Remodeled after 1990?]] = "Y", "N", "Y"))</f>
        <v>N</v>
      </c>
      <c r="W890">
        <v>1970</v>
      </c>
      <c r="X890" t="str" cm="1">
        <f t="array" ref="X890">IFERROR(IF(U890=W890, "N", IF(AND(U890&lt;W890, Table1[[#This Row],[YearRemodAdd]]&gt;1990), "Y", "N/A")), No value)</f>
        <v>N</v>
      </c>
      <c r="Y890" t="s">
        <v>214</v>
      </c>
      <c r="Z890" t="s">
        <v>242</v>
      </c>
      <c r="AA890" t="s">
        <v>124</v>
      </c>
      <c r="AB890" t="s">
        <v>124</v>
      </c>
      <c r="AC890" t="s">
        <v>117</v>
      </c>
      <c r="AD890">
        <v>0</v>
      </c>
      <c r="AE890" t="s">
        <v>97</v>
      </c>
      <c r="AF890" t="s">
        <v>97</v>
      </c>
      <c r="AG890" t="s">
        <v>99</v>
      </c>
      <c r="AH890" t="s">
        <v>98</v>
      </c>
      <c r="AI890" t="s">
        <v>97</v>
      </c>
      <c r="AJ890" t="s">
        <v>97</v>
      </c>
      <c r="AK890" t="s">
        <v>119</v>
      </c>
      <c r="AL890">
        <v>351</v>
      </c>
      <c r="AM890" t="s">
        <v>153</v>
      </c>
      <c r="AN890">
        <v>823</v>
      </c>
      <c r="AO890">
        <v>1043</v>
      </c>
      <c r="AP890">
        <v>2217</v>
      </c>
      <c r="AQ890" t="s">
        <v>103</v>
      </c>
      <c r="AR890" t="s">
        <v>104</v>
      </c>
      <c r="AS890" t="s">
        <v>105</v>
      </c>
      <c r="AT890" t="s">
        <v>106</v>
      </c>
      <c r="AU890">
        <v>2217</v>
      </c>
      <c r="AV890">
        <v>0</v>
      </c>
      <c r="AW890">
        <v>0</v>
      </c>
      <c r="AX890">
        <v>2217</v>
      </c>
      <c r="AY890">
        <v>1</v>
      </c>
      <c r="AZ890">
        <v>0</v>
      </c>
      <c r="BA890">
        <v>2</v>
      </c>
      <c r="BB890">
        <v>0</v>
      </c>
      <c r="BC890">
        <v>4</v>
      </c>
      <c r="BD890">
        <v>1</v>
      </c>
      <c r="BE890" t="s">
        <v>97</v>
      </c>
      <c r="BF890">
        <v>8</v>
      </c>
      <c r="BG890" t="s">
        <v>107</v>
      </c>
      <c r="BH890">
        <v>1</v>
      </c>
      <c r="BI890" t="s">
        <v>98</v>
      </c>
      <c r="BJ890" t="s">
        <v>108</v>
      </c>
      <c r="BK890">
        <v>1970</v>
      </c>
      <c r="BL890" t="s">
        <v>102</v>
      </c>
      <c r="BM890">
        <v>2</v>
      </c>
      <c r="BN890">
        <v>621</v>
      </c>
      <c r="BO890" t="s">
        <v>98</v>
      </c>
      <c r="BP890" t="s">
        <v>98</v>
      </c>
      <c r="BQ890" t="s">
        <v>105</v>
      </c>
      <c r="BR890">
        <v>81</v>
      </c>
      <c r="BS890">
        <v>207</v>
      </c>
      <c r="BT890">
        <v>0</v>
      </c>
      <c r="BU890">
        <v>0</v>
      </c>
      <c r="BV890">
        <v>224</v>
      </c>
      <c r="BW890">
        <v>0</v>
      </c>
      <c r="BX890" t="s">
        <v>83</v>
      </c>
      <c r="BY890" t="s">
        <v>83</v>
      </c>
      <c r="BZ890" t="s">
        <v>83</v>
      </c>
      <c r="CA890" s="2">
        <v>0</v>
      </c>
      <c r="CB890">
        <v>10</v>
      </c>
      <c r="CC890">
        <v>2007</v>
      </c>
      <c r="CD890" t="s">
        <v>110</v>
      </c>
      <c r="CE890" t="s">
        <v>111</v>
      </c>
      <c r="CF890" s="2">
        <v>268000</v>
      </c>
      <c r="CG890" s="4">
        <f t="shared" si="27"/>
        <v>120.88407758231845</v>
      </c>
    </row>
    <row r="891" spans="1:85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 t="str">
        <f t="shared" si="26"/>
        <v>Y</v>
      </c>
      <c r="S891">
        <v>6</v>
      </c>
      <c r="T891">
        <v>4</v>
      </c>
      <c r="U891">
        <v>1953</v>
      </c>
      <c r="V891" t="str">
        <f>IF(Table1[[#This Row],[YearBuilt]]&lt;1990, "N", IF(Table1[[#This Row],[Remodeled after 1990?]] = "Y", "N", "Y"))</f>
        <v>N</v>
      </c>
      <c r="W891">
        <v>1953</v>
      </c>
      <c r="X891" t="str" cm="1">
        <f t="array" ref="X891">IFERROR(IF(U891=W891, "N", IF(AND(U891&lt;W891, Table1[[#This Row],[YearRemodAdd]]&gt;1990), "Y", "N/A")), No value)</f>
        <v>N</v>
      </c>
      <c r="Y891" t="s">
        <v>152</v>
      </c>
      <c r="Z891" t="s">
        <v>94</v>
      </c>
      <c r="AA891" t="s">
        <v>124</v>
      </c>
      <c r="AB891" t="s">
        <v>124</v>
      </c>
      <c r="AC891" t="s">
        <v>96</v>
      </c>
      <c r="AD891">
        <v>90</v>
      </c>
      <c r="AE891" t="s">
        <v>98</v>
      </c>
      <c r="AF891" t="s">
        <v>98</v>
      </c>
      <c r="AG891" t="s">
        <v>118</v>
      </c>
      <c r="AH891" t="s">
        <v>98</v>
      </c>
      <c r="AI891" t="s">
        <v>98</v>
      </c>
      <c r="AJ891" t="s">
        <v>100</v>
      </c>
      <c r="AK891" t="s">
        <v>141</v>
      </c>
      <c r="AL891">
        <v>1024</v>
      </c>
      <c r="AM891" t="s">
        <v>102</v>
      </c>
      <c r="AN891">
        <v>0</v>
      </c>
      <c r="AO891">
        <v>481</v>
      </c>
      <c r="AP891">
        <v>1505</v>
      </c>
      <c r="AQ891" t="s">
        <v>103</v>
      </c>
      <c r="AR891" t="s">
        <v>104</v>
      </c>
      <c r="AS891" t="s">
        <v>105</v>
      </c>
      <c r="AT891" t="s">
        <v>106</v>
      </c>
      <c r="AU891">
        <v>1505</v>
      </c>
      <c r="AV891">
        <v>0</v>
      </c>
      <c r="AW891">
        <v>0</v>
      </c>
      <c r="AX891">
        <v>1505</v>
      </c>
      <c r="AY891">
        <v>1</v>
      </c>
      <c r="AZ891">
        <v>0</v>
      </c>
      <c r="BA891">
        <v>1</v>
      </c>
      <c r="BB891">
        <v>0</v>
      </c>
      <c r="BC891">
        <v>2</v>
      </c>
      <c r="BD891">
        <v>1</v>
      </c>
      <c r="BE891" t="s">
        <v>98</v>
      </c>
      <c r="BF891">
        <v>6</v>
      </c>
      <c r="BG891" t="s">
        <v>107</v>
      </c>
      <c r="BH891">
        <v>1</v>
      </c>
      <c r="BI891" t="s">
        <v>98</v>
      </c>
      <c r="BJ891" t="s">
        <v>108</v>
      </c>
      <c r="BK891">
        <v>1953</v>
      </c>
      <c r="BL891" t="s">
        <v>109</v>
      </c>
      <c r="BM891">
        <v>2</v>
      </c>
      <c r="BN891">
        <v>505</v>
      </c>
      <c r="BO891" t="s">
        <v>98</v>
      </c>
      <c r="BP891" t="s">
        <v>98</v>
      </c>
      <c r="BQ891" t="s">
        <v>105</v>
      </c>
      <c r="BR891">
        <v>0</v>
      </c>
      <c r="BS891">
        <v>0</v>
      </c>
      <c r="BT891">
        <v>0</v>
      </c>
      <c r="BU891">
        <v>162</v>
      </c>
      <c r="BV891">
        <v>0</v>
      </c>
      <c r="BW891">
        <v>0</v>
      </c>
      <c r="BX891" t="s">
        <v>83</v>
      </c>
      <c r="BY891" t="s">
        <v>83</v>
      </c>
      <c r="BZ891" t="s">
        <v>83</v>
      </c>
      <c r="CA891" s="2">
        <v>0</v>
      </c>
      <c r="CB891">
        <v>2</v>
      </c>
      <c r="CC891">
        <v>2009</v>
      </c>
      <c r="CD891" t="s">
        <v>110</v>
      </c>
      <c r="CE891" t="s">
        <v>111</v>
      </c>
      <c r="CF891" s="2">
        <v>149500</v>
      </c>
      <c r="CG891" s="4">
        <f t="shared" si="27"/>
        <v>99.33554817275747</v>
      </c>
    </row>
    <row r="892" spans="1:85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 t="str">
        <f t="shared" si="26"/>
        <v>N/A</v>
      </c>
      <c r="S892">
        <v>5</v>
      </c>
      <c r="T892">
        <v>7</v>
      </c>
      <c r="U892">
        <v>1949</v>
      </c>
      <c r="V892" t="str">
        <f>IF(Table1[[#This Row],[YearBuilt]]&lt;1990, "N", IF(Table1[[#This Row],[Remodeled after 1990?]] = "Y", "N", "Y"))</f>
        <v>N</v>
      </c>
      <c r="W892">
        <v>2006</v>
      </c>
      <c r="X892" t="str" cm="1">
        <f t="array" ref="X892">IFERROR(IF(U892=W892, "N", IF(AND(U892&lt;W892, Table1[[#This Row],[YearRemodAdd]]&gt;1990), "Y", "N/A")), No value)</f>
        <v>Y</v>
      </c>
      <c r="Y892" t="s">
        <v>93</v>
      </c>
      <c r="Z892" t="s">
        <v>94</v>
      </c>
      <c r="AA892" t="s">
        <v>116</v>
      </c>
      <c r="AB892" t="s">
        <v>116</v>
      </c>
      <c r="AC892" t="s">
        <v>117</v>
      </c>
      <c r="AD892">
        <v>0</v>
      </c>
      <c r="AE892" t="s">
        <v>98</v>
      </c>
      <c r="AF892" t="s">
        <v>97</v>
      </c>
      <c r="AG892" t="s">
        <v>118</v>
      </c>
      <c r="AH892" t="s">
        <v>98</v>
      </c>
      <c r="AI892" t="s">
        <v>98</v>
      </c>
      <c r="AJ892" t="s">
        <v>121</v>
      </c>
      <c r="AK892" t="s">
        <v>102</v>
      </c>
      <c r="AL892">
        <v>0</v>
      </c>
      <c r="AM892" t="s">
        <v>102</v>
      </c>
      <c r="AN892">
        <v>0</v>
      </c>
      <c r="AO892">
        <v>672</v>
      </c>
      <c r="AP892">
        <v>672</v>
      </c>
      <c r="AQ892" t="s">
        <v>103</v>
      </c>
      <c r="AR892" t="s">
        <v>104</v>
      </c>
      <c r="AS892" t="s">
        <v>105</v>
      </c>
      <c r="AT892" t="s">
        <v>106</v>
      </c>
      <c r="AU892">
        <v>672</v>
      </c>
      <c r="AV892">
        <v>252</v>
      </c>
      <c r="AW892">
        <v>0</v>
      </c>
      <c r="AX892">
        <v>924</v>
      </c>
      <c r="AY892">
        <v>0</v>
      </c>
      <c r="AZ892">
        <v>0</v>
      </c>
      <c r="BA892">
        <v>1</v>
      </c>
      <c r="BB892">
        <v>0</v>
      </c>
      <c r="BC892">
        <v>3</v>
      </c>
      <c r="BD892">
        <v>1</v>
      </c>
      <c r="BE892" t="s">
        <v>98</v>
      </c>
      <c r="BF892">
        <v>6</v>
      </c>
      <c r="BG892" t="s">
        <v>107</v>
      </c>
      <c r="BH892">
        <v>1</v>
      </c>
      <c r="BI892" t="s">
        <v>212</v>
      </c>
      <c r="BJ892" t="s">
        <v>127</v>
      </c>
      <c r="BK892">
        <v>2003</v>
      </c>
      <c r="BL892" t="s">
        <v>102</v>
      </c>
      <c r="BM892">
        <v>2</v>
      </c>
      <c r="BN892">
        <v>576</v>
      </c>
      <c r="BO892" t="s">
        <v>98</v>
      </c>
      <c r="BP892" t="s">
        <v>98</v>
      </c>
      <c r="BQ892" t="s">
        <v>105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 t="s">
        <v>83</v>
      </c>
      <c r="BY892" t="s">
        <v>134</v>
      </c>
      <c r="BZ892" t="s">
        <v>135</v>
      </c>
      <c r="CA892" s="2">
        <v>2000</v>
      </c>
      <c r="CB892">
        <v>7</v>
      </c>
      <c r="CC892">
        <v>2007</v>
      </c>
      <c r="CD892" t="s">
        <v>110</v>
      </c>
      <c r="CE892" t="s">
        <v>111</v>
      </c>
      <c r="CF892" s="2">
        <v>122900</v>
      </c>
      <c r="CG892" s="4">
        <f t="shared" si="27"/>
        <v>133.00865800865802</v>
      </c>
    </row>
    <row r="893" spans="1:85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 t="str">
        <f t="shared" si="26"/>
        <v>N</v>
      </c>
      <c r="S893">
        <v>6</v>
      </c>
      <c r="T893">
        <v>5</v>
      </c>
      <c r="U893">
        <v>1978</v>
      </c>
      <c r="V893" t="str">
        <f>IF(Table1[[#This Row],[YearBuilt]]&lt;1990, "N", IF(Table1[[#This Row],[Remodeled after 1990?]] = "Y", "N", "Y"))</f>
        <v>N</v>
      </c>
      <c r="W893">
        <v>1978</v>
      </c>
      <c r="X893" t="str" cm="1">
        <f t="array" ref="X893">IFERROR(IF(U893=W893, "N", IF(AND(U893&lt;W893, Table1[[#This Row],[YearRemodAdd]]&gt;1990), "Y", "N/A")), No value)</f>
        <v>N</v>
      </c>
      <c r="Y893" t="s">
        <v>152</v>
      </c>
      <c r="Z893" t="s">
        <v>94</v>
      </c>
      <c r="AA893" t="s">
        <v>140</v>
      </c>
      <c r="AB893" t="s">
        <v>140</v>
      </c>
      <c r="AC893" t="s">
        <v>96</v>
      </c>
      <c r="AD893">
        <v>92</v>
      </c>
      <c r="AE893" t="s">
        <v>98</v>
      </c>
      <c r="AF893" t="s">
        <v>98</v>
      </c>
      <c r="AG893" t="s">
        <v>118</v>
      </c>
      <c r="AH893" t="s">
        <v>98</v>
      </c>
      <c r="AI893" t="s">
        <v>98</v>
      </c>
      <c r="AJ893" t="s">
        <v>100</v>
      </c>
      <c r="AK893" t="s">
        <v>172</v>
      </c>
      <c r="AL893">
        <v>226</v>
      </c>
      <c r="AM893" t="s">
        <v>153</v>
      </c>
      <c r="AN893">
        <v>500</v>
      </c>
      <c r="AO893">
        <v>192</v>
      </c>
      <c r="AP893">
        <v>918</v>
      </c>
      <c r="AQ893" t="s">
        <v>103</v>
      </c>
      <c r="AR893" t="s">
        <v>97</v>
      </c>
      <c r="AS893" t="s">
        <v>105</v>
      </c>
      <c r="AT893" t="s">
        <v>106</v>
      </c>
      <c r="AU893">
        <v>918</v>
      </c>
      <c r="AV893">
        <v>765</v>
      </c>
      <c r="AW893">
        <v>0</v>
      </c>
      <c r="AX893">
        <v>1683</v>
      </c>
      <c r="AY893">
        <v>0</v>
      </c>
      <c r="AZ893">
        <v>0</v>
      </c>
      <c r="BA893">
        <v>2</v>
      </c>
      <c r="BB893">
        <v>1</v>
      </c>
      <c r="BC893">
        <v>3</v>
      </c>
      <c r="BD893">
        <v>1</v>
      </c>
      <c r="BE893" t="s">
        <v>98</v>
      </c>
      <c r="BF893">
        <v>7</v>
      </c>
      <c r="BG893" t="s">
        <v>107</v>
      </c>
      <c r="BH893">
        <v>1</v>
      </c>
      <c r="BI893" t="s">
        <v>98</v>
      </c>
      <c r="BJ893" t="s">
        <v>108</v>
      </c>
      <c r="BK893">
        <v>1978</v>
      </c>
      <c r="BL893" t="s">
        <v>109</v>
      </c>
      <c r="BM893">
        <v>2</v>
      </c>
      <c r="BN893">
        <v>440</v>
      </c>
      <c r="BO893" t="s">
        <v>98</v>
      </c>
      <c r="BP893" t="s">
        <v>98</v>
      </c>
      <c r="BQ893" t="s">
        <v>105</v>
      </c>
      <c r="BR893">
        <v>243</v>
      </c>
      <c r="BS893">
        <v>0</v>
      </c>
      <c r="BT893">
        <v>0</v>
      </c>
      <c r="BU893">
        <v>0</v>
      </c>
      <c r="BV893">
        <v>0</v>
      </c>
      <c r="BW893">
        <v>0</v>
      </c>
      <c r="BX893" t="s">
        <v>83</v>
      </c>
      <c r="BY893" t="s">
        <v>83</v>
      </c>
      <c r="BZ893" t="s">
        <v>83</v>
      </c>
      <c r="CA893" s="2">
        <v>0</v>
      </c>
      <c r="CB893">
        <v>7</v>
      </c>
      <c r="CC893">
        <v>2009</v>
      </c>
      <c r="CD893" t="s">
        <v>110</v>
      </c>
      <c r="CE893" t="s">
        <v>111</v>
      </c>
      <c r="CF893" s="2">
        <v>172500</v>
      </c>
      <c r="CG893" s="4">
        <f t="shared" si="27"/>
        <v>102.49554367201426</v>
      </c>
    </row>
    <row r="894" spans="1:85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 t="str">
        <f t="shared" si="26"/>
        <v>Y</v>
      </c>
      <c r="S894">
        <v>6</v>
      </c>
      <c r="T894">
        <v>8</v>
      </c>
      <c r="U894">
        <v>1963</v>
      </c>
      <c r="V894" t="str">
        <f>IF(Table1[[#This Row],[YearBuilt]]&lt;1990, "N", IF(Table1[[#This Row],[Remodeled after 1990?]] = "Y", "N", "Y"))</f>
        <v>N</v>
      </c>
      <c r="W894">
        <v>2003</v>
      </c>
      <c r="X894" t="str" cm="1">
        <f t="array" ref="X894">IFERROR(IF(U894=W894, "N", IF(AND(U894&lt;W894, Table1[[#This Row],[YearRemodAdd]]&gt;1990), "Y", "N/A")), No value)</f>
        <v>Y</v>
      </c>
      <c r="Y894" t="s">
        <v>152</v>
      </c>
      <c r="Z894" t="s">
        <v>94</v>
      </c>
      <c r="AA894" t="s">
        <v>140</v>
      </c>
      <c r="AB894" t="s">
        <v>140</v>
      </c>
      <c r="AC894" t="s">
        <v>117</v>
      </c>
      <c r="AD894">
        <v>0</v>
      </c>
      <c r="AE894" t="s">
        <v>98</v>
      </c>
      <c r="AF894" t="s">
        <v>98</v>
      </c>
      <c r="AG894" t="s">
        <v>118</v>
      </c>
      <c r="AH894" t="s">
        <v>98</v>
      </c>
      <c r="AI894" t="s">
        <v>98</v>
      </c>
      <c r="AJ894" t="s">
        <v>100</v>
      </c>
      <c r="AK894" t="s">
        <v>101</v>
      </c>
      <c r="AL894">
        <v>663</v>
      </c>
      <c r="AM894" t="s">
        <v>102</v>
      </c>
      <c r="AN894">
        <v>0</v>
      </c>
      <c r="AO894">
        <v>396</v>
      </c>
      <c r="AP894">
        <v>1059</v>
      </c>
      <c r="AQ894" t="s">
        <v>103</v>
      </c>
      <c r="AR894" t="s">
        <v>98</v>
      </c>
      <c r="AS894" t="s">
        <v>105</v>
      </c>
      <c r="AT894" t="s">
        <v>106</v>
      </c>
      <c r="AU894">
        <v>1068</v>
      </c>
      <c r="AV894">
        <v>0</v>
      </c>
      <c r="AW894">
        <v>0</v>
      </c>
      <c r="AX894">
        <v>1068</v>
      </c>
      <c r="AY894">
        <v>0</v>
      </c>
      <c r="AZ894">
        <v>1</v>
      </c>
      <c r="BA894">
        <v>1</v>
      </c>
      <c r="BB894">
        <v>0</v>
      </c>
      <c r="BC894">
        <v>3</v>
      </c>
      <c r="BD894">
        <v>1</v>
      </c>
      <c r="BE894" t="s">
        <v>98</v>
      </c>
      <c r="BF894">
        <v>6</v>
      </c>
      <c r="BG894" t="s">
        <v>107</v>
      </c>
      <c r="BH894">
        <v>0</v>
      </c>
      <c r="BI894" t="s">
        <v>83</v>
      </c>
      <c r="BJ894" t="s">
        <v>108</v>
      </c>
      <c r="BK894">
        <v>1963</v>
      </c>
      <c r="BL894" t="s">
        <v>109</v>
      </c>
      <c r="BM894">
        <v>1</v>
      </c>
      <c r="BN894">
        <v>264</v>
      </c>
      <c r="BO894" t="s">
        <v>98</v>
      </c>
      <c r="BP894" t="s">
        <v>98</v>
      </c>
      <c r="BQ894" t="s">
        <v>105</v>
      </c>
      <c r="BR894">
        <v>192</v>
      </c>
      <c r="BS894">
        <v>0</v>
      </c>
      <c r="BT894">
        <v>0</v>
      </c>
      <c r="BU894">
        <v>0</v>
      </c>
      <c r="BV894">
        <v>0</v>
      </c>
      <c r="BW894">
        <v>0</v>
      </c>
      <c r="BX894" t="s">
        <v>83</v>
      </c>
      <c r="BY894" t="s">
        <v>134</v>
      </c>
      <c r="BZ894" t="s">
        <v>83</v>
      </c>
      <c r="CA894" s="2">
        <v>0</v>
      </c>
      <c r="CB894">
        <v>2</v>
      </c>
      <c r="CC894">
        <v>2006</v>
      </c>
      <c r="CD894" t="s">
        <v>110</v>
      </c>
      <c r="CE894" t="s">
        <v>111</v>
      </c>
      <c r="CF894" s="2">
        <v>154500</v>
      </c>
      <c r="CG894" s="4">
        <f t="shared" si="27"/>
        <v>144.6629213483146</v>
      </c>
    </row>
    <row r="895" spans="1:85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 t="str">
        <f t="shared" si="26"/>
        <v>Y</v>
      </c>
      <c r="S895">
        <v>5</v>
      </c>
      <c r="T895">
        <v>5</v>
      </c>
      <c r="U895">
        <v>1954</v>
      </c>
      <c r="V895" t="str">
        <f>IF(Table1[[#This Row],[YearBuilt]]&lt;1990, "N", IF(Table1[[#This Row],[Remodeled after 1990?]] = "Y", "N", "Y"))</f>
        <v>N</v>
      </c>
      <c r="W895">
        <v>1954</v>
      </c>
      <c r="X895" t="str" cm="1">
        <f t="array" ref="X895">IFERROR(IF(U895=W895, "N", IF(AND(U895&lt;W895, Table1[[#This Row],[YearRemodAdd]]&gt;1990), "Y", "N/A")), No value)</f>
        <v>N</v>
      </c>
      <c r="Y895" t="s">
        <v>93</v>
      </c>
      <c r="Z895" t="s">
        <v>94</v>
      </c>
      <c r="AA895" t="s">
        <v>124</v>
      </c>
      <c r="AB895" t="s">
        <v>161</v>
      </c>
      <c r="AC895" t="s">
        <v>117</v>
      </c>
      <c r="AD895">
        <v>0</v>
      </c>
      <c r="AE895" t="s">
        <v>98</v>
      </c>
      <c r="AF895" t="s">
        <v>98</v>
      </c>
      <c r="AG895" t="s">
        <v>99</v>
      </c>
      <c r="AH895" t="s">
        <v>97</v>
      </c>
      <c r="AI895" t="s">
        <v>98</v>
      </c>
      <c r="AJ895" t="s">
        <v>121</v>
      </c>
      <c r="AK895" t="s">
        <v>141</v>
      </c>
      <c r="AL895">
        <v>1064</v>
      </c>
      <c r="AM895" t="s">
        <v>102</v>
      </c>
      <c r="AN895">
        <v>0</v>
      </c>
      <c r="AO895">
        <v>319</v>
      </c>
      <c r="AP895">
        <v>1383</v>
      </c>
      <c r="AQ895" t="s">
        <v>103</v>
      </c>
      <c r="AR895" t="s">
        <v>98</v>
      </c>
      <c r="AS895" t="s">
        <v>105</v>
      </c>
      <c r="AT895" t="s">
        <v>106</v>
      </c>
      <c r="AU895">
        <v>1383</v>
      </c>
      <c r="AV895">
        <v>0</v>
      </c>
      <c r="AW895">
        <v>0</v>
      </c>
      <c r="AX895">
        <v>1383</v>
      </c>
      <c r="AY895">
        <v>1</v>
      </c>
      <c r="AZ895">
        <v>0</v>
      </c>
      <c r="BA895">
        <v>1</v>
      </c>
      <c r="BB895">
        <v>0</v>
      </c>
      <c r="BC895">
        <v>3</v>
      </c>
      <c r="BD895">
        <v>1</v>
      </c>
      <c r="BE895" t="s">
        <v>98</v>
      </c>
      <c r="BF895">
        <v>6</v>
      </c>
      <c r="BG895" t="s">
        <v>107</v>
      </c>
      <c r="BH895">
        <v>1</v>
      </c>
      <c r="BI895" t="s">
        <v>97</v>
      </c>
      <c r="BJ895" t="s">
        <v>108</v>
      </c>
      <c r="BK895">
        <v>1954</v>
      </c>
      <c r="BL895" t="s">
        <v>102</v>
      </c>
      <c r="BM895">
        <v>1</v>
      </c>
      <c r="BN895">
        <v>354</v>
      </c>
      <c r="BO895" t="s">
        <v>98</v>
      </c>
      <c r="BP895" t="s">
        <v>98</v>
      </c>
      <c r="BQ895" t="s">
        <v>105</v>
      </c>
      <c r="BR895">
        <v>511</v>
      </c>
      <c r="BS895">
        <v>116</v>
      </c>
      <c r="BT895">
        <v>0</v>
      </c>
      <c r="BU895">
        <v>0</v>
      </c>
      <c r="BV895">
        <v>0</v>
      </c>
      <c r="BW895">
        <v>0</v>
      </c>
      <c r="BX895" t="s">
        <v>83</v>
      </c>
      <c r="BY895" t="s">
        <v>165</v>
      </c>
      <c r="BZ895" t="s">
        <v>83</v>
      </c>
      <c r="CA895" s="2">
        <v>0</v>
      </c>
      <c r="CB895">
        <v>6</v>
      </c>
      <c r="CC895">
        <v>2008</v>
      </c>
      <c r="CD895" t="s">
        <v>110</v>
      </c>
      <c r="CE895" t="s">
        <v>111</v>
      </c>
      <c r="CF895" s="2">
        <v>165000</v>
      </c>
      <c r="CG895" s="4">
        <f t="shared" si="27"/>
        <v>119.3058568329718</v>
      </c>
    </row>
    <row r="896" spans="1:85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 t="str">
        <f t="shared" si="26"/>
        <v>Y</v>
      </c>
      <c r="S896">
        <v>5</v>
      </c>
      <c r="T896">
        <v>5</v>
      </c>
      <c r="U896">
        <v>1979</v>
      </c>
      <c r="V896" t="str">
        <f>IF(Table1[[#This Row],[YearBuilt]]&lt;1990, "N", IF(Table1[[#This Row],[Remodeled after 1990?]] = "Y", "N", "Y"))</f>
        <v>N</v>
      </c>
      <c r="W896">
        <v>1979</v>
      </c>
      <c r="X896" t="str" cm="1">
        <f t="array" ref="X896">IFERROR(IF(U896=W896, "N", IF(AND(U896&lt;W896, Table1[[#This Row],[YearRemodAdd]]&gt;1990), "Y", "N/A")), No value)</f>
        <v>N</v>
      </c>
      <c r="Y896" t="s">
        <v>93</v>
      </c>
      <c r="Z896" t="s">
        <v>94</v>
      </c>
      <c r="AA896" t="s">
        <v>161</v>
      </c>
      <c r="AB896" t="s">
        <v>161</v>
      </c>
      <c r="AC896" t="s">
        <v>117</v>
      </c>
      <c r="AD896">
        <v>0</v>
      </c>
      <c r="AE896" t="s">
        <v>98</v>
      </c>
      <c r="AF896" t="s">
        <v>98</v>
      </c>
      <c r="AG896" t="s">
        <v>168</v>
      </c>
      <c r="AH896" t="s">
        <v>83</v>
      </c>
      <c r="AI896" t="s">
        <v>83</v>
      </c>
      <c r="AJ896" t="s">
        <v>83</v>
      </c>
      <c r="AK896" t="s">
        <v>83</v>
      </c>
      <c r="AL896">
        <v>0</v>
      </c>
      <c r="AM896" t="s">
        <v>83</v>
      </c>
      <c r="AN896">
        <v>0</v>
      </c>
      <c r="AO896">
        <v>0</v>
      </c>
      <c r="AP896">
        <v>0</v>
      </c>
      <c r="AQ896" t="s">
        <v>103</v>
      </c>
      <c r="AR896" t="s">
        <v>98</v>
      </c>
      <c r="AS896" t="s">
        <v>105</v>
      </c>
      <c r="AT896" t="s">
        <v>106</v>
      </c>
      <c r="AU896">
        <v>1535</v>
      </c>
      <c r="AV896">
        <v>0</v>
      </c>
      <c r="AW896">
        <v>0</v>
      </c>
      <c r="AX896">
        <v>1535</v>
      </c>
      <c r="AY896">
        <v>0</v>
      </c>
      <c r="AZ896">
        <v>0</v>
      </c>
      <c r="BA896">
        <v>2</v>
      </c>
      <c r="BB896">
        <v>0</v>
      </c>
      <c r="BC896">
        <v>4</v>
      </c>
      <c r="BD896">
        <v>2</v>
      </c>
      <c r="BE896" t="s">
        <v>98</v>
      </c>
      <c r="BF896">
        <v>8</v>
      </c>
      <c r="BG896" t="s">
        <v>107</v>
      </c>
      <c r="BH896">
        <v>0</v>
      </c>
      <c r="BI896" t="s">
        <v>83</v>
      </c>
      <c r="BJ896" t="s">
        <v>108</v>
      </c>
      <c r="BK896">
        <v>1979</v>
      </c>
      <c r="BL896" t="s">
        <v>102</v>
      </c>
      <c r="BM896">
        <v>2</v>
      </c>
      <c r="BN896">
        <v>400</v>
      </c>
      <c r="BO896" t="s">
        <v>98</v>
      </c>
      <c r="BP896" t="s">
        <v>98</v>
      </c>
      <c r="BQ896" t="s">
        <v>105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t="s">
        <v>83</v>
      </c>
      <c r="BY896" t="s">
        <v>83</v>
      </c>
      <c r="BZ896" t="s">
        <v>83</v>
      </c>
      <c r="CA896" s="2">
        <v>0</v>
      </c>
      <c r="CB896">
        <v>6</v>
      </c>
      <c r="CC896">
        <v>2009</v>
      </c>
      <c r="CD896" t="s">
        <v>110</v>
      </c>
      <c r="CE896" t="s">
        <v>210</v>
      </c>
      <c r="CF896" s="2">
        <v>118858</v>
      </c>
      <c r="CG896" s="4">
        <f t="shared" si="27"/>
        <v>77.431921824104236</v>
      </c>
    </row>
    <row r="897" spans="1:85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 t="str">
        <f t="shared" si="26"/>
        <v>N</v>
      </c>
      <c r="S897">
        <v>6</v>
      </c>
      <c r="T897">
        <v>5</v>
      </c>
      <c r="U897">
        <v>1963</v>
      </c>
      <c r="V897" t="str">
        <f>IF(Table1[[#This Row],[YearBuilt]]&lt;1990, "N", IF(Table1[[#This Row],[Remodeled after 1990?]] = "Y", "N", "Y"))</f>
        <v>N</v>
      </c>
      <c r="W897">
        <v>1963</v>
      </c>
      <c r="X897" t="str" cm="1">
        <f t="array" ref="X897">IFERROR(IF(U897=W897, "N", IF(AND(U897&lt;W897, Table1[[#This Row],[YearRemodAdd]]&gt;1990), "Y", "N/A")), No value)</f>
        <v>N</v>
      </c>
      <c r="Y897" t="s">
        <v>152</v>
      </c>
      <c r="Z897" t="s">
        <v>94</v>
      </c>
      <c r="AA897" t="s">
        <v>140</v>
      </c>
      <c r="AB897" t="s">
        <v>140</v>
      </c>
      <c r="AC897" t="s">
        <v>96</v>
      </c>
      <c r="AD897">
        <v>415</v>
      </c>
      <c r="AE897" t="s">
        <v>98</v>
      </c>
      <c r="AF897" t="s">
        <v>98</v>
      </c>
      <c r="AG897" t="s">
        <v>118</v>
      </c>
      <c r="AH897" t="s">
        <v>98</v>
      </c>
      <c r="AI897" t="s">
        <v>98</v>
      </c>
      <c r="AJ897" t="s">
        <v>100</v>
      </c>
      <c r="AK897" t="s">
        <v>141</v>
      </c>
      <c r="AL897">
        <v>400</v>
      </c>
      <c r="AM897" t="s">
        <v>102</v>
      </c>
      <c r="AN897">
        <v>0</v>
      </c>
      <c r="AO897">
        <v>380</v>
      </c>
      <c r="AP897">
        <v>780</v>
      </c>
      <c r="AQ897" t="s">
        <v>103</v>
      </c>
      <c r="AR897" t="s">
        <v>98</v>
      </c>
      <c r="AS897" t="s">
        <v>105</v>
      </c>
      <c r="AT897" t="s">
        <v>106</v>
      </c>
      <c r="AU897">
        <v>983</v>
      </c>
      <c r="AV897">
        <v>813</v>
      </c>
      <c r="AW897">
        <v>0</v>
      </c>
      <c r="AX897">
        <v>1796</v>
      </c>
      <c r="AY897">
        <v>1</v>
      </c>
      <c r="AZ897">
        <v>0</v>
      </c>
      <c r="BA897">
        <v>1</v>
      </c>
      <c r="BB897">
        <v>1</v>
      </c>
      <c r="BC897">
        <v>4</v>
      </c>
      <c r="BD897">
        <v>1</v>
      </c>
      <c r="BE897" t="s">
        <v>98</v>
      </c>
      <c r="BF897">
        <v>8</v>
      </c>
      <c r="BG897" t="s">
        <v>107</v>
      </c>
      <c r="BH897">
        <v>1</v>
      </c>
      <c r="BI897" t="s">
        <v>98</v>
      </c>
      <c r="BJ897" t="s">
        <v>108</v>
      </c>
      <c r="BK897">
        <v>1963</v>
      </c>
      <c r="BL897" t="s">
        <v>109</v>
      </c>
      <c r="BM897">
        <v>2</v>
      </c>
      <c r="BN897">
        <v>483</v>
      </c>
      <c r="BO897" t="s">
        <v>98</v>
      </c>
      <c r="BP897" t="s">
        <v>98</v>
      </c>
      <c r="BQ897" t="s">
        <v>105</v>
      </c>
      <c r="BR897">
        <v>0</v>
      </c>
      <c r="BS897">
        <v>50</v>
      </c>
      <c r="BT897">
        <v>0</v>
      </c>
      <c r="BU897">
        <v>0</v>
      </c>
      <c r="BV897">
        <v>0</v>
      </c>
      <c r="BW897">
        <v>0</v>
      </c>
      <c r="BX897" t="s">
        <v>83</v>
      </c>
      <c r="BY897" t="s">
        <v>83</v>
      </c>
      <c r="BZ897" t="s">
        <v>83</v>
      </c>
      <c r="CA897" s="2">
        <v>0</v>
      </c>
      <c r="CB897">
        <v>10</v>
      </c>
      <c r="CC897">
        <v>2008</v>
      </c>
      <c r="CD897" t="s">
        <v>110</v>
      </c>
      <c r="CE897" t="s">
        <v>111</v>
      </c>
      <c r="CF897" s="2">
        <v>140000</v>
      </c>
      <c r="CG897" s="4">
        <f t="shared" si="27"/>
        <v>77.951002227171486</v>
      </c>
    </row>
    <row r="898" spans="1:85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 t="str">
        <f t="shared" si="26"/>
        <v>Y</v>
      </c>
      <c r="S898">
        <v>4</v>
      </c>
      <c r="T898">
        <v>6</v>
      </c>
      <c r="U898">
        <v>1936</v>
      </c>
      <c r="V898" t="str">
        <f>IF(Table1[[#This Row],[YearBuilt]]&lt;1990, "N", IF(Table1[[#This Row],[Remodeled after 1990?]] = "Y", "N", "Y"))</f>
        <v>N</v>
      </c>
      <c r="W898">
        <v>1950</v>
      </c>
      <c r="X898" t="str" cm="1">
        <f t="array" ref="X898">IFERROR(IF(U898=W898, "N", IF(AND(U898&lt;W898, Table1[[#This Row],[YearRemodAdd]]&gt;1990), "Y", "N/A")), No value)</f>
        <v>N/A</v>
      </c>
      <c r="Y898" t="s">
        <v>93</v>
      </c>
      <c r="Z898" t="s">
        <v>94</v>
      </c>
      <c r="AA898" t="s">
        <v>124</v>
      </c>
      <c r="AB898" t="s">
        <v>124</v>
      </c>
      <c r="AC898" t="s">
        <v>117</v>
      </c>
      <c r="AD898">
        <v>0</v>
      </c>
      <c r="AE898" t="s">
        <v>98</v>
      </c>
      <c r="AF898" t="s">
        <v>98</v>
      </c>
      <c r="AG898" t="s">
        <v>126</v>
      </c>
      <c r="AH898" t="s">
        <v>98</v>
      </c>
      <c r="AI898" t="s">
        <v>98</v>
      </c>
      <c r="AJ898" t="s">
        <v>100</v>
      </c>
      <c r="AK898" t="s">
        <v>119</v>
      </c>
      <c r="AL898">
        <v>285</v>
      </c>
      <c r="AM898" t="s">
        <v>102</v>
      </c>
      <c r="AN898">
        <v>0</v>
      </c>
      <c r="AO898">
        <v>666</v>
      </c>
      <c r="AP898">
        <v>951</v>
      </c>
      <c r="AQ898" t="s">
        <v>103</v>
      </c>
      <c r="AR898" t="s">
        <v>104</v>
      </c>
      <c r="AS898" t="s">
        <v>177</v>
      </c>
      <c r="AT898" t="s">
        <v>106</v>
      </c>
      <c r="AU898">
        <v>951</v>
      </c>
      <c r="AV898">
        <v>0</v>
      </c>
      <c r="AW898">
        <v>0</v>
      </c>
      <c r="AX898">
        <v>951</v>
      </c>
      <c r="AY898">
        <v>0</v>
      </c>
      <c r="AZ898">
        <v>0</v>
      </c>
      <c r="BA898">
        <v>1</v>
      </c>
      <c r="BB898">
        <v>0</v>
      </c>
      <c r="BC898">
        <v>2</v>
      </c>
      <c r="BD898">
        <v>1</v>
      </c>
      <c r="BE898" t="s">
        <v>98</v>
      </c>
      <c r="BF898">
        <v>6</v>
      </c>
      <c r="BG898" t="s">
        <v>107</v>
      </c>
      <c r="BH898">
        <v>0</v>
      </c>
      <c r="BI898" t="s">
        <v>83</v>
      </c>
      <c r="BJ898" t="s">
        <v>127</v>
      </c>
      <c r="BK898">
        <v>1936</v>
      </c>
      <c r="BL898" t="s">
        <v>102</v>
      </c>
      <c r="BM898">
        <v>1</v>
      </c>
      <c r="BN898">
        <v>327</v>
      </c>
      <c r="BO898" t="s">
        <v>98</v>
      </c>
      <c r="BP898" t="s">
        <v>98</v>
      </c>
      <c r="BQ898" t="s">
        <v>105</v>
      </c>
      <c r="BR898">
        <v>0</v>
      </c>
      <c r="BS898">
        <v>28</v>
      </c>
      <c r="BT898">
        <v>0</v>
      </c>
      <c r="BU898">
        <v>0</v>
      </c>
      <c r="BV898">
        <v>0</v>
      </c>
      <c r="BW898">
        <v>0</v>
      </c>
      <c r="BX898" t="s">
        <v>83</v>
      </c>
      <c r="BY898" t="s">
        <v>83</v>
      </c>
      <c r="BZ898" t="s">
        <v>83</v>
      </c>
      <c r="CA898" s="2">
        <v>0</v>
      </c>
      <c r="CB898">
        <v>4</v>
      </c>
      <c r="CC898">
        <v>2006</v>
      </c>
      <c r="CD898" t="s">
        <v>110</v>
      </c>
      <c r="CE898" t="s">
        <v>128</v>
      </c>
      <c r="CF898" s="2">
        <v>106500</v>
      </c>
      <c r="CG898" s="4">
        <f t="shared" si="27"/>
        <v>111.98738170347004</v>
      </c>
    </row>
    <row r="899" spans="1:85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 t="str">
        <f t="shared" ref="R899:R962" si="28">IFERROR(IF(Q899 = "1Story", "Y",IF(Q899 = "2Story", "N", "N/A")), "No value")</f>
        <v>N</v>
      </c>
      <c r="S899">
        <v>5</v>
      </c>
      <c r="T899">
        <v>5</v>
      </c>
      <c r="U899">
        <v>1979</v>
      </c>
      <c r="V899" t="str">
        <f>IF(Table1[[#This Row],[YearBuilt]]&lt;1990, "N", IF(Table1[[#This Row],[Remodeled after 1990?]] = "Y", "N", "Y"))</f>
        <v>N</v>
      </c>
      <c r="W899">
        <v>1979</v>
      </c>
      <c r="X899" t="str" cm="1">
        <f t="array" ref="X899">IFERROR(IF(U899=W899, "N", IF(AND(U899&lt;W899, Table1[[#This Row],[YearRemodAdd]]&gt;1990), "Y", "N/A")), No value)</f>
        <v>N</v>
      </c>
      <c r="Y899" t="s">
        <v>93</v>
      </c>
      <c r="Z899" t="s">
        <v>94</v>
      </c>
      <c r="AA899" t="s">
        <v>161</v>
      </c>
      <c r="AB899" t="s">
        <v>161</v>
      </c>
      <c r="AC899" t="s">
        <v>117</v>
      </c>
      <c r="AD899">
        <v>0</v>
      </c>
      <c r="AE899" t="s">
        <v>98</v>
      </c>
      <c r="AF899" t="s">
        <v>98</v>
      </c>
      <c r="AG899" t="s">
        <v>168</v>
      </c>
      <c r="AH899" t="s">
        <v>83</v>
      </c>
      <c r="AI899" t="s">
        <v>83</v>
      </c>
      <c r="AJ899" t="s">
        <v>83</v>
      </c>
      <c r="AK899" t="s">
        <v>83</v>
      </c>
      <c r="AL899">
        <v>0</v>
      </c>
      <c r="AM899" t="s">
        <v>83</v>
      </c>
      <c r="AN899">
        <v>0</v>
      </c>
      <c r="AO899">
        <v>0</v>
      </c>
      <c r="AP899">
        <v>0</v>
      </c>
      <c r="AQ899" t="s">
        <v>103</v>
      </c>
      <c r="AR899" t="s">
        <v>98</v>
      </c>
      <c r="AS899" t="s">
        <v>105</v>
      </c>
      <c r="AT899" t="s">
        <v>106</v>
      </c>
      <c r="AU899">
        <v>1120</v>
      </c>
      <c r="AV899">
        <v>1120</v>
      </c>
      <c r="AW899">
        <v>0</v>
      </c>
      <c r="AX899">
        <v>2240</v>
      </c>
      <c r="AY899">
        <v>0</v>
      </c>
      <c r="AZ899">
        <v>0</v>
      </c>
      <c r="BA899">
        <v>2</v>
      </c>
      <c r="BB899">
        <v>0</v>
      </c>
      <c r="BC899">
        <v>6</v>
      </c>
      <c r="BD899">
        <v>2</v>
      </c>
      <c r="BE899" t="s">
        <v>98</v>
      </c>
      <c r="BF899">
        <v>12</v>
      </c>
      <c r="BG899" t="s">
        <v>107</v>
      </c>
      <c r="BH899">
        <v>0</v>
      </c>
      <c r="BI899" t="s">
        <v>83</v>
      </c>
      <c r="BJ899" t="s">
        <v>127</v>
      </c>
      <c r="BK899">
        <v>1979</v>
      </c>
      <c r="BL899" t="s">
        <v>102</v>
      </c>
      <c r="BM899">
        <v>2</v>
      </c>
      <c r="BN899">
        <v>528</v>
      </c>
      <c r="BO899" t="s">
        <v>98</v>
      </c>
      <c r="BP899" t="s">
        <v>98</v>
      </c>
      <c r="BQ899" t="s">
        <v>105</v>
      </c>
      <c r="BR899">
        <v>154</v>
      </c>
      <c r="BS899">
        <v>0</v>
      </c>
      <c r="BT899">
        <v>0</v>
      </c>
      <c r="BU899">
        <v>0</v>
      </c>
      <c r="BV899">
        <v>0</v>
      </c>
      <c r="BW899">
        <v>0</v>
      </c>
      <c r="BX899" t="s">
        <v>83</v>
      </c>
      <c r="BY899" t="s">
        <v>83</v>
      </c>
      <c r="BZ899" t="s">
        <v>83</v>
      </c>
      <c r="CA899" s="2">
        <v>0</v>
      </c>
      <c r="CB899">
        <v>6</v>
      </c>
      <c r="CC899">
        <v>2009</v>
      </c>
      <c r="CD899" t="s">
        <v>110</v>
      </c>
      <c r="CE899" t="s">
        <v>210</v>
      </c>
      <c r="CF899" s="2">
        <v>142953</v>
      </c>
      <c r="CG899" s="4">
        <f t="shared" ref="CG899:CG962" si="29">CF899/AX899</f>
        <v>63.818303571428572</v>
      </c>
    </row>
    <row r="900" spans="1:85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 t="str">
        <f t="shared" si="28"/>
        <v>Y</v>
      </c>
      <c r="S900">
        <v>9</v>
      </c>
      <c r="T900">
        <v>5</v>
      </c>
      <c r="U900">
        <v>2009</v>
      </c>
      <c r="V900" t="str">
        <f>IF(Table1[[#This Row],[YearBuilt]]&lt;1990, "N", IF(Table1[[#This Row],[Remodeled after 1990?]] = "Y", "N", "Y"))</f>
        <v>N</v>
      </c>
      <c r="W900">
        <v>2010</v>
      </c>
      <c r="X900" t="str" cm="1">
        <f t="array" ref="X900">IFERROR(IF(U900=W900, "N", IF(AND(U900&lt;W900, Table1[[#This Row],[YearRemodAdd]]&gt;1990), "Y", "N/A")), No value)</f>
        <v>Y</v>
      </c>
      <c r="Y900" t="s">
        <v>152</v>
      </c>
      <c r="Z900" t="s">
        <v>94</v>
      </c>
      <c r="AA900" t="s">
        <v>95</v>
      </c>
      <c r="AB900" t="s">
        <v>95</v>
      </c>
      <c r="AC900" t="s">
        <v>137</v>
      </c>
      <c r="AD900">
        <v>760</v>
      </c>
      <c r="AE900" t="s">
        <v>104</v>
      </c>
      <c r="AF900" t="s">
        <v>98</v>
      </c>
      <c r="AG900" t="s">
        <v>99</v>
      </c>
      <c r="AH900" t="s">
        <v>104</v>
      </c>
      <c r="AI900" t="s">
        <v>98</v>
      </c>
      <c r="AJ900" t="s">
        <v>97</v>
      </c>
      <c r="AK900" t="s">
        <v>101</v>
      </c>
      <c r="AL900">
        <v>2188</v>
      </c>
      <c r="AM900" t="s">
        <v>102</v>
      </c>
      <c r="AN900">
        <v>0</v>
      </c>
      <c r="AO900">
        <v>142</v>
      </c>
      <c r="AP900">
        <v>2330</v>
      </c>
      <c r="AQ900" t="s">
        <v>103</v>
      </c>
      <c r="AR900" t="s">
        <v>104</v>
      </c>
      <c r="AS900" t="s">
        <v>105</v>
      </c>
      <c r="AT900" t="s">
        <v>106</v>
      </c>
      <c r="AU900">
        <v>2364</v>
      </c>
      <c r="AV900">
        <v>0</v>
      </c>
      <c r="AW900">
        <v>0</v>
      </c>
      <c r="AX900">
        <v>2364</v>
      </c>
      <c r="AY900">
        <v>1</v>
      </c>
      <c r="AZ900">
        <v>0</v>
      </c>
      <c r="BA900">
        <v>2</v>
      </c>
      <c r="BB900">
        <v>1</v>
      </c>
      <c r="BC900">
        <v>2</v>
      </c>
      <c r="BD900">
        <v>1</v>
      </c>
      <c r="BE900" t="s">
        <v>104</v>
      </c>
      <c r="BF900">
        <v>11</v>
      </c>
      <c r="BG900" t="s">
        <v>107</v>
      </c>
      <c r="BH900">
        <v>2</v>
      </c>
      <c r="BI900" t="s">
        <v>97</v>
      </c>
      <c r="BJ900" t="s">
        <v>108</v>
      </c>
      <c r="BK900">
        <v>2009</v>
      </c>
      <c r="BL900" t="s">
        <v>157</v>
      </c>
      <c r="BM900">
        <v>3</v>
      </c>
      <c r="BN900">
        <v>820</v>
      </c>
      <c r="BO900" t="s">
        <v>98</v>
      </c>
      <c r="BP900" t="s">
        <v>98</v>
      </c>
      <c r="BQ900" t="s">
        <v>105</v>
      </c>
      <c r="BR900">
        <v>0</v>
      </c>
      <c r="BS900">
        <v>67</v>
      </c>
      <c r="BT900">
        <v>0</v>
      </c>
      <c r="BU900">
        <v>0</v>
      </c>
      <c r="BV900">
        <v>0</v>
      </c>
      <c r="BW900">
        <v>0</v>
      </c>
      <c r="BX900" t="s">
        <v>83</v>
      </c>
      <c r="BY900" t="s">
        <v>83</v>
      </c>
      <c r="BZ900" t="s">
        <v>83</v>
      </c>
      <c r="CA900" s="2">
        <v>0</v>
      </c>
      <c r="CB900">
        <v>3</v>
      </c>
      <c r="CC900">
        <v>2010</v>
      </c>
      <c r="CD900" t="s">
        <v>158</v>
      </c>
      <c r="CE900" t="s">
        <v>159</v>
      </c>
      <c r="CF900" s="2">
        <v>611657</v>
      </c>
      <c r="CG900" s="4">
        <f t="shared" si="29"/>
        <v>258.73815566835873</v>
      </c>
    </row>
    <row r="901" spans="1:85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 t="str">
        <f t="shared" si="28"/>
        <v>Y</v>
      </c>
      <c r="S901">
        <v>5</v>
      </c>
      <c r="T901">
        <v>7</v>
      </c>
      <c r="U901">
        <v>1961</v>
      </c>
      <c r="V901" t="str">
        <f>IF(Table1[[#This Row],[YearBuilt]]&lt;1990, "N", IF(Table1[[#This Row],[Remodeled after 1990?]] = "Y", "N", "Y"))</f>
        <v>N</v>
      </c>
      <c r="W901">
        <v>1994</v>
      </c>
      <c r="X901" t="str" cm="1">
        <f t="array" ref="X901">IFERROR(IF(U901=W901, "N", IF(AND(U901&lt;W901, Table1[[#This Row],[YearRemodAdd]]&gt;1990), "Y", "N/A")), No value)</f>
        <v>Y</v>
      </c>
      <c r="Y901" t="s">
        <v>93</v>
      </c>
      <c r="Z901" t="s">
        <v>94</v>
      </c>
      <c r="AA901" t="s">
        <v>140</v>
      </c>
      <c r="AB901" t="s">
        <v>161</v>
      </c>
      <c r="AC901" t="s">
        <v>117</v>
      </c>
      <c r="AD901">
        <v>0</v>
      </c>
      <c r="AE901" t="s">
        <v>98</v>
      </c>
      <c r="AF901" t="s">
        <v>98</v>
      </c>
      <c r="AG901" t="s">
        <v>118</v>
      </c>
      <c r="AH901" t="s">
        <v>98</v>
      </c>
      <c r="AI901" t="s">
        <v>98</v>
      </c>
      <c r="AJ901" t="s">
        <v>100</v>
      </c>
      <c r="AK901" t="s">
        <v>141</v>
      </c>
      <c r="AL901">
        <v>465</v>
      </c>
      <c r="AM901" t="s">
        <v>102</v>
      </c>
      <c r="AN901">
        <v>0</v>
      </c>
      <c r="AO901">
        <v>447</v>
      </c>
      <c r="AP901">
        <v>912</v>
      </c>
      <c r="AQ901" t="s">
        <v>103</v>
      </c>
      <c r="AR901" t="s">
        <v>98</v>
      </c>
      <c r="AS901" t="s">
        <v>105</v>
      </c>
      <c r="AT901" t="s">
        <v>106</v>
      </c>
      <c r="AU901">
        <v>1236</v>
      </c>
      <c r="AV901">
        <v>0</v>
      </c>
      <c r="AW901">
        <v>0</v>
      </c>
      <c r="AX901">
        <v>1236</v>
      </c>
      <c r="AY901">
        <v>0</v>
      </c>
      <c r="AZ901">
        <v>0</v>
      </c>
      <c r="BA901">
        <v>1</v>
      </c>
      <c r="BB901">
        <v>0</v>
      </c>
      <c r="BC901">
        <v>3</v>
      </c>
      <c r="BD901">
        <v>1</v>
      </c>
      <c r="BE901" t="s">
        <v>98</v>
      </c>
      <c r="BF901">
        <v>6</v>
      </c>
      <c r="BG901" t="s">
        <v>107</v>
      </c>
      <c r="BH901">
        <v>1</v>
      </c>
      <c r="BI901" t="s">
        <v>98</v>
      </c>
      <c r="BJ901" t="s">
        <v>108</v>
      </c>
      <c r="BK901">
        <v>1961</v>
      </c>
      <c r="BL901" t="s">
        <v>102</v>
      </c>
      <c r="BM901">
        <v>1</v>
      </c>
      <c r="BN901">
        <v>288</v>
      </c>
      <c r="BO901" t="s">
        <v>98</v>
      </c>
      <c r="BP901" t="s">
        <v>98</v>
      </c>
      <c r="BQ901" t="s">
        <v>105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 t="s">
        <v>83</v>
      </c>
      <c r="BY901" t="s">
        <v>83</v>
      </c>
      <c r="BZ901" t="s">
        <v>83</v>
      </c>
      <c r="CA901" s="2">
        <v>0</v>
      </c>
      <c r="CB901">
        <v>6</v>
      </c>
      <c r="CC901">
        <v>2006</v>
      </c>
      <c r="CD901" t="s">
        <v>110</v>
      </c>
      <c r="CE901" t="s">
        <v>111</v>
      </c>
      <c r="CF901" s="2">
        <v>135000</v>
      </c>
      <c r="CG901" s="4">
        <f t="shared" si="29"/>
        <v>109.22330097087378</v>
      </c>
    </row>
    <row r="902" spans="1:85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 t="str">
        <f t="shared" si="28"/>
        <v>Y</v>
      </c>
      <c r="S902">
        <v>4</v>
      </c>
      <c r="T902">
        <v>6</v>
      </c>
      <c r="U902">
        <v>1971</v>
      </c>
      <c r="V902" t="str">
        <f>IF(Table1[[#This Row],[YearBuilt]]&lt;1990, "N", IF(Table1[[#This Row],[Remodeled after 1990?]] = "Y", "N", "Y"))</f>
        <v>N</v>
      </c>
      <c r="W902">
        <v>1971</v>
      </c>
      <c r="X902" t="str" cm="1">
        <f t="array" ref="X902">IFERROR(IF(U902=W902, "N", IF(AND(U902&lt;W902, Table1[[#This Row],[YearRemodAdd]]&gt;1990), "Y", "N/A")), No value)</f>
        <v>N</v>
      </c>
      <c r="Y902" t="s">
        <v>93</v>
      </c>
      <c r="Z902" t="s">
        <v>94</v>
      </c>
      <c r="AA902" t="s">
        <v>140</v>
      </c>
      <c r="AB902" t="s">
        <v>140</v>
      </c>
      <c r="AC902" t="s">
        <v>117</v>
      </c>
      <c r="AD902">
        <v>0</v>
      </c>
      <c r="AE902" t="s">
        <v>98</v>
      </c>
      <c r="AF902" t="s">
        <v>98</v>
      </c>
      <c r="AG902" t="s">
        <v>118</v>
      </c>
      <c r="AH902" t="s">
        <v>98</v>
      </c>
      <c r="AI902" t="s">
        <v>98</v>
      </c>
      <c r="AJ902" t="s">
        <v>100</v>
      </c>
      <c r="AK902" t="s">
        <v>119</v>
      </c>
      <c r="AL902">
        <v>322</v>
      </c>
      <c r="AM902" t="s">
        <v>102</v>
      </c>
      <c r="AN902">
        <v>0</v>
      </c>
      <c r="AO902">
        <v>536</v>
      </c>
      <c r="AP902">
        <v>858</v>
      </c>
      <c r="AQ902" t="s">
        <v>103</v>
      </c>
      <c r="AR902" t="s">
        <v>98</v>
      </c>
      <c r="AS902" t="s">
        <v>105</v>
      </c>
      <c r="AT902" t="s">
        <v>106</v>
      </c>
      <c r="AU902">
        <v>858</v>
      </c>
      <c r="AV902">
        <v>0</v>
      </c>
      <c r="AW902">
        <v>0</v>
      </c>
      <c r="AX902">
        <v>858</v>
      </c>
      <c r="AY902">
        <v>0</v>
      </c>
      <c r="AZ902">
        <v>0</v>
      </c>
      <c r="BA902">
        <v>1</v>
      </c>
      <c r="BB902">
        <v>0</v>
      </c>
      <c r="BC902">
        <v>2</v>
      </c>
      <c r="BD902">
        <v>1</v>
      </c>
      <c r="BE902" t="s">
        <v>98</v>
      </c>
      <c r="BF902">
        <v>4</v>
      </c>
      <c r="BG902" t="s">
        <v>107</v>
      </c>
      <c r="BH902">
        <v>0</v>
      </c>
      <c r="BI902" t="s">
        <v>83</v>
      </c>
      <c r="BJ902" t="s">
        <v>127</v>
      </c>
      <c r="BK902">
        <v>1979</v>
      </c>
      <c r="BL902" t="s">
        <v>102</v>
      </c>
      <c r="BM902">
        <v>1</v>
      </c>
      <c r="BN902">
        <v>684</v>
      </c>
      <c r="BO902" t="s">
        <v>98</v>
      </c>
      <c r="BP902" t="s">
        <v>98</v>
      </c>
      <c r="BQ902" t="s">
        <v>105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83</v>
      </c>
      <c r="BY902" t="s">
        <v>83</v>
      </c>
      <c r="BZ902" t="s">
        <v>83</v>
      </c>
      <c r="CA902" s="2">
        <v>0</v>
      </c>
      <c r="CB902">
        <v>6</v>
      </c>
      <c r="CC902">
        <v>2007</v>
      </c>
      <c r="CD902" t="s">
        <v>110</v>
      </c>
      <c r="CE902" t="s">
        <v>111</v>
      </c>
      <c r="CF902" s="2">
        <v>110000</v>
      </c>
      <c r="CG902" s="4">
        <f t="shared" si="29"/>
        <v>128.2051282051282</v>
      </c>
    </row>
    <row r="903" spans="1:85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 t="str">
        <f t="shared" si="28"/>
        <v>Y</v>
      </c>
      <c r="S903">
        <v>5</v>
      </c>
      <c r="T903">
        <v>7</v>
      </c>
      <c r="U903">
        <v>1957</v>
      </c>
      <c r="V903" t="str">
        <f>IF(Table1[[#This Row],[YearBuilt]]&lt;1990, "N", IF(Table1[[#This Row],[Remodeled after 1990?]] = "Y", "N", "Y"))</f>
        <v>N</v>
      </c>
      <c r="W903">
        <v>2000</v>
      </c>
      <c r="X903" t="str" cm="1">
        <f t="array" ref="X903">IFERROR(IF(U903=W903, "N", IF(AND(U903&lt;W903, Table1[[#This Row],[YearRemodAdd]]&gt;1990), "Y", "N/A")), No value)</f>
        <v>Y</v>
      </c>
      <c r="Y903" t="s">
        <v>152</v>
      </c>
      <c r="Z903" t="s">
        <v>94</v>
      </c>
      <c r="AA903" t="s">
        <v>116</v>
      </c>
      <c r="AB903" t="s">
        <v>116</v>
      </c>
      <c r="AC903" t="s">
        <v>117</v>
      </c>
      <c r="AD903">
        <v>0</v>
      </c>
      <c r="AE903" t="s">
        <v>98</v>
      </c>
      <c r="AF903" t="s">
        <v>97</v>
      </c>
      <c r="AG903" t="s">
        <v>118</v>
      </c>
      <c r="AH903" t="s">
        <v>98</v>
      </c>
      <c r="AI903" t="s">
        <v>98</v>
      </c>
      <c r="AJ903" t="s">
        <v>121</v>
      </c>
      <c r="AK903" t="s">
        <v>141</v>
      </c>
      <c r="AL903">
        <v>860</v>
      </c>
      <c r="AM903" t="s">
        <v>102</v>
      </c>
      <c r="AN903">
        <v>0</v>
      </c>
      <c r="AO903">
        <v>132</v>
      </c>
      <c r="AP903">
        <v>992</v>
      </c>
      <c r="AQ903" t="s">
        <v>103</v>
      </c>
      <c r="AR903" t="s">
        <v>98</v>
      </c>
      <c r="AS903" t="s">
        <v>105</v>
      </c>
      <c r="AT903" t="s">
        <v>106</v>
      </c>
      <c r="AU903">
        <v>1306</v>
      </c>
      <c r="AV903">
        <v>0</v>
      </c>
      <c r="AW903">
        <v>0</v>
      </c>
      <c r="AX903">
        <v>1306</v>
      </c>
      <c r="AY903">
        <v>1</v>
      </c>
      <c r="AZ903">
        <v>0</v>
      </c>
      <c r="BA903">
        <v>1</v>
      </c>
      <c r="BB903">
        <v>0</v>
      </c>
      <c r="BC903">
        <v>2</v>
      </c>
      <c r="BD903">
        <v>1</v>
      </c>
      <c r="BE903" t="s">
        <v>98</v>
      </c>
      <c r="BF903">
        <v>5</v>
      </c>
      <c r="BG903" t="s">
        <v>107</v>
      </c>
      <c r="BH903">
        <v>0</v>
      </c>
      <c r="BI903" t="s">
        <v>83</v>
      </c>
      <c r="BJ903" t="s">
        <v>127</v>
      </c>
      <c r="BK903">
        <v>1968</v>
      </c>
      <c r="BL903" t="s">
        <v>102</v>
      </c>
      <c r="BM903">
        <v>1</v>
      </c>
      <c r="BN903">
        <v>756</v>
      </c>
      <c r="BO903" t="s">
        <v>98</v>
      </c>
      <c r="BP903" t="s">
        <v>98</v>
      </c>
      <c r="BQ903" t="s">
        <v>105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 t="s">
        <v>83</v>
      </c>
      <c r="BY903" t="s">
        <v>83</v>
      </c>
      <c r="BZ903" t="s">
        <v>83</v>
      </c>
      <c r="CA903" s="2">
        <v>0</v>
      </c>
      <c r="CB903">
        <v>5</v>
      </c>
      <c r="CC903">
        <v>2009</v>
      </c>
      <c r="CD903" t="s">
        <v>110</v>
      </c>
      <c r="CE903" t="s">
        <v>111</v>
      </c>
      <c r="CF903" s="2">
        <v>153000</v>
      </c>
      <c r="CG903" s="4">
        <f t="shared" si="29"/>
        <v>117.15160796324655</v>
      </c>
    </row>
    <row r="904" spans="1:85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 t="str">
        <f t="shared" si="28"/>
        <v>N</v>
      </c>
      <c r="S904">
        <v>7</v>
      </c>
      <c r="T904">
        <v>5</v>
      </c>
      <c r="U904">
        <v>2003</v>
      </c>
      <c r="V904" t="str">
        <f>IF(Table1[[#This Row],[YearBuilt]]&lt;1990, "N", IF(Table1[[#This Row],[Remodeled after 1990?]] = "Y", "N", "Y"))</f>
        <v>Y</v>
      </c>
      <c r="W904">
        <v>2003</v>
      </c>
      <c r="X904" t="str" cm="1">
        <f t="array" ref="X904">IFERROR(IF(U904=W904, "N", IF(AND(U904&lt;W904, Table1[[#This Row],[YearRemodAdd]]&gt;1990), "Y", "N/A")), No value)</f>
        <v>N</v>
      </c>
      <c r="Y904" t="s">
        <v>93</v>
      </c>
      <c r="Z904" t="s">
        <v>94</v>
      </c>
      <c r="AA904" t="s">
        <v>95</v>
      </c>
      <c r="AB904" t="s">
        <v>95</v>
      </c>
      <c r="AC904" t="s">
        <v>117</v>
      </c>
      <c r="AD904">
        <v>0</v>
      </c>
      <c r="AE904" t="s">
        <v>97</v>
      </c>
      <c r="AF904" t="s">
        <v>98</v>
      </c>
      <c r="AG904" t="s">
        <v>99</v>
      </c>
      <c r="AH904" t="s">
        <v>97</v>
      </c>
      <c r="AI904" t="s">
        <v>98</v>
      </c>
      <c r="AJ904" t="s">
        <v>100</v>
      </c>
      <c r="AK904" t="s">
        <v>102</v>
      </c>
      <c r="AL904">
        <v>0</v>
      </c>
      <c r="AM904" t="s">
        <v>102</v>
      </c>
      <c r="AN904">
        <v>0</v>
      </c>
      <c r="AO904">
        <v>783</v>
      </c>
      <c r="AP904">
        <v>783</v>
      </c>
      <c r="AQ904" t="s">
        <v>103</v>
      </c>
      <c r="AR904" t="s">
        <v>104</v>
      </c>
      <c r="AS904" t="s">
        <v>105</v>
      </c>
      <c r="AT904" t="s">
        <v>106</v>
      </c>
      <c r="AU904">
        <v>807</v>
      </c>
      <c r="AV904">
        <v>702</v>
      </c>
      <c r="AW904">
        <v>0</v>
      </c>
      <c r="AX904">
        <v>1509</v>
      </c>
      <c r="AY904">
        <v>0</v>
      </c>
      <c r="AZ904">
        <v>0</v>
      </c>
      <c r="BA904">
        <v>2</v>
      </c>
      <c r="BB904">
        <v>1</v>
      </c>
      <c r="BC904">
        <v>3</v>
      </c>
      <c r="BD904">
        <v>1</v>
      </c>
      <c r="BE904" t="s">
        <v>97</v>
      </c>
      <c r="BF904">
        <v>8</v>
      </c>
      <c r="BG904" t="s">
        <v>107</v>
      </c>
      <c r="BH904">
        <v>1</v>
      </c>
      <c r="BI904" t="s">
        <v>97</v>
      </c>
      <c r="BJ904" t="s">
        <v>108</v>
      </c>
      <c r="BK904">
        <v>2003</v>
      </c>
      <c r="BL904" t="s">
        <v>157</v>
      </c>
      <c r="BM904">
        <v>2</v>
      </c>
      <c r="BN904">
        <v>393</v>
      </c>
      <c r="BO904" t="s">
        <v>98</v>
      </c>
      <c r="BP904" t="s">
        <v>98</v>
      </c>
      <c r="BQ904" t="s">
        <v>105</v>
      </c>
      <c r="BR904">
        <v>0</v>
      </c>
      <c r="BS904">
        <v>75</v>
      </c>
      <c r="BT904">
        <v>0</v>
      </c>
      <c r="BU904">
        <v>0</v>
      </c>
      <c r="BV904">
        <v>0</v>
      </c>
      <c r="BW904">
        <v>0</v>
      </c>
      <c r="BX904" t="s">
        <v>83</v>
      </c>
      <c r="BY904" t="s">
        <v>83</v>
      </c>
      <c r="BZ904" t="s">
        <v>83</v>
      </c>
      <c r="CA904" s="2">
        <v>0</v>
      </c>
      <c r="CB904">
        <v>7</v>
      </c>
      <c r="CC904">
        <v>2006</v>
      </c>
      <c r="CD904" t="s">
        <v>110</v>
      </c>
      <c r="CE904" t="s">
        <v>111</v>
      </c>
      <c r="CF904" s="2">
        <v>180000</v>
      </c>
      <c r="CG904" s="4">
        <f t="shared" si="29"/>
        <v>119.28429423459245</v>
      </c>
    </row>
    <row r="905" spans="1:85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 t="str">
        <f t="shared" si="28"/>
        <v>Y</v>
      </c>
      <c r="S905">
        <v>7</v>
      </c>
      <c r="T905">
        <v>5</v>
      </c>
      <c r="U905">
        <v>2006</v>
      </c>
      <c r="V905" t="str">
        <f>IF(Table1[[#This Row],[YearBuilt]]&lt;1990, "N", IF(Table1[[#This Row],[Remodeled after 1990?]] = "Y", "N", "Y"))</f>
        <v>Y</v>
      </c>
      <c r="W905">
        <v>2006</v>
      </c>
      <c r="X905" t="str" cm="1">
        <f t="array" ref="X905">IFERROR(IF(U905=W905, "N", IF(AND(U905&lt;W905, Table1[[#This Row],[YearRemodAdd]]&gt;1990), "Y", "N/A")), No value)</f>
        <v>N</v>
      </c>
      <c r="Y905" t="s">
        <v>152</v>
      </c>
      <c r="Z905" t="s">
        <v>94</v>
      </c>
      <c r="AA905" t="s">
        <v>95</v>
      </c>
      <c r="AB905" t="s">
        <v>95</v>
      </c>
      <c r="AC905" t="s">
        <v>96</v>
      </c>
      <c r="AD905">
        <v>27</v>
      </c>
      <c r="AE905" t="s">
        <v>97</v>
      </c>
      <c r="AF905" t="s">
        <v>98</v>
      </c>
      <c r="AG905" t="s">
        <v>99</v>
      </c>
      <c r="AH905" t="s">
        <v>97</v>
      </c>
      <c r="AI905" t="s">
        <v>98</v>
      </c>
      <c r="AJ905" t="s">
        <v>100</v>
      </c>
      <c r="AK905" t="s">
        <v>102</v>
      </c>
      <c r="AL905">
        <v>0</v>
      </c>
      <c r="AM905" t="s">
        <v>102</v>
      </c>
      <c r="AN905">
        <v>0</v>
      </c>
      <c r="AO905">
        <v>1670</v>
      </c>
      <c r="AP905">
        <v>1670</v>
      </c>
      <c r="AQ905" t="s">
        <v>103</v>
      </c>
      <c r="AR905" t="s">
        <v>104</v>
      </c>
      <c r="AS905" t="s">
        <v>105</v>
      </c>
      <c r="AT905" t="s">
        <v>106</v>
      </c>
      <c r="AU905">
        <v>1670</v>
      </c>
      <c r="AV905">
        <v>0</v>
      </c>
      <c r="AW905">
        <v>0</v>
      </c>
      <c r="AX905">
        <v>1670</v>
      </c>
      <c r="AY905">
        <v>0</v>
      </c>
      <c r="AZ905">
        <v>0</v>
      </c>
      <c r="BA905">
        <v>2</v>
      </c>
      <c r="BB905">
        <v>0</v>
      </c>
      <c r="BC905">
        <v>3</v>
      </c>
      <c r="BD905">
        <v>1</v>
      </c>
      <c r="BE905" t="s">
        <v>97</v>
      </c>
      <c r="BF905">
        <v>7</v>
      </c>
      <c r="BG905" t="s">
        <v>107</v>
      </c>
      <c r="BH905">
        <v>1</v>
      </c>
      <c r="BI905" t="s">
        <v>97</v>
      </c>
      <c r="BJ905" t="s">
        <v>108</v>
      </c>
      <c r="BK905">
        <v>2006</v>
      </c>
      <c r="BL905" t="s">
        <v>109</v>
      </c>
      <c r="BM905">
        <v>3</v>
      </c>
      <c r="BN905">
        <v>690</v>
      </c>
      <c r="BO905" t="s">
        <v>98</v>
      </c>
      <c r="BP905" t="s">
        <v>98</v>
      </c>
      <c r="BQ905" t="s">
        <v>105</v>
      </c>
      <c r="BR905">
        <v>144</v>
      </c>
      <c r="BS905">
        <v>60</v>
      </c>
      <c r="BT905">
        <v>0</v>
      </c>
      <c r="BU905">
        <v>0</v>
      </c>
      <c r="BV905">
        <v>0</v>
      </c>
      <c r="BW905">
        <v>0</v>
      </c>
      <c r="BX905" t="s">
        <v>83</v>
      </c>
      <c r="BY905" t="s">
        <v>83</v>
      </c>
      <c r="BZ905" t="s">
        <v>83</v>
      </c>
      <c r="CA905" s="2">
        <v>0</v>
      </c>
      <c r="CB905">
        <v>8</v>
      </c>
      <c r="CC905">
        <v>2006</v>
      </c>
      <c r="CD905" t="s">
        <v>158</v>
      </c>
      <c r="CE905" t="s">
        <v>159</v>
      </c>
      <c r="CF905" s="2">
        <v>240000</v>
      </c>
      <c r="CG905" s="4">
        <f t="shared" si="29"/>
        <v>143.7125748502994</v>
      </c>
    </row>
    <row r="906" spans="1:85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 t="str">
        <f t="shared" si="28"/>
        <v>Y</v>
      </c>
      <c r="S906">
        <v>5</v>
      </c>
      <c r="T906">
        <v>6</v>
      </c>
      <c r="U906">
        <v>1967</v>
      </c>
      <c r="V906" t="str">
        <f>IF(Table1[[#This Row],[YearBuilt]]&lt;1990, "N", IF(Table1[[#This Row],[Remodeled after 1990?]] = "Y", "N", "Y"))</f>
        <v>N</v>
      </c>
      <c r="W906">
        <v>1967</v>
      </c>
      <c r="X906" t="str" cm="1">
        <f t="array" ref="X906">IFERROR(IF(U906=W906, "N", IF(AND(U906&lt;W906, Table1[[#This Row],[YearRemodAdd]]&gt;1990), "Y", "N/A")), No value)</f>
        <v>N</v>
      </c>
      <c r="Y906" t="s">
        <v>93</v>
      </c>
      <c r="Z906" t="s">
        <v>94</v>
      </c>
      <c r="AA906" t="s">
        <v>140</v>
      </c>
      <c r="AB906" t="s">
        <v>124</v>
      </c>
      <c r="AC906" t="s">
        <v>96</v>
      </c>
      <c r="AD906">
        <v>75</v>
      </c>
      <c r="AE906" t="s">
        <v>98</v>
      </c>
      <c r="AF906" t="s">
        <v>98</v>
      </c>
      <c r="AG906" t="s">
        <v>118</v>
      </c>
      <c r="AH906" t="s">
        <v>98</v>
      </c>
      <c r="AI906" t="s">
        <v>98</v>
      </c>
      <c r="AJ906" t="s">
        <v>100</v>
      </c>
      <c r="AK906" t="s">
        <v>101</v>
      </c>
      <c r="AL906">
        <v>599</v>
      </c>
      <c r="AM906" t="s">
        <v>102</v>
      </c>
      <c r="AN906">
        <v>0</v>
      </c>
      <c r="AO906">
        <v>277</v>
      </c>
      <c r="AP906">
        <v>876</v>
      </c>
      <c r="AQ906" t="s">
        <v>103</v>
      </c>
      <c r="AR906" t="s">
        <v>98</v>
      </c>
      <c r="AS906" t="s">
        <v>105</v>
      </c>
      <c r="AT906" t="s">
        <v>106</v>
      </c>
      <c r="AU906">
        <v>902</v>
      </c>
      <c r="AV906">
        <v>0</v>
      </c>
      <c r="AW906">
        <v>0</v>
      </c>
      <c r="AX906">
        <v>902</v>
      </c>
      <c r="AY906">
        <v>0</v>
      </c>
      <c r="AZ906">
        <v>0</v>
      </c>
      <c r="BA906">
        <v>1</v>
      </c>
      <c r="BB906">
        <v>0</v>
      </c>
      <c r="BC906">
        <v>3</v>
      </c>
      <c r="BD906">
        <v>1</v>
      </c>
      <c r="BE906" t="s">
        <v>98</v>
      </c>
      <c r="BF906">
        <v>6</v>
      </c>
      <c r="BG906" t="s">
        <v>107</v>
      </c>
      <c r="BH906">
        <v>0</v>
      </c>
      <c r="BI906" t="s">
        <v>83</v>
      </c>
      <c r="BJ906" t="s">
        <v>108</v>
      </c>
      <c r="BK906">
        <v>1967</v>
      </c>
      <c r="BL906" t="s">
        <v>102</v>
      </c>
      <c r="BM906">
        <v>1</v>
      </c>
      <c r="BN906">
        <v>288</v>
      </c>
      <c r="BO906" t="s">
        <v>98</v>
      </c>
      <c r="BP906" t="s">
        <v>98</v>
      </c>
      <c r="BQ906" t="s">
        <v>105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 t="s">
        <v>83</v>
      </c>
      <c r="BY906" t="s">
        <v>134</v>
      </c>
      <c r="BZ906" t="s">
        <v>83</v>
      </c>
      <c r="CA906" s="2">
        <v>0</v>
      </c>
      <c r="CB906">
        <v>8</v>
      </c>
      <c r="CC906">
        <v>2007</v>
      </c>
      <c r="CD906" t="s">
        <v>110</v>
      </c>
      <c r="CE906" t="s">
        <v>111</v>
      </c>
      <c r="CF906" s="2">
        <v>125500</v>
      </c>
      <c r="CG906" s="4">
        <f t="shared" si="29"/>
        <v>139.13525498891352</v>
      </c>
    </row>
    <row r="907" spans="1:85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 t="str">
        <f t="shared" si="28"/>
        <v>Y</v>
      </c>
      <c r="S907">
        <v>5</v>
      </c>
      <c r="T907">
        <v>5</v>
      </c>
      <c r="U907">
        <v>1954</v>
      </c>
      <c r="V907" t="str">
        <f>IF(Table1[[#This Row],[YearBuilt]]&lt;1990, "N", IF(Table1[[#This Row],[Remodeled after 1990?]] = "Y", "N", "Y"))</f>
        <v>N</v>
      </c>
      <c r="W907">
        <v>1954</v>
      </c>
      <c r="X907" t="str" cm="1">
        <f t="array" ref="X907">IFERROR(IF(U907=W907, "N", IF(AND(U907&lt;W907, Table1[[#This Row],[YearRemodAdd]]&gt;1990), "Y", "N/A")), No value)</f>
        <v>N</v>
      </c>
      <c r="Y907" t="s">
        <v>93</v>
      </c>
      <c r="Z907" t="s">
        <v>94</v>
      </c>
      <c r="AA907" t="s">
        <v>140</v>
      </c>
      <c r="AB907" t="s">
        <v>140</v>
      </c>
      <c r="AC907" t="s">
        <v>137</v>
      </c>
      <c r="AD907">
        <v>110</v>
      </c>
      <c r="AE907" t="s">
        <v>98</v>
      </c>
      <c r="AF907" t="s">
        <v>98</v>
      </c>
      <c r="AG907" t="s">
        <v>118</v>
      </c>
      <c r="AH907" t="s">
        <v>98</v>
      </c>
      <c r="AI907" t="s">
        <v>98</v>
      </c>
      <c r="AJ907" t="s">
        <v>100</v>
      </c>
      <c r="AK907" t="s">
        <v>153</v>
      </c>
      <c r="AL907">
        <v>354</v>
      </c>
      <c r="AM907" t="s">
        <v>172</v>
      </c>
      <c r="AN907">
        <v>290</v>
      </c>
      <c r="AO907">
        <v>412</v>
      </c>
      <c r="AP907">
        <v>1056</v>
      </c>
      <c r="AQ907" t="s">
        <v>103</v>
      </c>
      <c r="AR907" t="s">
        <v>98</v>
      </c>
      <c r="AS907" t="s">
        <v>105</v>
      </c>
      <c r="AT907" t="s">
        <v>106</v>
      </c>
      <c r="AU907">
        <v>1063</v>
      </c>
      <c r="AV907">
        <v>0</v>
      </c>
      <c r="AW907">
        <v>0</v>
      </c>
      <c r="AX907">
        <v>1063</v>
      </c>
      <c r="AY907">
        <v>1</v>
      </c>
      <c r="AZ907">
        <v>0</v>
      </c>
      <c r="BA907">
        <v>1</v>
      </c>
      <c r="BB907">
        <v>0</v>
      </c>
      <c r="BC907">
        <v>3</v>
      </c>
      <c r="BD907">
        <v>1</v>
      </c>
      <c r="BE907" t="s">
        <v>98</v>
      </c>
      <c r="BF907">
        <v>6</v>
      </c>
      <c r="BG907" t="s">
        <v>107</v>
      </c>
      <c r="BH907">
        <v>0</v>
      </c>
      <c r="BI907" t="s">
        <v>83</v>
      </c>
      <c r="BJ907" t="s">
        <v>108</v>
      </c>
      <c r="BK907">
        <v>1954</v>
      </c>
      <c r="BL907" t="s">
        <v>109</v>
      </c>
      <c r="BM907">
        <v>1</v>
      </c>
      <c r="BN907">
        <v>280</v>
      </c>
      <c r="BO907" t="s">
        <v>98</v>
      </c>
      <c r="BP907" t="s">
        <v>98</v>
      </c>
      <c r="BQ907" t="s">
        <v>105</v>
      </c>
      <c r="BR907">
        <v>0</v>
      </c>
      <c r="BS907">
        <v>0</v>
      </c>
      <c r="BT907">
        <v>164</v>
      </c>
      <c r="BU907">
        <v>0</v>
      </c>
      <c r="BV907">
        <v>0</v>
      </c>
      <c r="BW907">
        <v>0</v>
      </c>
      <c r="BX907" t="s">
        <v>83</v>
      </c>
      <c r="BY907" t="s">
        <v>134</v>
      </c>
      <c r="BZ907" t="s">
        <v>83</v>
      </c>
      <c r="CA907" s="2">
        <v>0</v>
      </c>
      <c r="CB907">
        <v>2</v>
      </c>
      <c r="CC907">
        <v>2010</v>
      </c>
      <c r="CD907" t="s">
        <v>110</v>
      </c>
      <c r="CE907" t="s">
        <v>111</v>
      </c>
      <c r="CF907" s="2">
        <v>128000</v>
      </c>
      <c r="CG907" s="4">
        <f t="shared" si="29"/>
        <v>120.41392285983066</v>
      </c>
    </row>
    <row r="908" spans="1:85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 t="str">
        <f t="shared" si="28"/>
        <v>Y</v>
      </c>
      <c r="S908">
        <v>8</v>
      </c>
      <c r="T908">
        <v>5</v>
      </c>
      <c r="U908">
        <v>2006</v>
      </c>
      <c r="V908" t="str">
        <f>IF(Table1[[#This Row],[YearBuilt]]&lt;1990, "N", IF(Table1[[#This Row],[Remodeled after 1990?]] = "Y", "N", "Y"))</f>
        <v>Y</v>
      </c>
      <c r="W908">
        <v>2006</v>
      </c>
      <c r="X908" t="str" cm="1">
        <f t="array" ref="X908">IFERROR(IF(U908=W908, "N", IF(AND(U908&lt;W908, Table1[[#This Row],[YearRemodAdd]]&gt;1990), "Y", "N/A")), No value)</f>
        <v>N</v>
      </c>
      <c r="Y908" t="s">
        <v>93</v>
      </c>
      <c r="Z908" t="s">
        <v>94</v>
      </c>
      <c r="AA908" t="s">
        <v>95</v>
      </c>
      <c r="AB908" t="s">
        <v>95</v>
      </c>
      <c r="AC908" t="s">
        <v>137</v>
      </c>
      <c r="AD908">
        <v>208</v>
      </c>
      <c r="AE908" t="s">
        <v>97</v>
      </c>
      <c r="AF908" t="s">
        <v>98</v>
      </c>
      <c r="AG908" t="s">
        <v>99</v>
      </c>
      <c r="AH908" t="s">
        <v>97</v>
      </c>
      <c r="AI908" t="s">
        <v>98</v>
      </c>
      <c r="AJ908" t="s">
        <v>100</v>
      </c>
      <c r="AK908" t="s">
        <v>101</v>
      </c>
      <c r="AL908">
        <v>63</v>
      </c>
      <c r="AM908" t="s">
        <v>102</v>
      </c>
      <c r="AN908">
        <v>0</v>
      </c>
      <c r="AO908">
        <v>1560</v>
      </c>
      <c r="AP908">
        <v>1623</v>
      </c>
      <c r="AQ908" t="s">
        <v>103</v>
      </c>
      <c r="AR908" t="s">
        <v>104</v>
      </c>
      <c r="AS908" t="s">
        <v>105</v>
      </c>
      <c r="AT908" t="s">
        <v>106</v>
      </c>
      <c r="AU908">
        <v>1636</v>
      </c>
      <c r="AV908">
        <v>0</v>
      </c>
      <c r="AW908">
        <v>0</v>
      </c>
      <c r="AX908">
        <v>1636</v>
      </c>
      <c r="AY908">
        <v>1</v>
      </c>
      <c r="AZ908">
        <v>0</v>
      </c>
      <c r="BA908">
        <v>2</v>
      </c>
      <c r="BB908">
        <v>0</v>
      </c>
      <c r="BC908">
        <v>3</v>
      </c>
      <c r="BD908">
        <v>1</v>
      </c>
      <c r="BE908" t="s">
        <v>97</v>
      </c>
      <c r="BF908">
        <v>8</v>
      </c>
      <c r="BG908" t="s">
        <v>107</v>
      </c>
      <c r="BH908">
        <v>1</v>
      </c>
      <c r="BI908" t="s">
        <v>97</v>
      </c>
      <c r="BJ908" t="s">
        <v>108</v>
      </c>
      <c r="BK908">
        <v>2006</v>
      </c>
      <c r="BL908" t="s">
        <v>109</v>
      </c>
      <c r="BM908">
        <v>3</v>
      </c>
      <c r="BN908">
        <v>865</v>
      </c>
      <c r="BO908" t="s">
        <v>98</v>
      </c>
      <c r="BP908" t="s">
        <v>98</v>
      </c>
      <c r="BQ908" t="s">
        <v>105</v>
      </c>
      <c r="BR908">
        <v>0</v>
      </c>
      <c r="BS908">
        <v>60</v>
      </c>
      <c r="BT908">
        <v>0</v>
      </c>
      <c r="BU908">
        <v>0</v>
      </c>
      <c r="BV908">
        <v>0</v>
      </c>
      <c r="BW908">
        <v>0</v>
      </c>
      <c r="BX908" t="s">
        <v>83</v>
      </c>
      <c r="BY908" t="s">
        <v>83</v>
      </c>
      <c r="BZ908" t="s">
        <v>83</v>
      </c>
      <c r="CA908" s="2">
        <v>0</v>
      </c>
      <c r="CB908">
        <v>6</v>
      </c>
      <c r="CC908">
        <v>2007</v>
      </c>
      <c r="CD908" t="s">
        <v>110</v>
      </c>
      <c r="CE908" t="s">
        <v>111</v>
      </c>
      <c r="CF908" s="2">
        <v>255000</v>
      </c>
      <c r="CG908" s="4">
        <f t="shared" si="29"/>
        <v>155.86797066014671</v>
      </c>
    </row>
    <row r="909" spans="1:85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 t="str">
        <f t="shared" si="28"/>
        <v>N/A</v>
      </c>
      <c r="S909">
        <v>7</v>
      </c>
      <c r="T909">
        <v>7</v>
      </c>
      <c r="U909">
        <v>1936</v>
      </c>
      <c r="V909" t="str">
        <f>IF(Table1[[#This Row],[YearBuilt]]&lt;1990, "N", IF(Table1[[#This Row],[Remodeled after 1990?]] = "Y", "N", "Y"))</f>
        <v>N</v>
      </c>
      <c r="W909">
        <v>1987</v>
      </c>
      <c r="X909" t="str" cm="1">
        <f t="array" ref="X909">IFERROR(IF(U909=W909, "N", IF(AND(U909&lt;W909, Table1[[#This Row],[YearRemodAdd]]&gt;1990), "Y", "N/A")), No value)</f>
        <v>N/A</v>
      </c>
      <c r="Y909" t="s">
        <v>93</v>
      </c>
      <c r="Z909" t="s">
        <v>94</v>
      </c>
      <c r="AA909" t="s">
        <v>96</v>
      </c>
      <c r="AB909" t="s">
        <v>96</v>
      </c>
      <c r="AC909" t="s">
        <v>117</v>
      </c>
      <c r="AD909">
        <v>0</v>
      </c>
      <c r="AE909" t="s">
        <v>97</v>
      </c>
      <c r="AF909" t="s">
        <v>98</v>
      </c>
      <c r="AG909" t="s">
        <v>118</v>
      </c>
      <c r="AH909" t="s">
        <v>97</v>
      </c>
      <c r="AI909" t="s">
        <v>98</v>
      </c>
      <c r="AJ909" t="s">
        <v>100</v>
      </c>
      <c r="AK909" t="s">
        <v>153</v>
      </c>
      <c r="AL909">
        <v>223</v>
      </c>
      <c r="AM909" t="s">
        <v>102</v>
      </c>
      <c r="AN909">
        <v>0</v>
      </c>
      <c r="AO909">
        <v>794</v>
      </c>
      <c r="AP909">
        <v>1017</v>
      </c>
      <c r="AQ909" t="s">
        <v>103</v>
      </c>
      <c r="AR909" t="s">
        <v>97</v>
      </c>
      <c r="AS909" t="s">
        <v>105</v>
      </c>
      <c r="AT909" t="s">
        <v>106</v>
      </c>
      <c r="AU909">
        <v>1020</v>
      </c>
      <c r="AV909">
        <v>1037</v>
      </c>
      <c r="AW909">
        <v>0</v>
      </c>
      <c r="AX909">
        <v>2057</v>
      </c>
      <c r="AY909">
        <v>0</v>
      </c>
      <c r="AZ909">
        <v>0</v>
      </c>
      <c r="BA909">
        <v>1</v>
      </c>
      <c r="BB909">
        <v>1</v>
      </c>
      <c r="BC909">
        <v>3</v>
      </c>
      <c r="BD909">
        <v>1</v>
      </c>
      <c r="BE909" t="s">
        <v>97</v>
      </c>
      <c r="BF909">
        <v>6</v>
      </c>
      <c r="BG909" t="s">
        <v>107</v>
      </c>
      <c r="BH909">
        <v>1</v>
      </c>
      <c r="BI909" t="s">
        <v>97</v>
      </c>
      <c r="BJ909" t="s">
        <v>108</v>
      </c>
      <c r="BK909">
        <v>1936</v>
      </c>
      <c r="BL909" t="s">
        <v>157</v>
      </c>
      <c r="BM909">
        <v>1</v>
      </c>
      <c r="BN909">
        <v>180</v>
      </c>
      <c r="BO909" t="s">
        <v>147</v>
      </c>
      <c r="BP909" t="s">
        <v>98</v>
      </c>
      <c r="BQ909" t="s">
        <v>105</v>
      </c>
      <c r="BR909">
        <v>0</v>
      </c>
      <c r="BS909">
        <v>0</v>
      </c>
      <c r="BT909">
        <v>0</v>
      </c>
      <c r="BU909">
        <v>0</v>
      </c>
      <c r="BV909">
        <v>322</v>
      </c>
      <c r="BW909">
        <v>0</v>
      </c>
      <c r="BX909" t="s">
        <v>83</v>
      </c>
      <c r="BY909" t="s">
        <v>83</v>
      </c>
      <c r="BZ909" t="s">
        <v>83</v>
      </c>
      <c r="CA909" s="2">
        <v>0</v>
      </c>
      <c r="CB909">
        <v>6</v>
      </c>
      <c r="CC909">
        <v>2006</v>
      </c>
      <c r="CD909" t="s">
        <v>110</v>
      </c>
      <c r="CE909" t="s">
        <v>111</v>
      </c>
      <c r="CF909" s="2">
        <v>250000</v>
      </c>
      <c r="CG909" s="4">
        <f t="shared" si="29"/>
        <v>121.53621779290228</v>
      </c>
    </row>
    <row r="910" spans="1:85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 t="str">
        <f t="shared" si="28"/>
        <v>Y</v>
      </c>
      <c r="S910">
        <v>5</v>
      </c>
      <c r="T910">
        <v>5</v>
      </c>
      <c r="U910">
        <v>1983</v>
      </c>
      <c r="V910" t="str">
        <f>IF(Table1[[#This Row],[YearBuilt]]&lt;1990, "N", IF(Table1[[#This Row],[Remodeled after 1990?]] = "Y", "N", "Y"))</f>
        <v>N</v>
      </c>
      <c r="W910">
        <v>1983</v>
      </c>
      <c r="X910" t="str" cm="1">
        <f t="array" ref="X910">IFERROR(IF(U910=W910, "N", IF(AND(U910&lt;W910, Table1[[#This Row],[YearRemodAdd]]&gt;1990), "Y", "N/A")), No value)</f>
        <v>N</v>
      </c>
      <c r="Y910" t="s">
        <v>93</v>
      </c>
      <c r="Z910" t="s">
        <v>94</v>
      </c>
      <c r="AA910" t="s">
        <v>140</v>
      </c>
      <c r="AB910" t="s">
        <v>140</v>
      </c>
      <c r="AC910" t="s">
        <v>117</v>
      </c>
      <c r="AD910">
        <v>0</v>
      </c>
      <c r="AE910" t="s">
        <v>98</v>
      </c>
      <c r="AF910" t="s">
        <v>98</v>
      </c>
      <c r="AG910" t="s">
        <v>118</v>
      </c>
      <c r="AH910" t="s">
        <v>97</v>
      </c>
      <c r="AI910" t="s">
        <v>98</v>
      </c>
      <c r="AJ910" t="s">
        <v>130</v>
      </c>
      <c r="AK910" t="s">
        <v>141</v>
      </c>
      <c r="AL910">
        <v>301</v>
      </c>
      <c r="AM910" t="s">
        <v>119</v>
      </c>
      <c r="AN910">
        <v>324</v>
      </c>
      <c r="AO910">
        <v>239</v>
      </c>
      <c r="AP910">
        <v>864</v>
      </c>
      <c r="AQ910" t="s">
        <v>103</v>
      </c>
      <c r="AR910" t="s">
        <v>98</v>
      </c>
      <c r="AS910" t="s">
        <v>105</v>
      </c>
      <c r="AT910" t="s">
        <v>106</v>
      </c>
      <c r="AU910">
        <v>902</v>
      </c>
      <c r="AV910">
        <v>0</v>
      </c>
      <c r="AW910">
        <v>0</v>
      </c>
      <c r="AX910">
        <v>902</v>
      </c>
      <c r="AY910">
        <v>1</v>
      </c>
      <c r="AZ910">
        <v>0</v>
      </c>
      <c r="BA910">
        <v>1</v>
      </c>
      <c r="BB910">
        <v>0</v>
      </c>
      <c r="BC910">
        <v>2</v>
      </c>
      <c r="BD910">
        <v>1</v>
      </c>
      <c r="BE910" t="s">
        <v>98</v>
      </c>
      <c r="BF910">
        <v>5</v>
      </c>
      <c r="BG910" t="s">
        <v>107</v>
      </c>
      <c r="BH910">
        <v>0</v>
      </c>
      <c r="BI910" t="s">
        <v>83</v>
      </c>
      <c r="BJ910" t="s">
        <v>108</v>
      </c>
      <c r="BK910">
        <v>1983</v>
      </c>
      <c r="BL910" t="s">
        <v>102</v>
      </c>
      <c r="BM910">
        <v>2</v>
      </c>
      <c r="BN910">
        <v>484</v>
      </c>
      <c r="BO910" t="s">
        <v>98</v>
      </c>
      <c r="BP910" t="s">
        <v>98</v>
      </c>
      <c r="BQ910" t="s">
        <v>105</v>
      </c>
      <c r="BR910">
        <v>164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83</v>
      </c>
      <c r="BY910" t="s">
        <v>134</v>
      </c>
      <c r="BZ910" t="s">
        <v>83</v>
      </c>
      <c r="CA910" s="2">
        <v>0</v>
      </c>
      <c r="CB910">
        <v>6</v>
      </c>
      <c r="CC910">
        <v>2006</v>
      </c>
      <c r="CD910" t="s">
        <v>110</v>
      </c>
      <c r="CE910" t="s">
        <v>111</v>
      </c>
      <c r="CF910" s="2">
        <v>131000</v>
      </c>
      <c r="CG910" s="4">
        <f t="shared" si="29"/>
        <v>145.23281596452327</v>
      </c>
    </row>
    <row r="911" spans="1:85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 t="str">
        <f t="shared" si="28"/>
        <v>N</v>
      </c>
      <c r="S911">
        <v>6</v>
      </c>
      <c r="T911">
        <v>5</v>
      </c>
      <c r="U911">
        <v>2005</v>
      </c>
      <c r="V911" t="str">
        <f>IF(Table1[[#This Row],[YearBuilt]]&lt;1990, "N", IF(Table1[[#This Row],[Remodeled after 1990?]] = "Y", "N", "Y"))</f>
        <v>Y</v>
      </c>
      <c r="W911">
        <v>2005</v>
      </c>
      <c r="X911" t="str" cm="1">
        <f t="array" ref="X911">IFERROR(IF(U911=W911, "N", IF(AND(U911&lt;W911, Table1[[#This Row],[YearRemodAdd]]&gt;1990), "Y", "N/A")), No value)</f>
        <v>N</v>
      </c>
      <c r="Y911" t="s">
        <v>93</v>
      </c>
      <c r="Z911" t="s">
        <v>94</v>
      </c>
      <c r="AA911" t="s">
        <v>95</v>
      </c>
      <c r="AB911" t="s">
        <v>95</v>
      </c>
      <c r="AC911" t="s">
        <v>117</v>
      </c>
      <c r="AD911">
        <v>0</v>
      </c>
      <c r="AE911" t="s">
        <v>97</v>
      </c>
      <c r="AF911" t="s">
        <v>98</v>
      </c>
      <c r="AG911" t="s">
        <v>99</v>
      </c>
      <c r="AH911" t="s">
        <v>97</v>
      </c>
      <c r="AI911" t="s">
        <v>98</v>
      </c>
      <c r="AJ911" t="s">
        <v>100</v>
      </c>
      <c r="AK911" t="s">
        <v>102</v>
      </c>
      <c r="AL911">
        <v>0</v>
      </c>
      <c r="AM911" t="s">
        <v>102</v>
      </c>
      <c r="AN911">
        <v>0</v>
      </c>
      <c r="AO911">
        <v>742</v>
      </c>
      <c r="AP911">
        <v>742</v>
      </c>
      <c r="AQ911" t="s">
        <v>103</v>
      </c>
      <c r="AR911" t="s">
        <v>104</v>
      </c>
      <c r="AS911" t="s">
        <v>105</v>
      </c>
      <c r="AT911" t="s">
        <v>106</v>
      </c>
      <c r="AU911">
        <v>742</v>
      </c>
      <c r="AV911">
        <v>742</v>
      </c>
      <c r="AW911">
        <v>0</v>
      </c>
      <c r="AX911">
        <v>1484</v>
      </c>
      <c r="AY911">
        <v>0</v>
      </c>
      <c r="AZ911">
        <v>0</v>
      </c>
      <c r="BA911">
        <v>2</v>
      </c>
      <c r="BB911">
        <v>1</v>
      </c>
      <c r="BC911">
        <v>3</v>
      </c>
      <c r="BD911">
        <v>1</v>
      </c>
      <c r="BE911" t="s">
        <v>97</v>
      </c>
      <c r="BF911">
        <v>8</v>
      </c>
      <c r="BG911" t="s">
        <v>107</v>
      </c>
      <c r="BH911">
        <v>1</v>
      </c>
      <c r="BI911" t="s">
        <v>97</v>
      </c>
      <c r="BJ911" t="s">
        <v>108</v>
      </c>
      <c r="BK911">
        <v>2005</v>
      </c>
      <c r="BL911" t="s">
        <v>157</v>
      </c>
      <c r="BM911">
        <v>2</v>
      </c>
      <c r="BN911">
        <v>390</v>
      </c>
      <c r="BO911" t="s">
        <v>98</v>
      </c>
      <c r="BP911" t="s">
        <v>98</v>
      </c>
      <c r="BQ911" t="s">
        <v>105</v>
      </c>
      <c r="BR911">
        <v>36</v>
      </c>
      <c r="BS911">
        <v>24</v>
      </c>
      <c r="BT911">
        <v>0</v>
      </c>
      <c r="BU911">
        <v>0</v>
      </c>
      <c r="BV911">
        <v>0</v>
      </c>
      <c r="BW911">
        <v>0</v>
      </c>
      <c r="BX911" t="s">
        <v>83</v>
      </c>
      <c r="BY911" t="s">
        <v>83</v>
      </c>
      <c r="BZ911" t="s">
        <v>83</v>
      </c>
      <c r="CA911" s="2">
        <v>0</v>
      </c>
      <c r="CB911">
        <v>6</v>
      </c>
      <c r="CC911">
        <v>2009</v>
      </c>
      <c r="CD911" t="s">
        <v>110</v>
      </c>
      <c r="CE911" t="s">
        <v>111</v>
      </c>
      <c r="CF911" s="2">
        <v>174000</v>
      </c>
      <c r="CG911" s="4">
        <f t="shared" si="29"/>
        <v>117.25067385444744</v>
      </c>
    </row>
    <row r="912" spans="1:85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 t="str">
        <f t="shared" si="28"/>
        <v>N</v>
      </c>
      <c r="S912">
        <v>5</v>
      </c>
      <c r="T912">
        <v>5</v>
      </c>
      <c r="U912">
        <v>1960</v>
      </c>
      <c r="V912" t="str">
        <f>IF(Table1[[#This Row],[YearBuilt]]&lt;1990, "N", IF(Table1[[#This Row],[Remodeled after 1990?]] = "Y", "N", "Y"))</f>
        <v>N</v>
      </c>
      <c r="W912">
        <v>1960</v>
      </c>
      <c r="X912" t="str" cm="1">
        <f t="array" ref="X912">IFERROR(IF(U912=W912, "N", IF(AND(U912&lt;W912, Table1[[#This Row],[YearRemodAdd]]&gt;1990), "Y", "N/A")), No value)</f>
        <v>N</v>
      </c>
      <c r="Y912" t="s">
        <v>93</v>
      </c>
      <c r="Z912" t="s">
        <v>94</v>
      </c>
      <c r="AA912" t="s">
        <v>116</v>
      </c>
      <c r="AB912" t="s">
        <v>116</v>
      </c>
      <c r="AC912" t="s">
        <v>96</v>
      </c>
      <c r="AD912">
        <v>361</v>
      </c>
      <c r="AE912" t="s">
        <v>98</v>
      </c>
      <c r="AF912" t="s">
        <v>98</v>
      </c>
      <c r="AG912" t="s">
        <v>118</v>
      </c>
      <c r="AH912" t="s">
        <v>98</v>
      </c>
      <c r="AI912" t="s">
        <v>98</v>
      </c>
      <c r="AJ912" t="s">
        <v>100</v>
      </c>
      <c r="AK912" t="s">
        <v>153</v>
      </c>
      <c r="AL912">
        <v>443</v>
      </c>
      <c r="AM912" t="s">
        <v>102</v>
      </c>
      <c r="AN912">
        <v>0</v>
      </c>
      <c r="AO912">
        <v>662</v>
      </c>
      <c r="AP912">
        <v>1105</v>
      </c>
      <c r="AQ912" t="s">
        <v>103</v>
      </c>
      <c r="AR912" t="s">
        <v>98</v>
      </c>
      <c r="AS912" t="s">
        <v>105</v>
      </c>
      <c r="AT912" t="s">
        <v>164</v>
      </c>
      <c r="AU912">
        <v>1105</v>
      </c>
      <c r="AV912">
        <v>1169</v>
      </c>
      <c r="AW912">
        <v>0</v>
      </c>
      <c r="AX912">
        <v>2274</v>
      </c>
      <c r="AY912">
        <v>0</v>
      </c>
      <c r="AZ912">
        <v>0</v>
      </c>
      <c r="BA912">
        <v>2</v>
      </c>
      <c r="BB912">
        <v>0</v>
      </c>
      <c r="BC912">
        <v>5</v>
      </c>
      <c r="BD912">
        <v>2</v>
      </c>
      <c r="BE912" t="s">
        <v>98</v>
      </c>
      <c r="BF912">
        <v>12</v>
      </c>
      <c r="BG912" t="s">
        <v>107</v>
      </c>
      <c r="BH912">
        <v>0</v>
      </c>
      <c r="BI912" t="s">
        <v>83</v>
      </c>
      <c r="BJ912" t="s">
        <v>127</v>
      </c>
      <c r="BK912">
        <v>1960</v>
      </c>
      <c r="BL912" t="s">
        <v>102</v>
      </c>
      <c r="BM912">
        <v>2</v>
      </c>
      <c r="BN912">
        <v>480</v>
      </c>
      <c r="BO912" t="s">
        <v>98</v>
      </c>
      <c r="BP912" t="s">
        <v>98</v>
      </c>
      <c r="BQ912" t="s">
        <v>105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 t="s">
        <v>83</v>
      </c>
      <c r="BY912" t="s">
        <v>83</v>
      </c>
      <c r="BZ912" t="s">
        <v>83</v>
      </c>
      <c r="CA912" s="2">
        <v>0</v>
      </c>
      <c r="CB912">
        <v>1</v>
      </c>
      <c r="CC912">
        <v>2010</v>
      </c>
      <c r="CD912" t="s">
        <v>110</v>
      </c>
      <c r="CE912" t="s">
        <v>111</v>
      </c>
      <c r="CF912" s="2">
        <v>154300</v>
      </c>
      <c r="CG912" s="4">
        <f t="shared" si="29"/>
        <v>67.854001759014949</v>
      </c>
    </row>
    <row r="913" spans="1:85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 t="str">
        <f t="shared" si="28"/>
        <v>Y</v>
      </c>
      <c r="S913">
        <v>5</v>
      </c>
      <c r="T913">
        <v>7</v>
      </c>
      <c r="U913">
        <v>1977</v>
      </c>
      <c r="V913" t="str">
        <f>IF(Table1[[#This Row],[YearBuilt]]&lt;1990, "N", IF(Table1[[#This Row],[Remodeled after 1990?]] = "Y", "N", "Y"))</f>
        <v>N</v>
      </c>
      <c r="W913">
        <v>1989</v>
      </c>
      <c r="X913" t="str" cm="1">
        <f t="array" ref="X913">IFERROR(IF(U913=W913, "N", IF(AND(U913&lt;W913, Table1[[#This Row],[YearRemodAdd]]&gt;1990), "Y", "N/A")), No value)</f>
        <v>N/A</v>
      </c>
      <c r="Y913" t="s">
        <v>93</v>
      </c>
      <c r="Z913" t="s">
        <v>94</v>
      </c>
      <c r="AA913" t="s">
        <v>140</v>
      </c>
      <c r="AB913" t="s">
        <v>161</v>
      </c>
      <c r="AC913" t="s">
        <v>117</v>
      </c>
      <c r="AD913">
        <v>0</v>
      </c>
      <c r="AE913" t="s">
        <v>98</v>
      </c>
      <c r="AF913" t="s">
        <v>98</v>
      </c>
      <c r="AG913" t="s">
        <v>118</v>
      </c>
      <c r="AH913" t="s">
        <v>97</v>
      </c>
      <c r="AI913" t="s">
        <v>97</v>
      </c>
      <c r="AJ913" t="s">
        <v>130</v>
      </c>
      <c r="AK913" t="s">
        <v>119</v>
      </c>
      <c r="AL913">
        <v>196</v>
      </c>
      <c r="AM913" t="s">
        <v>102</v>
      </c>
      <c r="AN913">
        <v>0</v>
      </c>
      <c r="AO913">
        <v>1072</v>
      </c>
      <c r="AP913">
        <v>1268</v>
      </c>
      <c r="AQ913" t="s">
        <v>103</v>
      </c>
      <c r="AR913" t="s">
        <v>98</v>
      </c>
      <c r="AS913" t="s">
        <v>105</v>
      </c>
      <c r="AT913" t="s">
        <v>106</v>
      </c>
      <c r="AU913">
        <v>1268</v>
      </c>
      <c r="AV913">
        <v>0</v>
      </c>
      <c r="AW913">
        <v>0</v>
      </c>
      <c r="AX913">
        <v>1268</v>
      </c>
      <c r="AY913">
        <v>0</v>
      </c>
      <c r="AZ913">
        <v>0</v>
      </c>
      <c r="BA913">
        <v>1</v>
      </c>
      <c r="BB913">
        <v>1</v>
      </c>
      <c r="BC913">
        <v>3</v>
      </c>
      <c r="BD913">
        <v>1</v>
      </c>
      <c r="BE913" t="s">
        <v>97</v>
      </c>
      <c r="BF913">
        <v>5</v>
      </c>
      <c r="BG913" t="s">
        <v>107</v>
      </c>
      <c r="BH913">
        <v>0</v>
      </c>
      <c r="BI913" t="s">
        <v>83</v>
      </c>
      <c r="BJ913" t="s">
        <v>127</v>
      </c>
      <c r="BK913">
        <v>1978</v>
      </c>
      <c r="BL913" t="s">
        <v>102</v>
      </c>
      <c r="BM913">
        <v>1</v>
      </c>
      <c r="BN913">
        <v>252</v>
      </c>
      <c r="BO913" t="s">
        <v>98</v>
      </c>
      <c r="BP913" t="s">
        <v>98</v>
      </c>
      <c r="BQ913" t="s">
        <v>105</v>
      </c>
      <c r="BR913">
        <v>173</v>
      </c>
      <c r="BS913">
        <v>0</v>
      </c>
      <c r="BT913">
        <v>0</v>
      </c>
      <c r="BU913">
        <v>0</v>
      </c>
      <c r="BV913">
        <v>0</v>
      </c>
      <c r="BW913">
        <v>0</v>
      </c>
      <c r="BX913" t="s">
        <v>83</v>
      </c>
      <c r="BY913" t="s">
        <v>83</v>
      </c>
      <c r="BZ913" t="s">
        <v>83</v>
      </c>
      <c r="CA913" s="2">
        <v>0</v>
      </c>
      <c r="CB913">
        <v>10</v>
      </c>
      <c r="CC913">
        <v>2009</v>
      </c>
      <c r="CD913" t="s">
        <v>110</v>
      </c>
      <c r="CE913" t="s">
        <v>111</v>
      </c>
      <c r="CF913" s="2">
        <v>143500</v>
      </c>
      <c r="CG913" s="4">
        <f t="shared" si="29"/>
        <v>113.17034700315457</v>
      </c>
    </row>
    <row r="914" spans="1:85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 t="str">
        <f t="shared" si="28"/>
        <v>Y</v>
      </c>
      <c r="S914">
        <v>5</v>
      </c>
      <c r="T914">
        <v>7</v>
      </c>
      <c r="U914">
        <v>1925</v>
      </c>
      <c r="V914" t="str">
        <f>IF(Table1[[#This Row],[YearBuilt]]&lt;1990, "N", IF(Table1[[#This Row],[Remodeled after 1990?]] = "Y", "N", "Y"))</f>
        <v>N</v>
      </c>
      <c r="W914">
        <v>1950</v>
      </c>
      <c r="X914" t="str" cm="1">
        <f t="array" ref="X914">IFERROR(IF(U914=W914, "N", IF(AND(U914&lt;W914, Table1[[#This Row],[YearRemodAdd]]&gt;1990), "Y", "N/A")), No value)</f>
        <v>N/A</v>
      </c>
      <c r="Y914" t="s">
        <v>93</v>
      </c>
      <c r="Z914" t="s">
        <v>94</v>
      </c>
      <c r="AA914" t="s">
        <v>116</v>
      </c>
      <c r="AB914" t="s">
        <v>116</v>
      </c>
      <c r="AC914" t="s">
        <v>117</v>
      </c>
      <c r="AD914">
        <v>0</v>
      </c>
      <c r="AE914" t="s">
        <v>98</v>
      </c>
      <c r="AF914" t="s">
        <v>98</v>
      </c>
      <c r="AG914" t="s">
        <v>126</v>
      </c>
      <c r="AH914" t="s">
        <v>98</v>
      </c>
      <c r="AI914" t="s">
        <v>98</v>
      </c>
      <c r="AJ914" t="s">
        <v>100</v>
      </c>
      <c r="AK914" t="s">
        <v>153</v>
      </c>
      <c r="AL914">
        <v>489</v>
      </c>
      <c r="AM914" t="s">
        <v>102</v>
      </c>
      <c r="AN914">
        <v>0</v>
      </c>
      <c r="AO914">
        <v>279</v>
      </c>
      <c r="AP914">
        <v>768</v>
      </c>
      <c r="AQ914" t="s">
        <v>103</v>
      </c>
      <c r="AR914" t="s">
        <v>98</v>
      </c>
      <c r="AS914" t="s">
        <v>177</v>
      </c>
      <c r="AT914" t="s">
        <v>106</v>
      </c>
      <c r="AU914">
        <v>1015</v>
      </c>
      <c r="AV914">
        <v>0</v>
      </c>
      <c r="AW914">
        <v>0</v>
      </c>
      <c r="AX914">
        <v>1015</v>
      </c>
      <c r="AY914">
        <v>0</v>
      </c>
      <c r="AZ914">
        <v>0</v>
      </c>
      <c r="BA914">
        <v>1</v>
      </c>
      <c r="BB914">
        <v>0</v>
      </c>
      <c r="BC914">
        <v>3</v>
      </c>
      <c r="BD914">
        <v>1</v>
      </c>
      <c r="BE914" t="s">
        <v>98</v>
      </c>
      <c r="BF914">
        <v>6</v>
      </c>
      <c r="BG914" t="s">
        <v>146</v>
      </c>
      <c r="BH914">
        <v>0</v>
      </c>
      <c r="BI914" t="s">
        <v>83</v>
      </c>
      <c r="BJ914" t="s">
        <v>127</v>
      </c>
      <c r="BK914">
        <v>1925</v>
      </c>
      <c r="BL914" t="s">
        <v>102</v>
      </c>
      <c r="BM914">
        <v>1</v>
      </c>
      <c r="BN914">
        <v>450</v>
      </c>
      <c r="BO914" t="s">
        <v>98</v>
      </c>
      <c r="BP914" t="s">
        <v>98</v>
      </c>
      <c r="BQ914" t="s">
        <v>105</v>
      </c>
      <c r="BR914">
        <v>0</v>
      </c>
      <c r="BS914">
        <v>0</v>
      </c>
      <c r="BT914">
        <v>112</v>
      </c>
      <c r="BU914">
        <v>0</v>
      </c>
      <c r="BV914">
        <v>120</v>
      </c>
      <c r="BW914">
        <v>0</v>
      </c>
      <c r="BX914" t="s">
        <v>83</v>
      </c>
      <c r="BY914" t="s">
        <v>134</v>
      </c>
      <c r="BZ914" t="s">
        <v>135</v>
      </c>
      <c r="CA914" s="2">
        <v>620</v>
      </c>
      <c r="CB914">
        <v>7</v>
      </c>
      <c r="CC914">
        <v>2006</v>
      </c>
      <c r="CD914" t="s">
        <v>110</v>
      </c>
      <c r="CE914" t="s">
        <v>128</v>
      </c>
      <c r="CF914" s="2">
        <v>88000</v>
      </c>
      <c r="CG914" s="4">
        <f t="shared" si="29"/>
        <v>86.699507389162562</v>
      </c>
    </row>
    <row r="915" spans="1:85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 t="str">
        <f t="shared" si="28"/>
        <v>N</v>
      </c>
      <c r="S915">
        <v>5</v>
      </c>
      <c r="T915">
        <v>6</v>
      </c>
      <c r="U915">
        <v>1949</v>
      </c>
      <c r="V915" t="str">
        <f>IF(Table1[[#This Row],[YearBuilt]]&lt;1990, "N", IF(Table1[[#This Row],[Remodeled after 1990?]] = "Y", "N", "Y"))</f>
        <v>N</v>
      </c>
      <c r="W915">
        <v>1950</v>
      </c>
      <c r="X915" t="str" cm="1">
        <f t="array" ref="X915">IFERROR(IF(U915=W915, "N", IF(AND(U915&lt;W915, Table1[[#This Row],[YearRemodAdd]]&gt;1990), "Y", "N/A")), No value)</f>
        <v>N/A</v>
      </c>
      <c r="Y915" t="s">
        <v>93</v>
      </c>
      <c r="Z915" t="s">
        <v>94</v>
      </c>
      <c r="AA915" t="s">
        <v>116</v>
      </c>
      <c r="AB915" t="s">
        <v>116</v>
      </c>
      <c r="AC915" t="s">
        <v>117</v>
      </c>
      <c r="AD915">
        <v>0</v>
      </c>
      <c r="AE915" t="s">
        <v>98</v>
      </c>
      <c r="AF915" t="s">
        <v>98</v>
      </c>
      <c r="AG915" t="s">
        <v>118</v>
      </c>
      <c r="AH915" t="s">
        <v>98</v>
      </c>
      <c r="AI915" t="s">
        <v>98</v>
      </c>
      <c r="AJ915" t="s">
        <v>100</v>
      </c>
      <c r="AK915" t="s">
        <v>141</v>
      </c>
      <c r="AL915">
        <v>284</v>
      </c>
      <c r="AM915" t="s">
        <v>102</v>
      </c>
      <c r="AN915">
        <v>0</v>
      </c>
      <c r="AO915">
        <v>717</v>
      </c>
      <c r="AP915">
        <v>1001</v>
      </c>
      <c r="AQ915" t="s">
        <v>103</v>
      </c>
      <c r="AR915" t="s">
        <v>98</v>
      </c>
      <c r="AS915" t="s">
        <v>177</v>
      </c>
      <c r="AT915" t="s">
        <v>164</v>
      </c>
      <c r="AU915">
        <v>1001</v>
      </c>
      <c r="AV915">
        <v>1001</v>
      </c>
      <c r="AW915">
        <v>0</v>
      </c>
      <c r="AX915">
        <v>2002</v>
      </c>
      <c r="AY915">
        <v>0</v>
      </c>
      <c r="AZ915">
        <v>0</v>
      </c>
      <c r="BA915">
        <v>2</v>
      </c>
      <c r="BB915">
        <v>0</v>
      </c>
      <c r="BC915">
        <v>4</v>
      </c>
      <c r="BD915">
        <v>2</v>
      </c>
      <c r="BE915" t="s">
        <v>98</v>
      </c>
      <c r="BF915">
        <v>8</v>
      </c>
      <c r="BG915" t="s">
        <v>107</v>
      </c>
      <c r="BH915">
        <v>0</v>
      </c>
      <c r="BI915" t="s">
        <v>83</v>
      </c>
      <c r="BJ915" t="s">
        <v>217</v>
      </c>
      <c r="BK915">
        <v>1949</v>
      </c>
      <c r="BL915" t="s">
        <v>102</v>
      </c>
      <c r="BM915">
        <v>3</v>
      </c>
      <c r="BN915">
        <v>871</v>
      </c>
      <c r="BO915" t="s">
        <v>98</v>
      </c>
      <c r="BP915" t="s">
        <v>98</v>
      </c>
      <c r="BQ915" t="s">
        <v>105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 t="s">
        <v>83</v>
      </c>
      <c r="BY915" t="s">
        <v>83</v>
      </c>
      <c r="BZ915" t="s">
        <v>83</v>
      </c>
      <c r="CA915" s="2">
        <v>0</v>
      </c>
      <c r="CB915">
        <v>8</v>
      </c>
      <c r="CC915">
        <v>2007</v>
      </c>
      <c r="CD915" t="s">
        <v>110</v>
      </c>
      <c r="CE915" t="s">
        <v>111</v>
      </c>
      <c r="CF915" s="2">
        <v>145000</v>
      </c>
      <c r="CG915" s="4">
        <f t="shared" si="29"/>
        <v>72.427572427572429</v>
      </c>
    </row>
    <row r="916" spans="1:85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 t="str">
        <f t="shared" si="28"/>
        <v>N</v>
      </c>
      <c r="S916">
        <v>6</v>
      </c>
      <c r="T916">
        <v>5</v>
      </c>
      <c r="U916">
        <v>2009</v>
      </c>
      <c r="V916" t="str">
        <f>IF(Table1[[#This Row],[YearBuilt]]&lt;1990, "N", IF(Table1[[#This Row],[Remodeled after 1990?]] = "Y", "N", "Y"))</f>
        <v>Y</v>
      </c>
      <c r="W916">
        <v>2009</v>
      </c>
      <c r="X916" t="str" cm="1">
        <f t="array" ref="X916">IFERROR(IF(U916=W916, "N", IF(AND(U916&lt;W916, Table1[[#This Row],[YearRemodAdd]]&gt;1990), "Y", "N/A")), No value)</f>
        <v>N</v>
      </c>
      <c r="Y916" t="s">
        <v>93</v>
      </c>
      <c r="Z916" t="s">
        <v>94</v>
      </c>
      <c r="AA916" t="s">
        <v>95</v>
      </c>
      <c r="AB916" t="s">
        <v>95</v>
      </c>
      <c r="AC916" t="s">
        <v>137</v>
      </c>
      <c r="AD916">
        <v>76</v>
      </c>
      <c r="AE916" t="s">
        <v>97</v>
      </c>
      <c r="AF916" t="s">
        <v>98</v>
      </c>
      <c r="AG916" t="s">
        <v>99</v>
      </c>
      <c r="AH916" t="s">
        <v>97</v>
      </c>
      <c r="AI916" t="s">
        <v>98</v>
      </c>
      <c r="AJ916" t="s">
        <v>130</v>
      </c>
      <c r="AK916" t="s">
        <v>101</v>
      </c>
      <c r="AL916">
        <v>294</v>
      </c>
      <c r="AM916" t="s">
        <v>102</v>
      </c>
      <c r="AN916">
        <v>0</v>
      </c>
      <c r="AO916">
        <v>318</v>
      </c>
      <c r="AP916">
        <v>612</v>
      </c>
      <c r="AQ916" t="s">
        <v>103</v>
      </c>
      <c r="AR916" t="s">
        <v>104</v>
      </c>
      <c r="AS916" t="s">
        <v>105</v>
      </c>
      <c r="AT916" t="s">
        <v>106</v>
      </c>
      <c r="AU916">
        <v>612</v>
      </c>
      <c r="AV916">
        <v>612</v>
      </c>
      <c r="AW916">
        <v>0</v>
      </c>
      <c r="AX916">
        <v>1224</v>
      </c>
      <c r="AY916">
        <v>0</v>
      </c>
      <c r="AZ916">
        <v>0</v>
      </c>
      <c r="BA916">
        <v>2</v>
      </c>
      <c r="BB916">
        <v>1</v>
      </c>
      <c r="BC916">
        <v>2</v>
      </c>
      <c r="BD916">
        <v>1</v>
      </c>
      <c r="BE916" t="s">
        <v>97</v>
      </c>
      <c r="BF916">
        <v>4</v>
      </c>
      <c r="BG916" t="s">
        <v>107</v>
      </c>
      <c r="BH916">
        <v>0</v>
      </c>
      <c r="BI916" t="s">
        <v>83</v>
      </c>
      <c r="BJ916" t="s">
        <v>127</v>
      </c>
      <c r="BK916">
        <v>2009</v>
      </c>
      <c r="BL916" t="s">
        <v>109</v>
      </c>
      <c r="BM916">
        <v>2</v>
      </c>
      <c r="BN916">
        <v>528</v>
      </c>
      <c r="BO916" t="s">
        <v>98</v>
      </c>
      <c r="BP916" t="s">
        <v>98</v>
      </c>
      <c r="BQ916" t="s">
        <v>105</v>
      </c>
      <c r="BR916">
        <v>0</v>
      </c>
      <c r="BS916">
        <v>234</v>
      </c>
      <c r="BT916">
        <v>0</v>
      </c>
      <c r="BU916">
        <v>0</v>
      </c>
      <c r="BV916">
        <v>0</v>
      </c>
      <c r="BW916">
        <v>0</v>
      </c>
      <c r="BX916" t="s">
        <v>83</v>
      </c>
      <c r="BY916" t="s">
        <v>83</v>
      </c>
      <c r="BZ916" t="s">
        <v>83</v>
      </c>
      <c r="CA916" s="2">
        <v>0</v>
      </c>
      <c r="CB916">
        <v>6</v>
      </c>
      <c r="CC916">
        <v>2009</v>
      </c>
      <c r="CD916" t="s">
        <v>158</v>
      </c>
      <c r="CE916" t="s">
        <v>159</v>
      </c>
      <c r="CF916" s="2">
        <v>173733</v>
      </c>
      <c r="CG916" s="4">
        <f t="shared" si="29"/>
        <v>141.93872549019608</v>
      </c>
    </row>
    <row r="917" spans="1:85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 t="str">
        <f t="shared" si="28"/>
        <v>N</v>
      </c>
      <c r="S917">
        <v>4</v>
      </c>
      <c r="T917">
        <v>5</v>
      </c>
      <c r="U917">
        <v>1970</v>
      </c>
      <c r="V917" t="str">
        <f>IF(Table1[[#This Row],[YearBuilt]]&lt;1990, "N", IF(Table1[[#This Row],[Remodeled after 1990?]] = "Y", "N", "Y"))</f>
        <v>N</v>
      </c>
      <c r="W917">
        <v>1970</v>
      </c>
      <c r="X917" t="str" cm="1">
        <f t="array" ref="X917">IFERROR(IF(U917=W917, "N", IF(AND(U917&lt;W917, Table1[[#This Row],[YearRemodAdd]]&gt;1990), "Y", "N/A")), No value)</f>
        <v>N</v>
      </c>
      <c r="Y917" t="s">
        <v>93</v>
      </c>
      <c r="Z917" t="s">
        <v>94</v>
      </c>
      <c r="AA917" t="s">
        <v>180</v>
      </c>
      <c r="AB917" t="s">
        <v>181</v>
      </c>
      <c r="AC917" t="s">
        <v>96</v>
      </c>
      <c r="AD917">
        <v>80</v>
      </c>
      <c r="AE917" t="s">
        <v>98</v>
      </c>
      <c r="AF917" t="s">
        <v>98</v>
      </c>
      <c r="AG917" t="s">
        <v>118</v>
      </c>
      <c r="AH917" t="s">
        <v>98</v>
      </c>
      <c r="AI917" t="s">
        <v>98</v>
      </c>
      <c r="AJ917" t="s">
        <v>100</v>
      </c>
      <c r="AK917" t="s">
        <v>102</v>
      </c>
      <c r="AL917">
        <v>0</v>
      </c>
      <c r="AM917" t="s">
        <v>102</v>
      </c>
      <c r="AN917">
        <v>0</v>
      </c>
      <c r="AO917">
        <v>546</v>
      </c>
      <c r="AP917">
        <v>546</v>
      </c>
      <c r="AQ917" t="s">
        <v>103</v>
      </c>
      <c r="AR917" t="s">
        <v>147</v>
      </c>
      <c r="AS917" t="s">
        <v>105</v>
      </c>
      <c r="AT917" t="s">
        <v>106</v>
      </c>
      <c r="AU917">
        <v>546</v>
      </c>
      <c r="AV917">
        <v>546</v>
      </c>
      <c r="AW917">
        <v>0</v>
      </c>
      <c r="AX917">
        <v>1092</v>
      </c>
      <c r="AY917">
        <v>0</v>
      </c>
      <c r="AZ917">
        <v>0</v>
      </c>
      <c r="BA917">
        <v>1</v>
      </c>
      <c r="BB917">
        <v>1</v>
      </c>
      <c r="BC917">
        <v>3</v>
      </c>
      <c r="BD917">
        <v>1</v>
      </c>
      <c r="BE917" t="s">
        <v>98</v>
      </c>
      <c r="BF917">
        <v>6</v>
      </c>
      <c r="BG917" t="s">
        <v>107</v>
      </c>
      <c r="BH917">
        <v>0</v>
      </c>
      <c r="BI917" t="s">
        <v>83</v>
      </c>
      <c r="BJ917" t="s">
        <v>108</v>
      </c>
      <c r="BK917">
        <v>1970</v>
      </c>
      <c r="BL917" t="s">
        <v>102</v>
      </c>
      <c r="BM917">
        <v>1</v>
      </c>
      <c r="BN917">
        <v>286</v>
      </c>
      <c r="BO917" t="s">
        <v>98</v>
      </c>
      <c r="BP917" t="s">
        <v>98</v>
      </c>
      <c r="BQ917" t="s">
        <v>105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t="s">
        <v>83</v>
      </c>
      <c r="BY917" t="s">
        <v>83</v>
      </c>
      <c r="BZ917" t="s">
        <v>83</v>
      </c>
      <c r="CA917" s="2">
        <v>0</v>
      </c>
      <c r="CB917">
        <v>1</v>
      </c>
      <c r="CC917">
        <v>2007</v>
      </c>
      <c r="CD917" t="s">
        <v>110</v>
      </c>
      <c r="CE917" t="s">
        <v>111</v>
      </c>
      <c r="CF917" s="2">
        <v>75000</v>
      </c>
      <c r="CG917" s="4">
        <f t="shared" si="29"/>
        <v>68.681318681318686</v>
      </c>
    </row>
    <row r="918" spans="1:85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 t="str">
        <f t="shared" si="28"/>
        <v>Y</v>
      </c>
      <c r="S918">
        <v>2</v>
      </c>
      <c r="T918">
        <v>3</v>
      </c>
      <c r="U918">
        <v>1949</v>
      </c>
      <c r="V918" t="str">
        <f>IF(Table1[[#This Row],[YearBuilt]]&lt;1990, "N", IF(Table1[[#This Row],[Remodeled after 1990?]] = "Y", "N", "Y"))</f>
        <v>N</v>
      </c>
      <c r="W918">
        <v>1950</v>
      </c>
      <c r="X918" t="str" cm="1">
        <f t="array" ref="X918">IFERROR(IF(U918=W918, "N", IF(AND(U918&lt;W918, Table1[[#This Row],[YearRemodAdd]]&gt;1990), "Y", "N/A")), No value)</f>
        <v>N/A</v>
      </c>
      <c r="Y918" t="s">
        <v>93</v>
      </c>
      <c r="Z918" t="s">
        <v>94</v>
      </c>
      <c r="AA918" t="s">
        <v>186</v>
      </c>
      <c r="AB918" t="s">
        <v>186</v>
      </c>
      <c r="AC918" t="s">
        <v>117</v>
      </c>
      <c r="AD918">
        <v>0</v>
      </c>
      <c r="AE918" t="s">
        <v>98</v>
      </c>
      <c r="AF918" t="s">
        <v>98</v>
      </c>
      <c r="AG918" t="s">
        <v>118</v>
      </c>
      <c r="AH918" t="s">
        <v>98</v>
      </c>
      <c r="AI918" t="s">
        <v>98</v>
      </c>
      <c r="AJ918" t="s">
        <v>130</v>
      </c>
      <c r="AK918" t="s">
        <v>141</v>
      </c>
      <c r="AL918">
        <v>50</v>
      </c>
      <c r="AM918" t="s">
        <v>102</v>
      </c>
      <c r="AN918">
        <v>0</v>
      </c>
      <c r="AO918">
        <v>430</v>
      </c>
      <c r="AP918">
        <v>480</v>
      </c>
      <c r="AQ918" t="s">
        <v>103</v>
      </c>
      <c r="AR918" t="s">
        <v>98</v>
      </c>
      <c r="AS918" t="s">
        <v>177</v>
      </c>
      <c r="AT918" t="s">
        <v>164</v>
      </c>
      <c r="AU918">
        <v>480</v>
      </c>
      <c r="AV918">
        <v>0</v>
      </c>
      <c r="AW918">
        <v>0</v>
      </c>
      <c r="AX918">
        <v>480</v>
      </c>
      <c r="AY918">
        <v>1</v>
      </c>
      <c r="AZ918">
        <v>0</v>
      </c>
      <c r="BA918">
        <v>0</v>
      </c>
      <c r="BB918">
        <v>0</v>
      </c>
      <c r="BC918">
        <v>1</v>
      </c>
      <c r="BD918">
        <v>1</v>
      </c>
      <c r="BE918" t="s">
        <v>98</v>
      </c>
      <c r="BF918">
        <v>4</v>
      </c>
      <c r="BG918" t="s">
        <v>107</v>
      </c>
      <c r="BH918">
        <v>0</v>
      </c>
      <c r="BI918" t="s">
        <v>83</v>
      </c>
      <c r="BJ918" t="s">
        <v>127</v>
      </c>
      <c r="BK918">
        <v>1958</v>
      </c>
      <c r="BL918" t="s">
        <v>102</v>
      </c>
      <c r="BM918">
        <v>1</v>
      </c>
      <c r="BN918">
        <v>308</v>
      </c>
      <c r="BO918" t="s">
        <v>98</v>
      </c>
      <c r="BP918" t="s">
        <v>98</v>
      </c>
      <c r="BQ918" t="s">
        <v>105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 t="s">
        <v>83</v>
      </c>
      <c r="BY918" t="s">
        <v>83</v>
      </c>
      <c r="BZ918" t="s">
        <v>83</v>
      </c>
      <c r="CA918" s="2">
        <v>0</v>
      </c>
      <c r="CB918">
        <v>10</v>
      </c>
      <c r="CC918">
        <v>2006</v>
      </c>
      <c r="CD918" t="s">
        <v>110</v>
      </c>
      <c r="CE918" t="s">
        <v>128</v>
      </c>
      <c r="CF918" s="2">
        <v>35311</v>
      </c>
      <c r="CG918" s="4">
        <f t="shared" si="29"/>
        <v>73.564583333333331</v>
      </c>
    </row>
    <row r="919" spans="1:85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 t="str">
        <f t="shared" si="28"/>
        <v>Y</v>
      </c>
      <c r="S919">
        <v>4</v>
      </c>
      <c r="T919">
        <v>6</v>
      </c>
      <c r="U919">
        <v>1956</v>
      </c>
      <c r="V919" t="str">
        <f>IF(Table1[[#This Row],[YearBuilt]]&lt;1990, "N", IF(Table1[[#This Row],[Remodeled after 1990?]] = "Y", "N", "Y"))</f>
        <v>N</v>
      </c>
      <c r="W919">
        <v>1956</v>
      </c>
      <c r="X919" t="str" cm="1">
        <f t="array" ref="X919">IFERROR(IF(U919=W919, "N", IF(AND(U919&lt;W919, Table1[[#This Row],[YearRemodAdd]]&gt;1990), "Y", "N/A")), No value)</f>
        <v>N</v>
      </c>
      <c r="Y919" t="s">
        <v>93</v>
      </c>
      <c r="Z919" t="s">
        <v>94</v>
      </c>
      <c r="AA919" t="s">
        <v>95</v>
      </c>
      <c r="AB919" t="s">
        <v>95</v>
      </c>
      <c r="AC919" t="s">
        <v>117</v>
      </c>
      <c r="AD919">
        <v>0</v>
      </c>
      <c r="AE919" t="s">
        <v>98</v>
      </c>
      <c r="AF919" t="s">
        <v>98</v>
      </c>
      <c r="AG919" t="s">
        <v>118</v>
      </c>
      <c r="AH919" t="s">
        <v>98</v>
      </c>
      <c r="AI919" t="s">
        <v>98</v>
      </c>
      <c r="AJ919" t="s">
        <v>100</v>
      </c>
      <c r="AK919" t="s">
        <v>119</v>
      </c>
      <c r="AL919">
        <v>1059</v>
      </c>
      <c r="AM919" t="s">
        <v>102</v>
      </c>
      <c r="AN919">
        <v>0</v>
      </c>
      <c r="AO919">
        <v>75</v>
      </c>
      <c r="AP919">
        <v>1134</v>
      </c>
      <c r="AQ919" t="s">
        <v>103</v>
      </c>
      <c r="AR919" t="s">
        <v>104</v>
      </c>
      <c r="AS919" t="s">
        <v>105</v>
      </c>
      <c r="AT919" t="s">
        <v>164</v>
      </c>
      <c r="AU919">
        <v>1229</v>
      </c>
      <c r="AV919">
        <v>0</v>
      </c>
      <c r="AW919">
        <v>0</v>
      </c>
      <c r="AX919">
        <v>1229</v>
      </c>
      <c r="AY919">
        <v>0</v>
      </c>
      <c r="AZ919">
        <v>0</v>
      </c>
      <c r="BA919">
        <v>1</v>
      </c>
      <c r="BB919">
        <v>0</v>
      </c>
      <c r="BC919">
        <v>3</v>
      </c>
      <c r="BD919">
        <v>1</v>
      </c>
      <c r="BE919" t="s">
        <v>98</v>
      </c>
      <c r="BF919">
        <v>6</v>
      </c>
      <c r="BG919" t="s">
        <v>107</v>
      </c>
      <c r="BH919">
        <v>0</v>
      </c>
      <c r="BI919" t="s">
        <v>83</v>
      </c>
      <c r="BJ919" t="s">
        <v>108</v>
      </c>
      <c r="BK919">
        <v>1956</v>
      </c>
      <c r="BL919" t="s">
        <v>109</v>
      </c>
      <c r="BM919">
        <v>1</v>
      </c>
      <c r="BN919">
        <v>284</v>
      </c>
      <c r="BO919" t="s">
        <v>98</v>
      </c>
      <c r="BP919" t="s">
        <v>98</v>
      </c>
      <c r="BQ919" t="s">
        <v>105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 t="s">
        <v>83</v>
      </c>
      <c r="BY919" t="s">
        <v>83</v>
      </c>
      <c r="BZ919" t="s">
        <v>83</v>
      </c>
      <c r="CA919" s="2">
        <v>0</v>
      </c>
      <c r="CB919">
        <v>4</v>
      </c>
      <c r="CC919">
        <v>2009</v>
      </c>
      <c r="CD919" t="s">
        <v>110</v>
      </c>
      <c r="CE919" t="s">
        <v>111</v>
      </c>
      <c r="CF919" s="2">
        <v>135000</v>
      </c>
      <c r="CG919" s="4">
        <f t="shared" si="29"/>
        <v>109.84540276647681</v>
      </c>
    </row>
    <row r="920" spans="1:85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 t="str">
        <f t="shared" si="28"/>
        <v>N</v>
      </c>
      <c r="S920">
        <v>7</v>
      </c>
      <c r="T920">
        <v>5</v>
      </c>
      <c r="U920">
        <v>1991</v>
      </c>
      <c r="V920" t="str">
        <f>IF(Table1[[#This Row],[YearBuilt]]&lt;1990, "N", IF(Table1[[#This Row],[Remodeled after 1990?]] = "Y", "N", "Y"))</f>
        <v>Y</v>
      </c>
      <c r="W920">
        <v>1991</v>
      </c>
      <c r="X920" t="str" cm="1">
        <f t="array" ref="X920">IFERROR(IF(U920=W920, "N", IF(AND(U920&lt;W920, Table1[[#This Row],[YearRemodAdd]]&gt;1990), "Y", "N/A")), No value)</f>
        <v>N</v>
      </c>
      <c r="Y920" t="s">
        <v>93</v>
      </c>
      <c r="Z920" t="s">
        <v>94</v>
      </c>
      <c r="AA920" t="s">
        <v>140</v>
      </c>
      <c r="AB920" t="s">
        <v>140</v>
      </c>
      <c r="AC920" t="s">
        <v>117</v>
      </c>
      <c r="AD920">
        <v>0</v>
      </c>
      <c r="AE920" t="s">
        <v>97</v>
      </c>
      <c r="AF920" t="s">
        <v>98</v>
      </c>
      <c r="AG920" t="s">
        <v>99</v>
      </c>
      <c r="AH920" t="s">
        <v>104</v>
      </c>
      <c r="AI920" t="s">
        <v>98</v>
      </c>
      <c r="AJ920" t="s">
        <v>121</v>
      </c>
      <c r="AK920" t="s">
        <v>141</v>
      </c>
      <c r="AL920">
        <v>48</v>
      </c>
      <c r="AM920" t="s">
        <v>101</v>
      </c>
      <c r="AN920">
        <v>634</v>
      </c>
      <c r="AO920">
        <v>422</v>
      </c>
      <c r="AP920">
        <v>1104</v>
      </c>
      <c r="AQ920" t="s">
        <v>103</v>
      </c>
      <c r="AR920" t="s">
        <v>104</v>
      </c>
      <c r="AS920" t="s">
        <v>105</v>
      </c>
      <c r="AT920" t="s">
        <v>106</v>
      </c>
      <c r="AU920">
        <v>912</v>
      </c>
      <c r="AV920">
        <v>1215</v>
      </c>
      <c r="AW920">
        <v>0</v>
      </c>
      <c r="AX920">
        <v>2127</v>
      </c>
      <c r="AY920">
        <v>1</v>
      </c>
      <c r="AZ920">
        <v>0</v>
      </c>
      <c r="BA920">
        <v>2</v>
      </c>
      <c r="BB920">
        <v>1</v>
      </c>
      <c r="BC920">
        <v>4</v>
      </c>
      <c r="BD920">
        <v>1</v>
      </c>
      <c r="BE920" t="s">
        <v>97</v>
      </c>
      <c r="BF920">
        <v>8</v>
      </c>
      <c r="BG920" t="s">
        <v>107</v>
      </c>
      <c r="BH920">
        <v>1</v>
      </c>
      <c r="BI920" t="s">
        <v>98</v>
      </c>
      <c r="BJ920" t="s">
        <v>108</v>
      </c>
      <c r="BK920">
        <v>1991</v>
      </c>
      <c r="BL920" t="s">
        <v>109</v>
      </c>
      <c r="BM920">
        <v>3</v>
      </c>
      <c r="BN920">
        <v>833</v>
      </c>
      <c r="BO920" t="s">
        <v>98</v>
      </c>
      <c r="BP920" t="s">
        <v>98</v>
      </c>
      <c r="BQ920" t="s">
        <v>105</v>
      </c>
      <c r="BR920">
        <v>72</v>
      </c>
      <c r="BS920">
        <v>192</v>
      </c>
      <c r="BT920">
        <v>224</v>
      </c>
      <c r="BU920">
        <v>0</v>
      </c>
      <c r="BV920">
        <v>0</v>
      </c>
      <c r="BW920">
        <v>0</v>
      </c>
      <c r="BX920" t="s">
        <v>83</v>
      </c>
      <c r="BY920" t="s">
        <v>165</v>
      </c>
      <c r="BZ920" t="s">
        <v>83</v>
      </c>
      <c r="CA920" s="2">
        <v>0</v>
      </c>
      <c r="CB920">
        <v>11</v>
      </c>
      <c r="CC920">
        <v>2007</v>
      </c>
      <c r="CD920" t="s">
        <v>110</v>
      </c>
      <c r="CE920" t="s">
        <v>111</v>
      </c>
      <c r="CF920" s="2">
        <v>238000</v>
      </c>
      <c r="CG920" s="4">
        <f t="shared" si="29"/>
        <v>111.89468735307945</v>
      </c>
    </row>
    <row r="921" spans="1:85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 t="str">
        <f t="shared" si="28"/>
        <v>Y</v>
      </c>
      <c r="S921">
        <v>6</v>
      </c>
      <c r="T921">
        <v>8</v>
      </c>
      <c r="U921">
        <v>1958</v>
      </c>
      <c r="V921" t="str">
        <f>IF(Table1[[#This Row],[YearBuilt]]&lt;1990, "N", IF(Table1[[#This Row],[Remodeled after 1990?]] = "Y", "N", "Y"))</f>
        <v>N</v>
      </c>
      <c r="W921">
        <v>2002</v>
      </c>
      <c r="X921" t="str" cm="1">
        <f t="array" ref="X921">IFERROR(IF(U921=W921, "N", IF(AND(U921&lt;W921, Table1[[#This Row],[YearRemodAdd]]&gt;1990), "Y", "N/A")), No value)</f>
        <v>Y</v>
      </c>
      <c r="Y921" t="s">
        <v>152</v>
      </c>
      <c r="Z921" t="s">
        <v>94</v>
      </c>
      <c r="AA921" t="s">
        <v>116</v>
      </c>
      <c r="AB921" t="s">
        <v>116</v>
      </c>
      <c r="AC921" t="s">
        <v>117</v>
      </c>
      <c r="AD921">
        <v>0</v>
      </c>
      <c r="AE921" t="s">
        <v>104</v>
      </c>
      <c r="AF921" t="s">
        <v>98</v>
      </c>
      <c r="AG921" t="s">
        <v>118</v>
      </c>
      <c r="AH921" t="s">
        <v>97</v>
      </c>
      <c r="AI921" t="s">
        <v>98</v>
      </c>
      <c r="AJ921" t="s">
        <v>100</v>
      </c>
      <c r="AK921" t="s">
        <v>119</v>
      </c>
      <c r="AL921">
        <v>528</v>
      </c>
      <c r="AM921" t="s">
        <v>141</v>
      </c>
      <c r="AN921">
        <v>411</v>
      </c>
      <c r="AO921">
        <v>245</v>
      </c>
      <c r="AP921">
        <v>1184</v>
      </c>
      <c r="AQ921" t="s">
        <v>103</v>
      </c>
      <c r="AR921" t="s">
        <v>104</v>
      </c>
      <c r="AS921" t="s">
        <v>105</v>
      </c>
      <c r="AT921" t="s">
        <v>106</v>
      </c>
      <c r="AU921">
        <v>1414</v>
      </c>
      <c r="AV921">
        <v>0</v>
      </c>
      <c r="AW921">
        <v>0</v>
      </c>
      <c r="AX921">
        <v>1414</v>
      </c>
      <c r="AY921">
        <v>1</v>
      </c>
      <c r="AZ921">
        <v>0</v>
      </c>
      <c r="BA921">
        <v>1</v>
      </c>
      <c r="BB921">
        <v>0</v>
      </c>
      <c r="BC921">
        <v>3</v>
      </c>
      <c r="BD921">
        <v>1</v>
      </c>
      <c r="BE921" t="s">
        <v>98</v>
      </c>
      <c r="BF921">
        <v>6</v>
      </c>
      <c r="BG921" t="s">
        <v>146</v>
      </c>
      <c r="BH921">
        <v>1</v>
      </c>
      <c r="BI921" t="s">
        <v>98</v>
      </c>
      <c r="BJ921" t="s">
        <v>108</v>
      </c>
      <c r="BK921">
        <v>1990</v>
      </c>
      <c r="BL921" t="s">
        <v>102</v>
      </c>
      <c r="BM921">
        <v>2</v>
      </c>
      <c r="BN921">
        <v>601</v>
      </c>
      <c r="BO921" t="s">
        <v>98</v>
      </c>
      <c r="BP921" t="s">
        <v>98</v>
      </c>
      <c r="BQ921" t="s">
        <v>105</v>
      </c>
      <c r="BR921">
        <v>0</v>
      </c>
      <c r="BS921">
        <v>51</v>
      </c>
      <c r="BT921">
        <v>0</v>
      </c>
      <c r="BU921">
        <v>0</v>
      </c>
      <c r="BV921">
        <v>190</v>
      </c>
      <c r="BW921">
        <v>0</v>
      </c>
      <c r="BX921" t="s">
        <v>83</v>
      </c>
      <c r="BY921" t="s">
        <v>83</v>
      </c>
      <c r="BZ921" t="s">
        <v>83</v>
      </c>
      <c r="CA921" s="2">
        <v>0</v>
      </c>
      <c r="CB921">
        <v>5</v>
      </c>
      <c r="CC921">
        <v>2008</v>
      </c>
      <c r="CD921" t="s">
        <v>110</v>
      </c>
      <c r="CE921" t="s">
        <v>111</v>
      </c>
      <c r="CF921" s="2">
        <v>176500</v>
      </c>
      <c r="CG921" s="4">
        <f t="shared" si="29"/>
        <v>124.82319660537482</v>
      </c>
    </row>
    <row r="922" spans="1:85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 t="str">
        <f t="shared" si="28"/>
        <v>N</v>
      </c>
      <c r="S922">
        <v>6</v>
      </c>
      <c r="T922">
        <v>5</v>
      </c>
      <c r="U922">
        <v>1994</v>
      </c>
      <c r="V922" t="str">
        <f>IF(Table1[[#This Row],[YearBuilt]]&lt;1990, "N", IF(Table1[[#This Row],[Remodeled after 1990?]] = "Y", "N", "Y"))</f>
        <v>Y</v>
      </c>
      <c r="W922">
        <v>1994</v>
      </c>
      <c r="X922" t="str" cm="1">
        <f t="array" ref="X922">IFERROR(IF(U922=W922, "N", IF(AND(U922&lt;W922, Table1[[#This Row],[YearRemodAdd]]&gt;1990), "Y", "N/A")), No value)</f>
        <v>N</v>
      </c>
      <c r="Y922" t="s">
        <v>93</v>
      </c>
      <c r="Z922" t="s">
        <v>94</v>
      </c>
      <c r="AA922" t="s">
        <v>140</v>
      </c>
      <c r="AB922" t="s">
        <v>140</v>
      </c>
      <c r="AC922" t="s">
        <v>96</v>
      </c>
      <c r="AD922">
        <v>105</v>
      </c>
      <c r="AE922" t="s">
        <v>97</v>
      </c>
      <c r="AF922" t="s">
        <v>97</v>
      </c>
      <c r="AG922" t="s">
        <v>99</v>
      </c>
      <c r="AH922" t="s">
        <v>97</v>
      </c>
      <c r="AI922" t="s">
        <v>97</v>
      </c>
      <c r="AJ922" t="s">
        <v>100</v>
      </c>
      <c r="AK922" t="s">
        <v>101</v>
      </c>
      <c r="AL922">
        <v>814</v>
      </c>
      <c r="AM922" t="s">
        <v>102</v>
      </c>
      <c r="AN922">
        <v>0</v>
      </c>
      <c r="AO922">
        <v>114</v>
      </c>
      <c r="AP922">
        <v>928</v>
      </c>
      <c r="AQ922" t="s">
        <v>103</v>
      </c>
      <c r="AR922" t="s">
        <v>104</v>
      </c>
      <c r="AS922" t="s">
        <v>105</v>
      </c>
      <c r="AT922" t="s">
        <v>106</v>
      </c>
      <c r="AU922">
        <v>936</v>
      </c>
      <c r="AV922">
        <v>785</v>
      </c>
      <c r="AW922">
        <v>0</v>
      </c>
      <c r="AX922">
        <v>1721</v>
      </c>
      <c r="AY922">
        <v>0</v>
      </c>
      <c r="AZ922">
        <v>1</v>
      </c>
      <c r="BA922">
        <v>2</v>
      </c>
      <c r="BB922">
        <v>1</v>
      </c>
      <c r="BC922">
        <v>3</v>
      </c>
      <c r="BD922">
        <v>1</v>
      </c>
      <c r="BE922" t="s">
        <v>97</v>
      </c>
      <c r="BF922">
        <v>7</v>
      </c>
      <c r="BG922" t="s">
        <v>107</v>
      </c>
      <c r="BH922">
        <v>0</v>
      </c>
      <c r="BI922" t="s">
        <v>83</v>
      </c>
      <c r="BJ922" t="s">
        <v>108</v>
      </c>
      <c r="BK922">
        <v>1994</v>
      </c>
      <c r="BL922" t="s">
        <v>109</v>
      </c>
      <c r="BM922">
        <v>2</v>
      </c>
      <c r="BN922">
        <v>471</v>
      </c>
      <c r="BO922" t="s">
        <v>98</v>
      </c>
      <c r="BP922" t="s">
        <v>98</v>
      </c>
      <c r="BQ922" t="s">
        <v>105</v>
      </c>
      <c r="BR922">
        <v>300</v>
      </c>
      <c r="BS922">
        <v>87</v>
      </c>
      <c r="BT922">
        <v>0</v>
      </c>
      <c r="BU922">
        <v>0</v>
      </c>
      <c r="BV922">
        <v>0</v>
      </c>
      <c r="BW922">
        <v>0</v>
      </c>
      <c r="BX922" t="s">
        <v>83</v>
      </c>
      <c r="BY922" t="s">
        <v>83</v>
      </c>
      <c r="BZ922" t="s">
        <v>83</v>
      </c>
      <c r="CA922" s="2">
        <v>0</v>
      </c>
      <c r="CB922">
        <v>7</v>
      </c>
      <c r="CC922">
        <v>2007</v>
      </c>
      <c r="CD922" t="s">
        <v>110</v>
      </c>
      <c r="CE922" t="s">
        <v>111</v>
      </c>
      <c r="CF922" s="2">
        <v>201000</v>
      </c>
      <c r="CG922" s="4">
        <f t="shared" si="29"/>
        <v>116.79256246368391</v>
      </c>
    </row>
    <row r="923" spans="1:85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 t="str">
        <f t="shared" si="28"/>
        <v>N/A</v>
      </c>
      <c r="S923">
        <v>5</v>
      </c>
      <c r="T923">
        <v>7</v>
      </c>
      <c r="U923">
        <v>1900</v>
      </c>
      <c r="V923" t="str">
        <f>IF(Table1[[#This Row],[YearBuilt]]&lt;1990, "N", IF(Table1[[#This Row],[Remodeled after 1990?]] = "Y", "N", "Y"))</f>
        <v>N</v>
      </c>
      <c r="W923">
        <v>2003</v>
      </c>
      <c r="X923" t="str" cm="1">
        <f t="array" ref="X923">IFERROR(IF(U923=W923, "N", IF(AND(U923&lt;W923, Table1[[#This Row],[YearRemodAdd]]&gt;1990), "Y", "N/A")), No value)</f>
        <v>Y</v>
      </c>
      <c r="Y923" t="s">
        <v>93</v>
      </c>
      <c r="Z923" t="s">
        <v>94</v>
      </c>
      <c r="AA923" t="s">
        <v>116</v>
      </c>
      <c r="AB923" t="s">
        <v>116</v>
      </c>
      <c r="AC923" t="s">
        <v>117</v>
      </c>
      <c r="AD923">
        <v>0</v>
      </c>
      <c r="AE923" t="s">
        <v>98</v>
      </c>
      <c r="AF923" t="s">
        <v>98</v>
      </c>
      <c r="AG923" t="s">
        <v>118</v>
      </c>
      <c r="AH923" t="s">
        <v>98</v>
      </c>
      <c r="AI923" t="s">
        <v>98</v>
      </c>
      <c r="AJ923" t="s">
        <v>100</v>
      </c>
      <c r="AK923" t="s">
        <v>119</v>
      </c>
      <c r="AL923">
        <v>1084</v>
      </c>
      <c r="AM923" t="s">
        <v>102</v>
      </c>
      <c r="AN923">
        <v>0</v>
      </c>
      <c r="AO923">
        <v>188</v>
      </c>
      <c r="AP923">
        <v>1272</v>
      </c>
      <c r="AQ923" t="s">
        <v>103</v>
      </c>
      <c r="AR923" t="s">
        <v>97</v>
      </c>
      <c r="AS923" t="s">
        <v>105</v>
      </c>
      <c r="AT923" t="s">
        <v>106</v>
      </c>
      <c r="AU923">
        <v>1272</v>
      </c>
      <c r="AV923">
        <v>928</v>
      </c>
      <c r="AW923">
        <v>0</v>
      </c>
      <c r="AX923">
        <v>2200</v>
      </c>
      <c r="AY923">
        <v>2</v>
      </c>
      <c r="AZ923">
        <v>0</v>
      </c>
      <c r="BA923">
        <v>2</v>
      </c>
      <c r="BB923">
        <v>2</v>
      </c>
      <c r="BC923">
        <v>4</v>
      </c>
      <c r="BD923">
        <v>2</v>
      </c>
      <c r="BE923" t="s">
        <v>98</v>
      </c>
      <c r="BF923">
        <v>9</v>
      </c>
      <c r="BG923" t="s">
        <v>107</v>
      </c>
      <c r="BH923">
        <v>0</v>
      </c>
      <c r="BI923" t="s">
        <v>83</v>
      </c>
      <c r="BJ923" t="s">
        <v>83</v>
      </c>
      <c r="BK923" t="s">
        <v>83</v>
      </c>
      <c r="BL923" t="s">
        <v>83</v>
      </c>
      <c r="BM923">
        <v>0</v>
      </c>
      <c r="BN923">
        <v>0</v>
      </c>
      <c r="BO923" t="s">
        <v>83</v>
      </c>
      <c r="BP923" t="s">
        <v>83</v>
      </c>
      <c r="BQ923" t="s">
        <v>177</v>
      </c>
      <c r="BR923">
        <v>0</v>
      </c>
      <c r="BS923">
        <v>70</v>
      </c>
      <c r="BT923">
        <v>0</v>
      </c>
      <c r="BU923">
        <v>0</v>
      </c>
      <c r="BV923">
        <v>0</v>
      </c>
      <c r="BW923">
        <v>0</v>
      </c>
      <c r="BX923" t="s">
        <v>83</v>
      </c>
      <c r="BY923" t="s">
        <v>165</v>
      </c>
      <c r="BZ923" t="s">
        <v>83</v>
      </c>
      <c r="CA923" s="2">
        <v>0</v>
      </c>
      <c r="CB923">
        <v>9</v>
      </c>
      <c r="CC923">
        <v>2008</v>
      </c>
      <c r="CD923" t="s">
        <v>110</v>
      </c>
      <c r="CE923" t="s">
        <v>111</v>
      </c>
      <c r="CF923" s="2">
        <v>145900</v>
      </c>
      <c r="CG923" s="4">
        <f t="shared" si="29"/>
        <v>66.318181818181813</v>
      </c>
    </row>
    <row r="924" spans="1:85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 t="str">
        <f t="shared" si="28"/>
        <v>Y</v>
      </c>
      <c r="S924">
        <v>6</v>
      </c>
      <c r="T924">
        <v>5</v>
      </c>
      <c r="U924">
        <v>2005</v>
      </c>
      <c r="V924" t="str">
        <f>IF(Table1[[#This Row],[YearBuilt]]&lt;1990, "N", IF(Table1[[#This Row],[Remodeled after 1990?]] = "Y", "N", "Y"))</f>
        <v>N</v>
      </c>
      <c r="W924">
        <v>2006</v>
      </c>
      <c r="X924" t="str" cm="1">
        <f t="array" ref="X924">IFERROR(IF(U924=W924, "N", IF(AND(U924&lt;W924, Table1[[#This Row],[YearRemodAdd]]&gt;1990), "Y", "N/A")), No value)</f>
        <v>Y</v>
      </c>
      <c r="Y924" t="s">
        <v>93</v>
      </c>
      <c r="Z924" t="s">
        <v>94</v>
      </c>
      <c r="AA924" t="s">
        <v>95</v>
      </c>
      <c r="AB924" t="s">
        <v>95</v>
      </c>
      <c r="AC924" t="s">
        <v>117</v>
      </c>
      <c r="AD924">
        <v>0</v>
      </c>
      <c r="AE924" t="s">
        <v>97</v>
      </c>
      <c r="AF924" t="s">
        <v>98</v>
      </c>
      <c r="AG924" t="s">
        <v>99</v>
      </c>
      <c r="AH924" t="s">
        <v>97</v>
      </c>
      <c r="AI924" t="s">
        <v>98</v>
      </c>
      <c r="AJ924" t="s">
        <v>100</v>
      </c>
      <c r="AK924" t="s">
        <v>101</v>
      </c>
      <c r="AL924">
        <v>28</v>
      </c>
      <c r="AM924" t="s">
        <v>102</v>
      </c>
      <c r="AN924">
        <v>0</v>
      </c>
      <c r="AO924">
        <v>1288</v>
      </c>
      <c r="AP924">
        <v>1316</v>
      </c>
      <c r="AQ924" t="s">
        <v>103</v>
      </c>
      <c r="AR924" t="s">
        <v>104</v>
      </c>
      <c r="AS924" t="s">
        <v>105</v>
      </c>
      <c r="AT924" t="s">
        <v>106</v>
      </c>
      <c r="AU924">
        <v>1316</v>
      </c>
      <c r="AV924">
        <v>0</v>
      </c>
      <c r="AW924">
        <v>0</v>
      </c>
      <c r="AX924">
        <v>1316</v>
      </c>
      <c r="AY924">
        <v>0</v>
      </c>
      <c r="AZ924">
        <v>0</v>
      </c>
      <c r="BA924">
        <v>2</v>
      </c>
      <c r="BB924">
        <v>0</v>
      </c>
      <c r="BC924">
        <v>3</v>
      </c>
      <c r="BD924">
        <v>1</v>
      </c>
      <c r="BE924" t="s">
        <v>97</v>
      </c>
      <c r="BF924">
        <v>6</v>
      </c>
      <c r="BG924" t="s">
        <v>107</v>
      </c>
      <c r="BH924">
        <v>1</v>
      </c>
      <c r="BI924" t="s">
        <v>97</v>
      </c>
      <c r="BJ924" t="s">
        <v>108</v>
      </c>
      <c r="BK924">
        <v>2005</v>
      </c>
      <c r="BL924" t="s">
        <v>157</v>
      </c>
      <c r="BM924">
        <v>2</v>
      </c>
      <c r="BN924">
        <v>397</v>
      </c>
      <c r="BO924" t="s">
        <v>98</v>
      </c>
      <c r="BP924" t="s">
        <v>98</v>
      </c>
      <c r="BQ924" t="s">
        <v>105</v>
      </c>
      <c r="BR924">
        <v>100</v>
      </c>
      <c r="BS924">
        <v>0</v>
      </c>
      <c r="BT924">
        <v>0</v>
      </c>
      <c r="BU924">
        <v>23</v>
      </c>
      <c r="BV924">
        <v>0</v>
      </c>
      <c r="BW924">
        <v>0</v>
      </c>
      <c r="BX924" t="s">
        <v>83</v>
      </c>
      <c r="BY924" t="s">
        <v>83</v>
      </c>
      <c r="BZ924" t="s">
        <v>83</v>
      </c>
      <c r="CA924" s="2">
        <v>0</v>
      </c>
      <c r="CB924">
        <v>10</v>
      </c>
      <c r="CC924">
        <v>2006</v>
      </c>
      <c r="CD924" t="s">
        <v>158</v>
      </c>
      <c r="CE924" t="s">
        <v>159</v>
      </c>
      <c r="CF924" s="2">
        <v>169990</v>
      </c>
      <c r="CG924" s="4">
        <f t="shared" si="29"/>
        <v>129.17173252279636</v>
      </c>
    </row>
    <row r="925" spans="1:85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 t="str">
        <f t="shared" si="28"/>
        <v>Y</v>
      </c>
      <c r="S925">
        <v>6</v>
      </c>
      <c r="T925">
        <v>5</v>
      </c>
      <c r="U925">
        <v>1993</v>
      </c>
      <c r="V925" t="str">
        <f>IF(Table1[[#This Row],[YearBuilt]]&lt;1990, "N", IF(Table1[[#This Row],[Remodeled after 1990?]] = "Y", "N", "Y"))</f>
        <v>N</v>
      </c>
      <c r="W925">
        <v>1994</v>
      </c>
      <c r="X925" t="str" cm="1">
        <f t="array" ref="X925">IFERROR(IF(U925=W925, "N", IF(AND(U925&lt;W925, Table1[[#This Row],[YearRemodAdd]]&gt;1990), "Y", "N/A")), No value)</f>
        <v>Y</v>
      </c>
      <c r="Y925" t="s">
        <v>93</v>
      </c>
      <c r="Z925" t="s">
        <v>94</v>
      </c>
      <c r="AA925" t="s">
        <v>161</v>
      </c>
      <c r="AB925" t="s">
        <v>161</v>
      </c>
      <c r="AC925" t="s">
        <v>117</v>
      </c>
      <c r="AD925">
        <v>0</v>
      </c>
      <c r="AE925" t="s">
        <v>97</v>
      </c>
      <c r="AF925" t="s">
        <v>98</v>
      </c>
      <c r="AG925" t="s">
        <v>99</v>
      </c>
      <c r="AH925" t="s">
        <v>97</v>
      </c>
      <c r="AI925" t="s">
        <v>98</v>
      </c>
      <c r="AJ925" t="s">
        <v>100</v>
      </c>
      <c r="AK925" t="s">
        <v>172</v>
      </c>
      <c r="AL925">
        <v>165</v>
      </c>
      <c r="AM925" t="s">
        <v>101</v>
      </c>
      <c r="AN925">
        <v>841</v>
      </c>
      <c r="AO925">
        <v>598</v>
      </c>
      <c r="AP925">
        <v>1604</v>
      </c>
      <c r="AQ925" t="s">
        <v>103</v>
      </c>
      <c r="AR925" t="s">
        <v>104</v>
      </c>
      <c r="AS925" t="s">
        <v>105</v>
      </c>
      <c r="AT925" t="s">
        <v>106</v>
      </c>
      <c r="AU925">
        <v>1617</v>
      </c>
      <c r="AV925">
        <v>0</v>
      </c>
      <c r="AW925">
        <v>0</v>
      </c>
      <c r="AX925">
        <v>1617</v>
      </c>
      <c r="AY925">
        <v>1</v>
      </c>
      <c r="AZ925">
        <v>0</v>
      </c>
      <c r="BA925">
        <v>2</v>
      </c>
      <c r="BB925">
        <v>0</v>
      </c>
      <c r="BC925">
        <v>2</v>
      </c>
      <c r="BD925">
        <v>1</v>
      </c>
      <c r="BE925" t="s">
        <v>97</v>
      </c>
      <c r="BF925">
        <v>5</v>
      </c>
      <c r="BG925" t="s">
        <v>107</v>
      </c>
      <c r="BH925">
        <v>1</v>
      </c>
      <c r="BI925" t="s">
        <v>147</v>
      </c>
      <c r="BJ925" t="s">
        <v>108</v>
      </c>
      <c r="BK925">
        <v>1993</v>
      </c>
      <c r="BL925" t="s">
        <v>109</v>
      </c>
      <c r="BM925">
        <v>2</v>
      </c>
      <c r="BN925">
        <v>533</v>
      </c>
      <c r="BO925" t="s">
        <v>98</v>
      </c>
      <c r="BP925" t="s">
        <v>98</v>
      </c>
      <c r="BQ925" t="s">
        <v>105</v>
      </c>
      <c r="BR925">
        <v>0</v>
      </c>
      <c r="BS925">
        <v>69</v>
      </c>
      <c r="BT925">
        <v>0</v>
      </c>
      <c r="BU925">
        <v>0</v>
      </c>
      <c r="BV925">
        <v>0</v>
      </c>
      <c r="BW925">
        <v>0</v>
      </c>
      <c r="BX925" t="s">
        <v>83</v>
      </c>
      <c r="BY925" t="s">
        <v>83</v>
      </c>
      <c r="BZ925" t="s">
        <v>83</v>
      </c>
      <c r="CA925" s="2">
        <v>0</v>
      </c>
      <c r="CB925">
        <v>7</v>
      </c>
      <c r="CC925">
        <v>2008</v>
      </c>
      <c r="CD925" t="s">
        <v>110</v>
      </c>
      <c r="CE925" t="s">
        <v>111</v>
      </c>
      <c r="CF925" s="2">
        <v>193000</v>
      </c>
      <c r="CG925" s="4">
        <f t="shared" si="29"/>
        <v>119.35683364254793</v>
      </c>
    </row>
    <row r="926" spans="1:85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 t="str">
        <f t="shared" si="28"/>
        <v>Y</v>
      </c>
      <c r="S926">
        <v>6</v>
      </c>
      <c r="T926">
        <v>6</v>
      </c>
      <c r="U926">
        <v>1980</v>
      </c>
      <c r="V926" t="str">
        <f>IF(Table1[[#This Row],[YearBuilt]]&lt;1990, "N", IF(Table1[[#This Row],[Remodeled after 1990?]] = "Y", "N", "Y"))</f>
        <v>N</v>
      </c>
      <c r="W926">
        <v>1980</v>
      </c>
      <c r="X926" t="str" cm="1">
        <f t="array" ref="X926">IFERROR(IF(U926=W926, "N", IF(AND(U926&lt;W926, Table1[[#This Row],[YearRemodAdd]]&gt;1990), "Y", "N/A")), No value)</f>
        <v>N</v>
      </c>
      <c r="Y926" t="s">
        <v>93</v>
      </c>
      <c r="Z926" t="s">
        <v>94</v>
      </c>
      <c r="AA926" t="s">
        <v>161</v>
      </c>
      <c r="AB926" t="s">
        <v>161</v>
      </c>
      <c r="AC926" t="s">
        <v>96</v>
      </c>
      <c r="AD926">
        <v>157</v>
      </c>
      <c r="AE926" t="s">
        <v>98</v>
      </c>
      <c r="AF926" t="s">
        <v>97</v>
      </c>
      <c r="AG926" t="s">
        <v>118</v>
      </c>
      <c r="AH926" t="s">
        <v>97</v>
      </c>
      <c r="AI926" t="s">
        <v>98</v>
      </c>
      <c r="AJ926" t="s">
        <v>100</v>
      </c>
      <c r="AK926" t="s">
        <v>141</v>
      </c>
      <c r="AL926">
        <v>625</v>
      </c>
      <c r="AM926" t="s">
        <v>172</v>
      </c>
      <c r="AN926">
        <v>1061</v>
      </c>
      <c r="AO926">
        <v>0</v>
      </c>
      <c r="AP926">
        <v>1686</v>
      </c>
      <c r="AQ926" t="s">
        <v>103</v>
      </c>
      <c r="AR926" t="s">
        <v>98</v>
      </c>
      <c r="AS926" t="s">
        <v>105</v>
      </c>
      <c r="AT926" t="s">
        <v>106</v>
      </c>
      <c r="AU926">
        <v>1686</v>
      </c>
      <c r="AV926">
        <v>0</v>
      </c>
      <c r="AW926">
        <v>0</v>
      </c>
      <c r="AX926">
        <v>1686</v>
      </c>
      <c r="AY926">
        <v>1</v>
      </c>
      <c r="AZ926">
        <v>0</v>
      </c>
      <c r="BA926">
        <v>2</v>
      </c>
      <c r="BB926">
        <v>0</v>
      </c>
      <c r="BC926">
        <v>3</v>
      </c>
      <c r="BD926">
        <v>1</v>
      </c>
      <c r="BE926" t="s">
        <v>98</v>
      </c>
      <c r="BF926">
        <v>7</v>
      </c>
      <c r="BG926" t="s">
        <v>107</v>
      </c>
      <c r="BH926">
        <v>1</v>
      </c>
      <c r="BI926" t="s">
        <v>98</v>
      </c>
      <c r="BJ926" t="s">
        <v>108</v>
      </c>
      <c r="BK926">
        <v>1980</v>
      </c>
      <c r="BL926" t="s">
        <v>102</v>
      </c>
      <c r="BM926">
        <v>2</v>
      </c>
      <c r="BN926">
        <v>612</v>
      </c>
      <c r="BO926" t="s">
        <v>98</v>
      </c>
      <c r="BP926" t="s">
        <v>98</v>
      </c>
      <c r="BQ926" t="s">
        <v>105</v>
      </c>
      <c r="BR926">
        <v>384</v>
      </c>
      <c r="BS926">
        <v>131</v>
      </c>
      <c r="BT926">
        <v>0</v>
      </c>
      <c r="BU926">
        <v>0</v>
      </c>
      <c r="BV926">
        <v>0</v>
      </c>
      <c r="BW926">
        <v>0</v>
      </c>
      <c r="BX926" t="s">
        <v>83</v>
      </c>
      <c r="BY926" t="s">
        <v>83</v>
      </c>
      <c r="BZ926" t="s">
        <v>83</v>
      </c>
      <c r="CA926" s="2">
        <v>0</v>
      </c>
      <c r="CB926">
        <v>5</v>
      </c>
      <c r="CC926">
        <v>2006</v>
      </c>
      <c r="CD926" t="s">
        <v>110</v>
      </c>
      <c r="CE926" t="s">
        <v>111</v>
      </c>
      <c r="CF926" s="2">
        <v>207500</v>
      </c>
      <c r="CG926" s="4">
        <f t="shared" si="29"/>
        <v>123.07236061684461</v>
      </c>
    </row>
    <row r="927" spans="1:85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 t="str">
        <f t="shared" si="28"/>
        <v>Y</v>
      </c>
      <c r="S927">
        <v>5</v>
      </c>
      <c r="T927">
        <v>6</v>
      </c>
      <c r="U927">
        <v>1977</v>
      </c>
      <c r="V927" t="str">
        <f>IF(Table1[[#This Row],[YearBuilt]]&lt;1990, "N", IF(Table1[[#This Row],[Remodeled after 1990?]] = "Y", "N", "Y"))</f>
        <v>N</v>
      </c>
      <c r="W927">
        <v>1977</v>
      </c>
      <c r="X927" t="str" cm="1">
        <f t="array" ref="X927">IFERROR(IF(U927=W927, "N", IF(AND(U927&lt;W927, Table1[[#This Row],[YearRemodAdd]]&gt;1990), "Y", "N/A")), No value)</f>
        <v>N</v>
      </c>
      <c r="Y927" t="s">
        <v>93</v>
      </c>
      <c r="Z927" t="s">
        <v>94</v>
      </c>
      <c r="AA927" t="s">
        <v>95</v>
      </c>
      <c r="AB927" t="s">
        <v>95</v>
      </c>
      <c r="AC927" t="s">
        <v>117</v>
      </c>
      <c r="AD927">
        <v>0</v>
      </c>
      <c r="AE927" t="s">
        <v>98</v>
      </c>
      <c r="AF927" t="s">
        <v>98</v>
      </c>
      <c r="AG927" t="s">
        <v>99</v>
      </c>
      <c r="AH927" t="s">
        <v>97</v>
      </c>
      <c r="AI927" t="s">
        <v>98</v>
      </c>
      <c r="AJ927" t="s">
        <v>130</v>
      </c>
      <c r="AK927" t="s">
        <v>119</v>
      </c>
      <c r="AL927">
        <v>767</v>
      </c>
      <c r="AM927" t="s">
        <v>172</v>
      </c>
      <c r="AN927">
        <v>93</v>
      </c>
      <c r="AO927">
        <v>266</v>
      </c>
      <c r="AP927">
        <v>1126</v>
      </c>
      <c r="AQ927" t="s">
        <v>103</v>
      </c>
      <c r="AR927" t="s">
        <v>98</v>
      </c>
      <c r="AS927" t="s">
        <v>105</v>
      </c>
      <c r="AT927" t="s">
        <v>106</v>
      </c>
      <c r="AU927">
        <v>1126</v>
      </c>
      <c r="AV927">
        <v>0</v>
      </c>
      <c r="AW927">
        <v>0</v>
      </c>
      <c r="AX927">
        <v>1126</v>
      </c>
      <c r="AY927">
        <v>0</v>
      </c>
      <c r="AZ927">
        <v>1</v>
      </c>
      <c r="BA927">
        <v>2</v>
      </c>
      <c r="BB927">
        <v>0</v>
      </c>
      <c r="BC927">
        <v>3</v>
      </c>
      <c r="BD927">
        <v>1</v>
      </c>
      <c r="BE927" t="s">
        <v>104</v>
      </c>
      <c r="BF927">
        <v>6</v>
      </c>
      <c r="BG927" t="s">
        <v>107</v>
      </c>
      <c r="BH927">
        <v>0</v>
      </c>
      <c r="BI927" t="s">
        <v>83</v>
      </c>
      <c r="BJ927" t="s">
        <v>108</v>
      </c>
      <c r="BK927">
        <v>1977</v>
      </c>
      <c r="BL927" t="s">
        <v>109</v>
      </c>
      <c r="BM927">
        <v>2</v>
      </c>
      <c r="BN927">
        <v>540</v>
      </c>
      <c r="BO927" t="s">
        <v>98</v>
      </c>
      <c r="BP927" t="s">
        <v>98</v>
      </c>
      <c r="BQ927" t="s">
        <v>105</v>
      </c>
      <c r="BR927">
        <v>180</v>
      </c>
      <c r="BS927">
        <v>0</v>
      </c>
      <c r="BT927">
        <v>0</v>
      </c>
      <c r="BU927">
        <v>0</v>
      </c>
      <c r="BV927">
        <v>0</v>
      </c>
      <c r="BW927">
        <v>0</v>
      </c>
      <c r="BX927" t="s">
        <v>83</v>
      </c>
      <c r="BY927" t="s">
        <v>83</v>
      </c>
      <c r="BZ927" t="s">
        <v>83</v>
      </c>
      <c r="CA927" s="2">
        <v>0</v>
      </c>
      <c r="CB927">
        <v>3</v>
      </c>
      <c r="CC927">
        <v>2008</v>
      </c>
      <c r="CD927" t="s">
        <v>110</v>
      </c>
      <c r="CE927" t="s">
        <v>128</v>
      </c>
      <c r="CF927" s="2">
        <v>175000</v>
      </c>
      <c r="CG927" s="4">
        <f t="shared" si="29"/>
        <v>155.41740674955594</v>
      </c>
    </row>
    <row r="928" spans="1:85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 t="str">
        <f t="shared" si="28"/>
        <v>N</v>
      </c>
      <c r="S928">
        <v>8</v>
      </c>
      <c r="T928">
        <v>5</v>
      </c>
      <c r="U928">
        <v>2003</v>
      </c>
      <c r="V928" t="str">
        <f>IF(Table1[[#This Row],[YearBuilt]]&lt;1990, "N", IF(Table1[[#This Row],[Remodeled after 1990?]] = "Y", "N", "Y"))</f>
        <v>N</v>
      </c>
      <c r="W928">
        <v>2004</v>
      </c>
      <c r="X928" t="str" cm="1">
        <f t="array" ref="X928">IFERROR(IF(U928=W928, "N", IF(AND(U928&lt;W928, Table1[[#This Row],[YearRemodAdd]]&gt;1990), "Y", "N/A")), No value)</f>
        <v>Y</v>
      </c>
      <c r="Y928" t="s">
        <v>152</v>
      </c>
      <c r="Z928" t="s">
        <v>94</v>
      </c>
      <c r="AA928" t="s">
        <v>95</v>
      </c>
      <c r="AB928" t="s">
        <v>95</v>
      </c>
      <c r="AC928" t="s">
        <v>96</v>
      </c>
      <c r="AD928">
        <v>340</v>
      </c>
      <c r="AE928" t="s">
        <v>97</v>
      </c>
      <c r="AF928" t="s">
        <v>98</v>
      </c>
      <c r="AG928" t="s">
        <v>99</v>
      </c>
      <c r="AH928" t="s">
        <v>97</v>
      </c>
      <c r="AI928" t="s">
        <v>98</v>
      </c>
      <c r="AJ928" t="s">
        <v>100</v>
      </c>
      <c r="AK928" t="s">
        <v>102</v>
      </c>
      <c r="AL928">
        <v>0</v>
      </c>
      <c r="AM928" t="s">
        <v>102</v>
      </c>
      <c r="AN928">
        <v>0</v>
      </c>
      <c r="AO928">
        <v>1181</v>
      </c>
      <c r="AP928">
        <v>1181</v>
      </c>
      <c r="AQ928" t="s">
        <v>103</v>
      </c>
      <c r="AR928" t="s">
        <v>104</v>
      </c>
      <c r="AS928" t="s">
        <v>105</v>
      </c>
      <c r="AT928" t="s">
        <v>106</v>
      </c>
      <c r="AU928">
        <v>1234</v>
      </c>
      <c r="AV928">
        <v>1140</v>
      </c>
      <c r="AW928">
        <v>0</v>
      </c>
      <c r="AX928">
        <v>2374</v>
      </c>
      <c r="AY928">
        <v>0</v>
      </c>
      <c r="AZ928">
        <v>0</v>
      </c>
      <c r="BA928">
        <v>2</v>
      </c>
      <c r="BB928">
        <v>1</v>
      </c>
      <c r="BC928">
        <v>4</v>
      </c>
      <c r="BD928">
        <v>1</v>
      </c>
      <c r="BE928" t="s">
        <v>104</v>
      </c>
      <c r="BF928">
        <v>10</v>
      </c>
      <c r="BG928" t="s">
        <v>107</v>
      </c>
      <c r="BH928">
        <v>1</v>
      </c>
      <c r="BI928" t="s">
        <v>97</v>
      </c>
      <c r="BJ928" t="s">
        <v>156</v>
      </c>
      <c r="BK928">
        <v>2003</v>
      </c>
      <c r="BL928" t="s">
        <v>157</v>
      </c>
      <c r="BM928">
        <v>3</v>
      </c>
      <c r="BN928">
        <v>656</v>
      </c>
      <c r="BO928" t="s">
        <v>98</v>
      </c>
      <c r="BP928" t="s">
        <v>98</v>
      </c>
      <c r="BQ928" t="s">
        <v>105</v>
      </c>
      <c r="BR928">
        <v>104</v>
      </c>
      <c r="BS928">
        <v>100</v>
      </c>
      <c r="BT928">
        <v>0</v>
      </c>
      <c r="BU928">
        <v>0</v>
      </c>
      <c r="BV928">
        <v>0</v>
      </c>
      <c r="BW928">
        <v>0</v>
      </c>
      <c r="BX928" t="s">
        <v>83</v>
      </c>
      <c r="BY928" t="s">
        <v>83</v>
      </c>
      <c r="BZ928" t="s">
        <v>83</v>
      </c>
      <c r="CA928" s="2">
        <v>0</v>
      </c>
      <c r="CB928">
        <v>5</v>
      </c>
      <c r="CC928">
        <v>2007</v>
      </c>
      <c r="CD928" t="s">
        <v>110</v>
      </c>
      <c r="CE928" t="s">
        <v>111</v>
      </c>
      <c r="CF928" s="2">
        <v>285000</v>
      </c>
      <c r="CG928" s="4">
        <f t="shared" si="29"/>
        <v>120.05054759898904</v>
      </c>
    </row>
    <row r="929" spans="1:85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 t="str">
        <f t="shared" si="28"/>
        <v>N</v>
      </c>
      <c r="S929">
        <v>7</v>
      </c>
      <c r="T929">
        <v>5</v>
      </c>
      <c r="U929">
        <v>1968</v>
      </c>
      <c r="V929" t="str">
        <f>IF(Table1[[#This Row],[YearBuilt]]&lt;1990, "N", IF(Table1[[#This Row],[Remodeled after 1990?]] = "Y", "N", "Y"))</f>
        <v>N</v>
      </c>
      <c r="W929">
        <v>1968</v>
      </c>
      <c r="X929" t="str" cm="1">
        <f t="array" ref="X929">IFERROR(IF(U929=W929, "N", IF(AND(U929&lt;W929, Table1[[#This Row],[YearRemodAdd]]&gt;1990), "Y", "N/A")), No value)</f>
        <v>N</v>
      </c>
      <c r="Y929" t="s">
        <v>93</v>
      </c>
      <c r="Z929" t="s">
        <v>94</v>
      </c>
      <c r="AA929" t="s">
        <v>116</v>
      </c>
      <c r="AB929" t="s">
        <v>116</v>
      </c>
      <c r="AC929" t="s">
        <v>96</v>
      </c>
      <c r="AD929">
        <v>342</v>
      </c>
      <c r="AE929" t="s">
        <v>98</v>
      </c>
      <c r="AF929" t="s">
        <v>98</v>
      </c>
      <c r="AG929" t="s">
        <v>118</v>
      </c>
      <c r="AH929" t="s">
        <v>98</v>
      </c>
      <c r="AI929" t="s">
        <v>98</v>
      </c>
      <c r="AJ929" t="s">
        <v>100</v>
      </c>
      <c r="AK929" t="s">
        <v>141</v>
      </c>
      <c r="AL929">
        <v>552</v>
      </c>
      <c r="AM929" t="s">
        <v>102</v>
      </c>
      <c r="AN929">
        <v>0</v>
      </c>
      <c r="AO929">
        <v>280</v>
      </c>
      <c r="AP929">
        <v>832</v>
      </c>
      <c r="AQ929" t="s">
        <v>103</v>
      </c>
      <c r="AR929" t="s">
        <v>97</v>
      </c>
      <c r="AS929" t="s">
        <v>105</v>
      </c>
      <c r="AT929" t="s">
        <v>106</v>
      </c>
      <c r="AU929">
        <v>1098</v>
      </c>
      <c r="AV929">
        <v>880</v>
      </c>
      <c r="AW929">
        <v>0</v>
      </c>
      <c r="AX929">
        <v>1978</v>
      </c>
      <c r="AY929">
        <v>0</v>
      </c>
      <c r="AZ929">
        <v>0</v>
      </c>
      <c r="BA929">
        <v>2</v>
      </c>
      <c r="BB929">
        <v>1</v>
      </c>
      <c r="BC929">
        <v>4</v>
      </c>
      <c r="BD929">
        <v>1</v>
      </c>
      <c r="BE929" t="s">
        <v>98</v>
      </c>
      <c r="BF929">
        <v>9</v>
      </c>
      <c r="BG929" t="s">
        <v>107</v>
      </c>
      <c r="BH929">
        <v>1</v>
      </c>
      <c r="BI929" t="s">
        <v>97</v>
      </c>
      <c r="BJ929" t="s">
        <v>108</v>
      </c>
      <c r="BK929">
        <v>1968</v>
      </c>
      <c r="BL929" t="s">
        <v>109</v>
      </c>
      <c r="BM929">
        <v>2</v>
      </c>
      <c r="BN929">
        <v>486</v>
      </c>
      <c r="BO929" t="s">
        <v>98</v>
      </c>
      <c r="BP929" t="s">
        <v>98</v>
      </c>
      <c r="BQ929" t="s">
        <v>105</v>
      </c>
      <c r="BR929">
        <v>0</v>
      </c>
      <c r="BS929">
        <v>43</v>
      </c>
      <c r="BT929">
        <v>0</v>
      </c>
      <c r="BU929">
        <v>0</v>
      </c>
      <c r="BV929">
        <v>0</v>
      </c>
      <c r="BW929">
        <v>0</v>
      </c>
      <c r="BX929" t="s">
        <v>83</v>
      </c>
      <c r="BY929" t="s">
        <v>165</v>
      </c>
      <c r="BZ929" t="s">
        <v>83</v>
      </c>
      <c r="CA929" s="2">
        <v>0</v>
      </c>
      <c r="CB929">
        <v>4</v>
      </c>
      <c r="CC929">
        <v>2008</v>
      </c>
      <c r="CD929" t="s">
        <v>110</v>
      </c>
      <c r="CE929" t="s">
        <v>111</v>
      </c>
      <c r="CF929" s="2">
        <v>176000</v>
      </c>
      <c r="CG929" s="4">
        <f t="shared" si="29"/>
        <v>88.978766430738119</v>
      </c>
    </row>
    <row r="930" spans="1:85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 t="str">
        <f t="shared" si="28"/>
        <v>Y</v>
      </c>
      <c r="S930">
        <v>8</v>
      </c>
      <c r="T930">
        <v>5</v>
      </c>
      <c r="U930">
        <v>2001</v>
      </c>
      <c r="V930" t="str">
        <f>IF(Table1[[#This Row],[YearBuilt]]&lt;1990, "N", IF(Table1[[#This Row],[Remodeled after 1990?]] = "Y", "N", "Y"))</f>
        <v>Y</v>
      </c>
      <c r="W930">
        <v>2001</v>
      </c>
      <c r="X930" t="str" cm="1">
        <f t="array" ref="X930">IFERROR(IF(U930=W930, "N", IF(AND(U930&lt;W930, Table1[[#This Row],[YearRemodAdd]]&gt;1990), "Y", "N/A")), No value)</f>
        <v>N</v>
      </c>
      <c r="Y930" t="s">
        <v>152</v>
      </c>
      <c r="Z930" t="s">
        <v>94</v>
      </c>
      <c r="AA930" t="s">
        <v>95</v>
      </c>
      <c r="AB930" t="s">
        <v>95</v>
      </c>
      <c r="AC930" t="s">
        <v>117</v>
      </c>
      <c r="AD930">
        <v>0</v>
      </c>
      <c r="AE930" t="s">
        <v>97</v>
      </c>
      <c r="AF930" t="s">
        <v>98</v>
      </c>
      <c r="AG930" t="s">
        <v>99</v>
      </c>
      <c r="AH930" t="s">
        <v>97</v>
      </c>
      <c r="AI930" t="s">
        <v>98</v>
      </c>
      <c r="AJ930" t="s">
        <v>130</v>
      </c>
      <c r="AK930" t="s">
        <v>102</v>
      </c>
      <c r="AL930">
        <v>0</v>
      </c>
      <c r="AM930" t="s">
        <v>102</v>
      </c>
      <c r="AN930">
        <v>0</v>
      </c>
      <c r="AO930">
        <v>1753</v>
      </c>
      <c r="AP930">
        <v>1753</v>
      </c>
      <c r="AQ930" t="s">
        <v>103</v>
      </c>
      <c r="AR930" t="s">
        <v>104</v>
      </c>
      <c r="AS930" t="s">
        <v>105</v>
      </c>
      <c r="AT930" t="s">
        <v>106</v>
      </c>
      <c r="AU930">
        <v>1788</v>
      </c>
      <c r="AV930">
        <v>0</v>
      </c>
      <c r="AW930">
        <v>0</v>
      </c>
      <c r="AX930">
        <v>1788</v>
      </c>
      <c r="AY930">
        <v>0</v>
      </c>
      <c r="AZ930">
        <v>0</v>
      </c>
      <c r="BA930">
        <v>2</v>
      </c>
      <c r="BB930">
        <v>0</v>
      </c>
      <c r="BC930">
        <v>3</v>
      </c>
      <c r="BD930">
        <v>1</v>
      </c>
      <c r="BE930" t="s">
        <v>104</v>
      </c>
      <c r="BF930">
        <v>7</v>
      </c>
      <c r="BG930" t="s">
        <v>107</v>
      </c>
      <c r="BH930">
        <v>1</v>
      </c>
      <c r="BI930" t="s">
        <v>98</v>
      </c>
      <c r="BJ930" t="s">
        <v>108</v>
      </c>
      <c r="BK930">
        <v>2001</v>
      </c>
      <c r="BL930" t="s">
        <v>109</v>
      </c>
      <c r="BM930">
        <v>2</v>
      </c>
      <c r="BN930">
        <v>522</v>
      </c>
      <c r="BO930" t="s">
        <v>98</v>
      </c>
      <c r="BP930" t="s">
        <v>98</v>
      </c>
      <c r="BQ930" t="s">
        <v>105</v>
      </c>
      <c r="BR930">
        <v>202</v>
      </c>
      <c r="BS930">
        <v>151</v>
      </c>
      <c r="BT930">
        <v>0</v>
      </c>
      <c r="BU930">
        <v>0</v>
      </c>
      <c r="BV930">
        <v>0</v>
      </c>
      <c r="BW930">
        <v>0</v>
      </c>
      <c r="BX930" t="s">
        <v>83</v>
      </c>
      <c r="BY930" t="s">
        <v>83</v>
      </c>
      <c r="BZ930" t="s">
        <v>83</v>
      </c>
      <c r="CA930" s="2">
        <v>0</v>
      </c>
      <c r="CB930">
        <v>6</v>
      </c>
      <c r="CC930">
        <v>2009</v>
      </c>
      <c r="CD930" t="s">
        <v>110</v>
      </c>
      <c r="CE930" t="s">
        <v>111</v>
      </c>
      <c r="CF930" s="2">
        <v>236500</v>
      </c>
      <c r="CG930" s="4">
        <f t="shared" si="29"/>
        <v>132.27069351230426</v>
      </c>
    </row>
    <row r="931" spans="1:85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 t="str">
        <f t="shared" si="28"/>
        <v>N</v>
      </c>
      <c r="S931">
        <v>7</v>
      </c>
      <c r="T931">
        <v>5</v>
      </c>
      <c r="U931">
        <v>1997</v>
      </c>
      <c r="V931" t="str">
        <f>IF(Table1[[#This Row],[YearBuilt]]&lt;1990, "N", IF(Table1[[#This Row],[Remodeled after 1990?]] = "Y", "N", "Y"))</f>
        <v>Y</v>
      </c>
      <c r="W931">
        <v>1997</v>
      </c>
      <c r="X931" t="str" cm="1">
        <f t="array" ref="X931">IFERROR(IF(U931=W931, "N", IF(AND(U931&lt;W931, Table1[[#This Row],[YearRemodAdd]]&gt;1990), "Y", "N/A")), No value)</f>
        <v>N</v>
      </c>
      <c r="Y931" t="s">
        <v>93</v>
      </c>
      <c r="Z931" t="s">
        <v>94</v>
      </c>
      <c r="AA931" t="s">
        <v>140</v>
      </c>
      <c r="AB931" t="s">
        <v>140</v>
      </c>
      <c r="AC931" t="s">
        <v>96</v>
      </c>
      <c r="AD931">
        <v>285</v>
      </c>
      <c r="AE931" t="s">
        <v>98</v>
      </c>
      <c r="AF931" t="s">
        <v>98</v>
      </c>
      <c r="AG931" t="s">
        <v>99</v>
      </c>
      <c r="AH931" t="s">
        <v>97</v>
      </c>
      <c r="AI931" t="s">
        <v>98</v>
      </c>
      <c r="AJ931" t="s">
        <v>100</v>
      </c>
      <c r="AK931" t="s">
        <v>102</v>
      </c>
      <c r="AL931">
        <v>0</v>
      </c>
      <c r="AM931" t="s">
        <v>102</v>
      </c>
      <c r="AN931">
        <v>0</v>
      </c>
      <c r="AO931">
        <v>964</v>
      </c>
      <c r="AP931">
        <v>964</v>
      </c>
      <c r="AQ931" t="s">
        <v>103</v>
      </c>
      <c r="AR931" t="s">
        <v>97</v>
      </c>
      <c r="AS931" t="s">
        <v>105</v>
      </c>
      <c r="AT931" t="s">
        <v>106</v>
      </c>
      <c r="AU931">
        <v>993</v>
      </c>
      <c r="AV931">
        <v>1243</v>
      </c>
      <c r="AW931">
        <v>0</v>
      </c>
      <c r="AX931">
        <v>2236</v>
      </c>
      <c r="AY931">
        <v>0</v>
      </c>
      <c r="AZ931">
        <v>0</v>
      </c>
      <c r="BA931">
        <v>2</v>
      </c>
      <c r="BB931">
        <v>1</v>
      </c>
      <c r="BC931">
        <v>4</v>
      </c>
      <c r="BD931">
        <v>1</v>
      </c>
      <c r="BE931" t="s">
        <v>97</v>
      </c>
      <c r="BF931">
        <v>8</v>
      </c>
      <c r="BG931" t="s">
        <v>107</v>
      </c>
      <c r="BH931">
        <v>1</v>
      </c>
      <c r="BI931" t="s">
        <v>98</v>
      </c>
      <c r="BJ931" t="s">
        <v>156</v>
      </c>
      <c r="BK931">
        <v>1997</v>
      </c>
      <c r="BL931" t="s">
        <v>157</v>
      </c>
      <c r="BM931">
        <v>2</v>
      </c>
      <c r="BN931">
        <v>642</v>
      </c>
      <c r="BO931" t="s">
        <v>98</v>
      </c>
      <c r="BP931" t="s">
        <v>98</v>
      </c>
      <c r="BQ931" t="s">
        <v>105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 t="s">
        <v>83</v>
      </c>
      <c r="BY931" t="s">
        <v>83</v>
      </c>
      <c r="BZ931" t="s">
        <v>83</v>
      </c>
      <c r="CA931" s="2">
        <v>0</v>
      </c>
      <c r="CB931">
        <v>11</v>
      </c>
      <c r="CC931">
        <v>2006</v>
      </c>
      <c r="CD931" t="s">
        <v>110</v>
      </c>
      <c r="CE931" t="s">
        <v>111</v>
      </c>
      <c r="CF931" s="2">
        <v>222000</v>
      </c>
      <c r="CG931" s="4">
        <f t="shared" si="29"/>
        <v>99.284436493738824</v>
      </c>
    </row>
    <row r="932" spans="1:85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 t="str">
        <f t="shared" si="28"/>
        <v>Y</v>
      </c>
      <c r="S932">
        <v>8</v>
      </c>
      <c r="T932">
        <v>5</v>
      </c>
      <c r="U932">
        <v>2007</v>
      </c>
      <c r="V932" t="str">
        <f>IF(Table1[[#This Row],[YearBuilt]]&lt;1990, "N", IF(Table1[[#This Row],[Remodeled after 1990?]] = "Y", "N", "Y"))</f>
        <v>Y</v>
      </c>
      <c r="W932">
        <v>2007</v>
      </c>
      <c r="X932" t="str" cm="1">
        <f t="array" ref="X932">IFERROR(IF(U932=W932, "N", IF(AND(U932&lt;W932, Table1[[#This Row],[YearRemodAdd]]&gt;1990), "Y", "N/A")), No value)</f>
        <v>N</v>
      </c>
      <c r="Y932" t="s">
        <v>93</v>
      </c>
      <c r="Z932" t="s">
        <v>94</v>
      </c>
      <c r="AA932" t="s">
        <v>95</v>
      </c>
      <c r="AB932" t="s">
        <v>95</v>
      </c>
      <c r="AC932" t="s">
        <v>117</v>
      </c>
      <c r="AD932">
        <v>0</v>
      </c>
      <c r="AE932" t="s">
        <v>97</v>
      </c>
      <c r="AF932" t="s">
        <v>98</v>
      </c>
      <c r="AG932" t="s">
        <v>99</v>
      </c>
      <c r="AH932" t="s">
        <v>97</v>
      </c>
      <c r="AI932" t="s">
        <v>98</v>
      </c>
      <c r="AJ932" t="s">
        <v>130</v>
      </c>
      <c r="AK932" t="s">
        <v>101</v>
      </c>
      <c r="AL932">
        <v>16</v>
      </c>
      <c r="AM932" t="s">
        <v>102</v>
      </c>
      <c r="AN932">
        <v>0</v>
      </c>
      <c r="AO932">
        <v>1450</v>
      </c>
      <c r="AP932">
        <v>1466</v>
      </c>
      <c r="AQ932" t="s">
        <v>103</v>
      </c>
      <c r="AR932" t="s">
        <v>104</v>
      </c>
      <c r="AS932" t="s">
        <v>105</v>
      </c>
      <c r="AT932" t="s">
        <v>106</v>
      </c>
      <c r="AU932">
        <v>1466</v>
      </c>
      <c r="AV932">
        <v>0</v>
      </c>
      <c r="AW932">
        <v>0</v>
      </c>
      <c r="AX932">
        <v>1466</v>
      </c>
      <c r="AY932">
        <v>0</v>
      </c>
      <c r="AZ932">
        <v>0</v>
      </c>
      <c r="BA932">
        <v>2</v>
      </c>
      <c r="BB932">
        <v>0</v>
      </c>
      <c r="BC932">
        <v>3</v>
      </c>
      <c r="BD932">
        <v>1</v>
      </c>
      <c r="BE932" t="s">
        <v>97</v>
      </c>
      <c r="BF932">
        <v>7</v>
      </c>
      <c r="BG932" t="s">
        <v>107</v>
      </c>
      <c r="BH932">
        <v>0</v>
      </c>
      <c r="BI932" t="s">
        <v>83</v>
      </c>
      <c r="BJ932" t="s">
        <v>108</v>
      </c>
      <c r="BK932">
        <v>2007</v>
      </c>
      <c r="BL932" t="s">
        <v>157</v>
      </c>
      <c r="BM932">
        <v>3</v>
      </c>
      <c r="BN932">
        <v>610</v>
      </c>
      <c r="BO932" t="s">
        <v>98</v>
      </c>
      <c r="BP932" t="s">
        <v>98</v>
      </c>
      <c r="BQ932" t="s">
        <v>105</v>
      </c>
      <c r="BR932">
        <v>100</v>
      </c>
      <c r="BS932">
        <v>18</v>
      </c>
      <c r="BT932">
        <v>0</v>
      </c>
      <c r="BU932">
        <v>0</v>
      </c>
      <c r="BV932">
        <v>0</v>
      </c>
      <c r="BW932">
        <v>0</v>
      </c>
      <c r="BX932" t="s">
        <v>83</v>
      </c>
      <c r="BY932" t="s">
        <v>83</v>
      </c>
      <c r="BZ932" t="s">
        <v>83</v>
      </c>
      <c r="CA932" s="2">
        <v>0</v>
      </c>
      <c r="CB932">
        <v>7</v>
      </c>
      <c r="CC932">
        <v>2009</v>
      </c>
      <c r="CD932" t="s">
        <v>110</v>
      </c>
      <c r="CE932" t="s">
        <v>111</v>
      </c>
      <c r="CF932" s="2">
        <v>201000</v>
      </c>
      <c r="CG932" s="4">
        <f t="shared" si="29"/>
        <v>137.10777626193723</v>
      </c>
    </row>
    <row r="933" spans="1:85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 t="str">
        <f t="shared" si="28"/>
        <v>Y</v>
      </c>
      <c r="S933">
        <v>5</v>
      </c>
      <c r="T933">
        <v>6</v>
      </c>
      <c r="U933">
        <v>1965</v>
      </c>
      <c r="V933" t="str">
        <f>IF(Table1[[#This Row],[YearBuilt]]&lt;1990, "N", IF(Table1[[#This Row],[Remodeled after 1990?]] = "Y", "N", "Y"))</f>
        <v>N</v>
      </c>
      <c r="W933">
        <v>1965</v>
      </c>
      <c r="X933" t="str" cm="1">
        <f t="array" ref="X933">IFERROR(IF(U933=W933, "N", IF(AND(U933&lt;W933, Table1[[#This Row],[YearRemodAdd]]&gt;1990), "Y", "N/A")), No value)</f>
        <v>N</v>
      </c>
      <c r="Y933" t="s">
        <v>93</v>
      </c>
      <c r="Z933" t="s">
        <v>94</v>
      </c>
      <c r="AA933" t="s">
        <v>95</v>
      </c>
      <c r="AB933" t="s">
        <v>95</v>
      </c>
      <c r="AC933" t="s">
        <v>117</v>
      </c>
      <c r="AD933">
        <v>0</v>
      </c>
      <c r="AE933" t="s">
        <v>98</v>
      </c>
      <c r="AF933" t="s">
        <v>98</v>
      </c>
      <c r="AG933" t="s">
        <v>118</v>
      </c>
      <c r="AH933" t="s">
        <v>98</v>
      </c>
      <c r="AI933" t="s">
        <v>98</v>
      </c>
      <c r="AJ933" t="s">
        <v>100</v>
      </c>
      <c r="AK933" t="s">
        <v>141</v>
      </c>
      <c r="AL933">
        <v>338</v>
      </c>
      <c r="AM933" t="s">
        <v>153</v>
      </c>
      <c r="AN933">
        <v>466</v>
      </c>
      <c r="AO933">
        <v>121</v>
      </c>
      <c r="AP933">
        <v>925</v>
      </c>
      <c r="AQ933" t="s">
        <v>103</v>
      </c>
      <c r="AR933" t="s">
        <v>104</v>
      </c>
      <c r="AS933" t="s">
        <v>105</v>
      </c>
      <c r="AT933" t="s">
        <v>106</v>
      </c>
      <c r="AU933">
        <v>925</v>
      </c>
      <c r="AV933">
        <v>0</v>
      </c>
      <c r="AW933">
        <v>0</v>
      </c>
      <c r="AX933">
        <v>925</v>
      </c>
      <c r="AY933">
        <v>0</v>
      </c>
      <c r="AZ933">
        <v>1</v>
      </c>
      <c r="BA933">
        <v>1</v>
      </c>
      <c r="BB933">
        <v>0</v>
      </c>
      <c r="BC933">
        <v>2</v>
      </c>
      <c r="BD933">
        <v>1</v>
      </c>
      <c r="BE933" t="s">
        <v>98</v>
      </c>
      <c r="BF933">
        <v>5</v>
      </c>
      <c r="BG933" t="s">
        <v>107</v>
      </c>
      <c r="BH933">
        <v>0</v>
      </c>
      <c r="BI933" t="s">
        <v>83</v>
      </c>
      <c r="BJ933" t="s">
        <v>127</v>
      </c>
      <c r="BK933">
        <v>1965</v>
      </c>
      <c r="BL933" t="s">
        <v>102</v>
      </c>
      <c r="BM933">
        <v>1</v>
      </c>
      <c r="BN933">
        <v>429</v>
      </c>
      <c r="BO933" t="s">
        <v>98</v>
      </c>
      <c r="BP933" t="s">
        <v>98</v>
      </c>
      <c r="BQ933" t="s">
        <v>105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 t="s">
        <v>83</v>
      </c>
      <c r="BY933" t="s">
        <v>163</v>
      </c>
      <c r="BZ933" t="s">
        <v>83</v>
      </c>
      <c r="CA933" s="2">
        <v>0</v>
      </c>
      <c r="CB933">
        <v>7</v>
      </c>
      <c r="CC933">
        <v>2009</v>
      </c>
      <c r="CD933" t="s">
        <v>110</v>
      </c>
      <c r="CE933" t="s">
        <v>111</v>
      </c>
      <c r="CF933" s="2">
        <v>117500</v>
      </c>
      <c r="CG933" s="4">
        <f t="shared" si="29"/>
        <v>127.02702702702703</v>
      </c>
    </row>
    <row r="934" spans="1:85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 t="str">
        <f t="shared" si="28"/>
        <v>Y</v>
      </c>
      <c r="S934">
        <v>9</v>
      </c>
      <c r="T934">
        <v>5</v>
      </c>
      <c r="U934">
        <v>2006</v>
      </c>
      <c r="V934" t="str">
        <f>IF(Table1[[#This Row],[YearBuilt]]&lt;1990, "N", IF(Table1[[#This Row],[Remodeled after 1990?]] = "Y", "N", "Y"))</f>
        <v>Y</v>
      </c>
      <c r="W934">
        <v>2006</v>
      </c>
      <c r="X934" t="str" cm="1">
        <f t="array" ref="X934">IFERROR(IF(U934=W934, "N", IF(AND(U934&lt;W934, Table1[[#This Row],[YearRemodAdd]]&gt;1990), "Y", "N/A")), No value)</f>
        <v>N</v>
      </c>
      <c r="Y934" t="s">
        <v>152</v>
      </c>
      <c r="Z934" t="s">
        <v>94</v>
      </c>
      <c r="AA934" t="s">
        <v>95</v>
      </c>
      <c r="AB934" t="s">
        <v>234</v>
      </c>
      <c r="AC934" t="s">
        <v>137</v>
      </c>
      <c r="AD934">
        <v>302</v>
      </c>
      <c r="AE934" t="s">
        <v>104</v>
      </c>
      <c r="AF934" t="s">
        <v>98</v>
      </c>
      <c r="AG934" t="s">
        <v>99</v>
      </c>
      <c r="AH934" t="s">
        <v>104</v>
      </c>
      <c r="AI934" t="s">
        <v>97</v>
      </c>
      <c r="AJ934" t="s">
        <v>100</v>
      </c>
      <c r="AK934" t="s">
        <v>102</v>
      </c>
      <c r="AL934">
        <v>0</v>
      </c>
      <c r="AM934" t="s">
        <v>102</v>
      </c>
      <c r="AN934">
        <v>0</v>
      </c>
      <c r="AO934">
        <v>1905</v>
      </c>
      <c r="AP934">
        <v>1905</v>
      </c>
      <c r="AQ934" t="s">
        <v>103</v>
      </c>
      <c r="AR934" t="s">
        <v>104</v>
      </c>
      <c r="AS934" t="s">
        <v>105</v>
      </c>
      <c r="AT934" t="s">
        <v>106</v>
      </c>
      <c r="AU934">
        <v>1905</v>
      </c>
      <c r="AV934">
        <v>0</v>
      </c>
      <c r="AW934">
        <v>0</v>
      </c>
      <c r="AX934">
        <v>1905</v>
      </c>
      <c r="AY934">
        <v>0</v>
      </c>
      <c r="AZ934">
        <v>0</v>
      </c>
      <c r="BA934">
        <v>2</v>
      </c>
      <c r="BB934">
        <v>0</v>
      </c>
      <c r="BC934">
        <v>3</v>
      </c>
      <c r="BD934">
        <v>1</v>
      </c>
      <c r="BE934" t="s">
        <v>104</v>
      </c>
      <c r="BF934">
        <v>8</v>
      </c>
      <c r="BG934" t="s">
        <v>107</v>
      </c>
      <c r="BH934">
        <v>1</v>
      </c>
      <c r="BI934" t="s">
        <v>97</v>
      </c>
      <c r="BJ934" t="s">
        <v>108</v>
      </c>
      <c r="BK934">
        <v>2006</v>
      </c>
      <c r="BL934" t="s">
        <v>157</v>
      </c>
      <c r="BM934">
        <v>3</v>
      </c>
      <c r="BN934">
        <v>788</v>
      </c>
      <c r="BO934" t="s">
        <v>98</v>
      </c>
      <c r="BP934" t="s">
        <v>98</v>
      </c>
      <c r="BQ934" t="s">
        <v>105</v>
      </c>
      <c r="BR934">
        <v>0</v>
      </c>
      <c r="BS934">
        <v>191</v>
      </c>
      <c r="BT934">
        <v>0</v>
      </c>
      <c r="BU934">
        <v>0</v>
      </c>
      <c r="BV934">
        <v>0</v>
      </c>
      <c r="BW934">
        <v>0</v>
      </c>
      <c r="BX934" t="s">
        <v>83</v>
      </c>
      <c r="BY934" t="s">
        <v>83</v>
      </c>
      <c r="BZ934" t="s">
        <v>83</v>
      </c>
      <c r="CA934" s="2">
        <v>0</v>
      </c>
      <c r="CB934">
        <v>3</v>
      </c>
      <c r="CC934">
        <v>2007</v>
      </c>
      <c r="CD934" t="s">
        <v>110</v>
      </c>
      <c r="CE934" t="s">
        <v>111</v>
      </c>
      <c r="CF934" s="2">
        <v>320000</v>
      </c>
      <c r="CG934" s="4">
        <f t="shared" si="29"/>
        <v>167.97900262467192</v>
      </c>
    </row>
    <row r="935" spans="1:85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 t="str">
        <f t="shared" si="28"/>
        <v>Y</v>
      </c>
      <c r="S935">
        <v>7</v>
      </c>
      <c r="T935">
        <v>5</v>
      </c>
      <c r="U935">
        <v>2004</v>
      </c>
      <c r="V935" t="str">
        <f>IF(Table1[[#This Row],[YearBuilt]]&lt;1990, "N", IF(Table1[[#This Row],[Remodeled after 1990?]] = "Y", "N", "Y"))</f>
        <v>Y</v>
      </c>
      <c r="W935">
        <v>2004</v>
      </c>
      <c r="X935" t="str" cm="1">
        <f t="array" ref="X935">IFERROR(IF(U935=W935, "N", IF(AND(U935&lt;W935, Table1[[#This Row],[YearRemodAdd]]&gt;1990), "Y", "N/A")), No value)</f>
        <v>N</v>
      </c>
      <c r="Y935" t="s">
        <v>93</v>
      </c>
      <c r="Z935" t="s">
        <v>94</v>
      </c>
      <c r="AA935" t="s">
        <v>95</v>
      </c>
      <c r="AB935" t="s">
        <v>95</v>
      </c>
      <c r="AC935" t="s">
        <v>96</v>
      </c>
      <c r="AD935">
        <v>210</v>
      </c>
      <c r="AE935" t="s">
        <v>97</v>
      </c>
      <c r="AF935" t="s">
        <v>98</v>
      </c>
      <c r="AG935" t="s">
        <v>99</v>
      </c>
      <c r="AH935" t="s">
        <v>97</v>
      </c>
      <c r="AI935" t="s">
        <v>98</v>
      </c>
      <c r="AJ935" t="s">
        <v>130</v>
      </c>
      <c r="AK935" t="s">
        <v>101</v>
      </c>
      <c r="AL935">
        <v>20</v>
      </c>
      <c r="AM935" t="s">
        <v>102</v>
      </c>
      <c r="AN935">
        <v>0</v>
      </c>
      <c r="AO935">
        <v>1480</v>
      </c>
      <c r="AP935">
        <v>1500</v>
      </c>
      <c r="AQ935" t="s">
        <v>103</v>
      </c>
      <c r="AR935" t="s">
        <v>104</v>
      </c>
      <c r="AS935" t="s">
        <v>105</v>
      </c>
      <c r="AT935" t="s">
        <v>106</v>
      </c>
      <c r="AU935">
        <v>1500</v>
      </c>
      <c r="AV935">
        <v>0</v>
      </c>
      <c r="AW935">
        <v>0</v>
      </c>
      <c r="AX935">
        <v>1500</v>
      </c>
      <c r="AY935">
        <v>0</v>
      </c>
      <c r="AZ935">
        <v>0</v>
      </c>
      <c r="BA935">
        <v>2</v>
      </c>
      <c r="BB935">
        <v>0</v>
      </c>
      <c r="BC935">
        <v>3</v>
      </c>
      <c r="BD935">
        <v>1</v>
      </c>
      <c r="BE935" t="s">
        <v>97</v>
      </c>
      <c r="BF935">
        <v>6</v>
      </c>
      <c r="BG935" t="s">
        <v>107</v>
      </c>
      <c r="BH935">
        <v>0</v>
      </c>
      <c r="BI935" t="s">
        <v>83</v>
      </c>
      <c r="BJ935" t="s">
        <v>108</v>
      </c>
      <c r="BK935">
        <v>2004</v>
      </c>
      <c r="BL935" t="s">
        <v>109</v>
      </c>
      <c r="BM935">
        <v>2</v>
      </c>
      <c r="BN935">
        <v>570</v>
      </c>
      <c r="BO935" t="s">
        <v>98</v>
      </c>
      <c r="BP935" t="s">
        <v>98</v>
      </c>
      <c r="BQ935" t="s">
        <v>105</v>
      </c>
      <c r="BR935">
        <v>192</v>
      </c>
      <c r="BS935">
        <v>36</v>
      </c>
      <c r="BT935">
        <v>0</v>
      </c>
      <c r="BU935">
        <v>0</v>
      </c>
      <c r="BV935">
        <v>0</v>
      </c>
      <c r="BW935">
        <v>0</v>
      </c>
      <c r="BX935" t="s">
        <v>83</v>
      </c>
      <c r="BY935" t="s">
        <v>83</v>
      </c>
      <c r="BZ935" t="s">
        <v>83</v>
      </c>
      <c r="CA935" s="2">
        <v>0</v>
      </c>
      <c r="CB935">
        <v>8</v>
      </c>
      <c r="CC935">
        <v>2009</v>
      </c>
      <c r="CD935" t="s">
        <v>110</v>
      </c>
      <c r="CE935" t="s">
        <v>111</v>
      </c>
      <c r="CF935" s="2">
        <v>190000</v>
      </c>
      <c r="CG935" s="4">
        <f t="shared" si="29"/>
        <v>126.66666666666667</v>
      </c>
    </row>
    <row r="936" spans="1:85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 t="str">
        <f t="shared" si="28"/>
        <v>Y</v>
      </c>
      <c r="S936">
        <v>7</v>
      </c>
      <c r="T936">
        <v>7</v>
      </c>
      <c r="U936">
        <v>1960</v>
      </c>
      <c r="V936" t="str">
        <f>IF(Table1[[#This Row],[YearBuilt]]&lt;1990, "N", IF(Table1[[#This Row],[Remodeled after 1990?]] = "Y", "N", "Y"))</f>
        <v>N</v>
      </c>
      <c r="W936">
        <v>2007</v>
      </c>
      <c r="X936" t="str" cm="1">
        <f t="array" ref="X936">IFERROR(IF(U936=W936, "N", IF(AND(U936&lt;W936, Table1[[#This Row],[YearRemodAdd]]&gt;1990), "Y", "N/A")), No value)</f>
        <v>Y</v>
      </c>
      <c r="Y936" t="s">
        <v>214</v>
      </c>
      <c r="Z936" t="s">
        <v>242</v>
      </c>
      <c r="AA936" t="s">
        <v>124</v>
      </c>
      <c r="AB936" t="s">
        <v>124</v>
      </c>
      <c r="AC936" t="s">
        <v>117</v>
      </c>
      <c r="AD936">
        <v>0</v>
      </c>
      <c r="AE936" t="s">
        <v>98</v>
      </c>
      <c r="AF936" t="s">
        <v>98</v>
      </c>
      <c r="AG936" t="s">
        <v>118</v>
      </c>
      <c r="AH936" t="s">
        <v>97</v>
      </c>
      <c r="AI936" t="s">
        <v>98</v>
      </c>
      <c r="AJ936" t="s">
        <v>97</v>
      </c>
      <c r="AK936" t="s">
        <v>101</v>
      </c>
      <c r="AL936">
        <v>425</v>
      </c>
      <c r="AM936" t="s">
        <v>102</v>
      </c>
      <c r="AN936">
        <v>0</v>
      </c>
      <c r="AO936">
        <v>160</v>
      </c>
      <c r="AP936">
        <v>585</v>
      </c>
      <c r="AQ936" t="s">
        <v>103</v>
      </c>
      <c r="AR936" t="s">
        <v>104</v>
      </c>
      <c r="AS936" t="s">
        <v>105</v>
      </c>
      <c r="AT936" t="s">
        <v>106</v>
      </c>
      <c r="AU936">
        <v>2069</v>
      </c>
      <c r="AV936">
        <v>0</v>
      </c>
      <c r="AW936">
        <v>0</v>
      </c>
      <c r="AX936">
        <v>2069</v>
      </c>
      <c r="AY936">
        <v>1</v>
      </c>
      <c r="AZ936">
        <v>0</v>
      </c>
      <c r="BA936">
        <v>2</v>
      </c>
      <c r="BB936">
        <v>0</v>
      </c>
      <c r="BC936">
        <v>4</v>
      </c>
      <c r="BD936">
        <v>1</v>
      </c>
      <c r="BE936" t="s">
        <v>97</v>
      </c>
      <c r="BF936">
        <v>9</v>
      </c>
      <c r="BG936" t="s">
        <v>107</v>
      </c>
      <c r="BH936">
        <v>1</v>
      </c>
      <c r="BI936" t="s">
        <v>97</v>
      </c>
      <c r="BJ936" t="s">
        <v>108</v>
      </c>
      <c r="BK936">
        <v>1960</v>
      </c>
      <c r="BL936" t="s">
        <v>109</v>
      </c>
      <c r="BM936">
        <v>2</v>
      </c>
      <c r="BN936">
        <v>505</v>
      </c>
      <c r="BO936" t="s">
        <v>98</v>
      </c>
      <c r="BP936" t="s">
        <v>98</v>
      </c>
      <c r="BQ936" t="s">
        <v>105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83</v>
      </c>
      <c r="BY936" t="s">
        <v>83</v>
      </c>
      <c r="BZ936" t="s">
        <v>83</v>
      </c>
      <c r="CA936" s="2">
        <v>0</v>
      </c>
      <c r="CB936">
        <v>11</v>
      </c>
      <c r="CC936">
        <v>2008</v>
      </c>
      <c r="CD936" t="s">
        <v>110</v>
      </c>
      <c r="CE936" t="s">
        <v>111</v>
      </c>
      <c r="CF936" s="2">
        <v>242000</v>
      </c>
      <c r="CG936" s="4">
        <f t="shared" si="29"/>
        <v>116.96471725471243</v>
      </c>
    </row>
    <row r="937" spans="1:85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 t="str">
        <f t="shared" si="28"/>
        <v>Y</v>
      </c>
      <c r="S937">
        <v>4</v>
      </c>
      <c r="T937">
        <v>5</v>
      </c>
      <c r="U937">
        <v>1926</v>
      </c>
      <c r="V937" t="str">
        <f>IF(Table1[[#This Row],[YearBuilt]]&lt;1990, "N", IF(Table1[[#This Row],[Remodeled after 1990?]] = "Y", "N", "Y"))</f>
        <v>N</v>
      </c>
      <c r="W937">
        <v>1953</v>
      </c>
      <c r="X937" t="str" cm="1">
        <f t="array" ref="X937">IFERROR(IF(U937=W937, "N", IF(AND(U937&lt;W937, Table1[[#This Row],[YearRemodAdd]]&gt;1990), "Y", "N/A")), No value)</f>
        <v>N/A</v>
      </c>
      <c r="Y937" t="s">
        <v>93</v>
      </c>
      <c r="Z937" t="s">
        <v>94</v>
      </c>
      <c r="AA937" t="s">
        <v>116</v>
      </c>
      <c r="AB937" t="s">
        <v>116</v>
      </c>
      <c r="AC937" t="s">
        <v>96</v>
      </c>
      <c r="AD937">
        <v>108</v>
      </c>
      <c r="AE937" t="s">
        <v>98</v>
      </c>
      <c r="AF937" t="s">
        <v>97</v>
      </c>
      <c r="AG937" t="s">
        <v>99</v>
      </c>
      <c r="AH937" t="s">
        <v>147</v>
      </c>
      <c r="AI937" t="s">
        <v>98</v>
      </c>
      <c r="AJ937" t="s">
        <v>121</v>
      </c>
      <c r="AK937" t="s">
        <v>102</v>
      </c>
      <c r="AL937">
        <v>0</v>
      </c>
      <c r="AM937" t="s">
        <v>102</v>
      </c>
      <c r="AN937">
        <v>0</v>
      </c>
      <c r="AO937">
        <v>600</v>
      </c>
      <c r="AP937">
        <v>600</v>
      </c>
      <c r="AQ937" t="s">
        <v>103</v>
      </c>
      <c r="AR937" t="s">
        <v>97</v>
      </c>
      <c r="AS937" t="s">
        <v>105</v>
      </c>
      <c r="AT937" t="s">
        <v>106</v>
      </c>
      <c r="AU937">
        <v>747</v>
      </c>
      <c r="AV937">
        <v>0</v>
      </c>
      <c r="AW937">
        <v>0</v>
      </c>
      <c r="AX937">
        <v>747</v>
      </c>
      <c r="AY937">
        <v>0</v>
      </c>
      <c r="AZ937">
        <v>0</v>
      </c>
      <c r="BA937">
        <v>1</v>
      </c>
      <c r="BB937">
        <v>0</v>
      </c>
      <c r="BC937">
        <v>1</v>
      </c>
      <c r="BD937">
        <v>1</v>
      </c>
      <c r="BE937" t="s">
        <v>98</v>
      </c>
      <c r="BF937">
        <v>5</v>
      </c>
      <c r="BG937" t="s">
        <v>107</v>
      </c>
      <c r="BH937">
        <v>0</v>
      </c>
      <c r="BI937" t="s">
        <v>83</v>
      </c>
      <c r="BJ937" t="s">
        <v>127</v>
      </c>
      <c r="BK937">
        <v>1953</v>
      </c>
      <c r="BL937" t="s">
        <v>102</v>
      </c>
      <c r="BM937">
        <v>2</v>
      </c>
      <c r="BN937">
        <v>528</v>
      </c>
      <c r="BO937" t="s">
        <v>98</v>
      </c>
      <c r="BP937" t="s">
        <v>98</v>
      </c>
      <c r="BQ937" t="s">
        <v>105</v>
      </c>
      <c r="BR937">
        <v>0</v>
      </c>
      <c r="BS937">
        <v>0</v>
      </c>
      <c r="BT937">
        <v>32</v>
      </c>
      <c r="BU937">
        <v>0</v>
      </c>
      <c r="BV937">
        <v>0</v>
      </c>
      <c r="BW937">
        <v>0</v>
      </c>
      <c r="BX937" t="s">
        <v>83</v>
      </c>
      <c r="BY937" t="s">
        <v>83</v>
      </c>
      <c r="BZ937" t="s">
        <v>83</v>
      </c>
      <c r="CA937" s="2">
        <v>0</v>
      </c>
      <c r="CB937">
        <v>6</v>
      </c>
      <c r="CC937">
        <v>2006</v>
      </c>
      <c r="CD937" t="s">
        <v>110</v>
      </c>
      <c r="CE937" t="s">
        <v>111</v>
      </c>
      <c r="CF937" s="2">
        <v>79900</v>
      </c>
      <c r="CG937" s="4">
        <f t="shared" si="29"/>
        <v>106.9611780455154</v>
      </c>
    </row>
    <row r="938" spans="1:85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 t="str">
        <f t="shared" si="28"/>
        <v>Y</v>
      </c>
      <c r="S938">
        <v>7</v>
      </c>
      <c r="T938">
        <v>5</v>
      </c>
      <c r="U938">
        <v>2003</v>
      </c>
      <c r="V938" t="str">
        <f>IF(Table1[[#This Row],[YearBuilt]]&lt;1990, "N", IF(Table1[[#This Row],[Remodeled after 1990?]] = "Y", "N", "Y"))</f>
        <v>Y</v>
      </c>
      <c r="W938">
        <v>2003</v>
      </c>
      <c r="X938" t="str" cm="1">
        <f t="array" ref="X938">IFERROR(IF(U938=W938, "N", IF(AND(U938&lt;W938, Table1[[#This Row],[YearRemodAdd]]&gt;1990), "Y", "N/A")), No value)</f>
        <v>N</v>
      </c>
      <c r="Y938" t="s">
        <v>93</v>
      </c>
      <c r="Z938" t="s">
        <v>94</v>
      </c>
      <c r="AA938" t="s">
        <v>95</v>
      </c>
      <c r="AB938" t="s">
        <v>95</v>
      </c>
      <c r="AC938" t="s">
        <v>83</v>
      </c>
      <c r="AD938" t="s">
        <v>83</v>
      </c>
      <c r="AE938" t="s">
        <v>97</v>
      </c>
      <c r="AF938" t="s">
        <v>98</v>
      </c>
      <c r="AG938" t="s">
        <v>99</v>
      </c>
      <c r="AH938" t="s">
        <v>97</v>
      </c>
      <c r="AI938" t="s">
        <v>98</v>
      </c>
      <c r="AJ938" t="s">
        <v>100</v>
      </c>
      <c r="AK938" t="s">
        <v>101</v>
      </c>
      <c r="AL938">
        <v>833</v>
      </c>
      <c r="AM938" t="s">
        <v>102</v>
      </c>
      <c r="AN938">
        <v>0</v>
      </c>
      <c r="AO938">
        <v>343</v>
      </c>
      <c r="AP938">
        <v>1176</v>
      </c>
      <c r="AQ938" t="s">
        <v>103</v>
      </c>
      <c r="AR938" t="s">
        <v>104</v>
      </c>
      <c r="AS938" t="s">
        <v>105</v>
      </c>
      <c r="AT938" t="s">
        <v>106</v>
      </c>
      <c r="AU938">
        <v>1200</v>
      </c>
      <c r="AV938">
        <v>0</v>
      </c>
      <c r="AW938">
        <v>0</v>
      </c>
      <c r="AX938">
        <v>1200</v>
      </c>
      <c r="AY938">
        <v>1</v>
      </c>
      <c r="AZ938">
        <v>0</v>
      </c>
      <c r="BA938">
        <v>2</v>
      </c>
      <c r="BB938">
        <v>0</v>
      </c>
      <c r="BC938">
        <v>2</v>
      </c>
      <c r="BD938">
        <v>1</v>
      </c>
      <c r="BE938" t="s">
        <v>97</v>
      </c>
      <c r="BF938">
        <v>5</v>
      </c>
      <c r="BG938" t="s">
        <v>107</v>
      </c>
      <c r="BH938">
        <v>0</v>
      </c>
      <c r="BI938" t="s">
        <v>83</v>
      </c>
      <c r="BJ938" t="s">
        <v>108</v>
      </c>
      <c r="BK938">
        <v>2003</v>
      </c>
      <c r="BL938" t="s">
        <v>109</v>
      </c>
      <c r="BM938">
        <v>2</v>
      </c>
      <c r="BN938">
        <v>555</v>
      </c>
      <c r="BO938" t="s">
        <v>98</v>
      </c>
      <c r="BP938" t="s">
        <v>98</v>
      </c>
      <c r="BQ938" t="s">
        <v>105</v>
      </c>
      <c r="BR938">
        <v>0</v>
      </c>
      <c r="BS938">
        <v>41</v>
      </c>
      <c r="BT938">
        <v>0</v>
      </c>
      <c r="BU938">
        <v>0</v>
      </c>
      <c r="BV938">
        <v>0</v>
      </c>
      <c r="BW938">
        <v>0</v>
      </c>
      <c r="BX938" t="s">
        <v>83</v>
      </c>
      <c r="BY938" t="s">
        <v>83</v>
      </c>
      <c r="BZ938" t="s">
        <v>83</v>
      </c>
      <c r="CA938" s="2">
        <v>0</v>
      </c>
      <c r="CB938">
        <v>8</v>
      </c>
      <c r="CC938">
        <v>2009</v>
      </c>
      <c r="CD938" t="s">
        <v>110</v>
      </c>
      <c r="CE938" t="s">
        <v>111</v>
      </c>
      <c r="CF938" s="2">
        <v>184900</v>
      </c>
      <c r="CG938" s="4">
        <f t="shared" si="29"/>
        <v>154.08333333333334</v>
      </c>
    </row>
    <row r="939" spans="1:85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 t="str">
        <f t="shared" si="28"/>
        <v>N</v>
      </c>
      <c r="S939">
        <v>7</v>
      </c>
      <c r="T939">
        <v>5</v>
      </c>
      <c r="U939">
        <v>2005</v>
      </c>
      <c r="V939" t="str">
        <f>IF(Table1[[#This Row],[YearBuilt]]&lt;1990, "N", IF(Table1[[#This Row],[Remodeled after 1990?]] = "Y", "N", "Y"))</f>
        <v>Y</v>
      </c>
      <c r="W939">
        <v>2005</v>
      </c>
      <c r="X939" t="str" cm="1">
        <f t="array" ref="X939">IFERROR(IF(U939=W939, "N", IF(AND(U939&lt;W939, Table1[[#This Row],[YearRemodAdd]]&gt;1990), "Y", "N/A")), No value)</f>
        <v>N</v>
      </c>
      <c r="Y939" t="s">
        <v>93</v>
      </c>
      <c r="Z939" t="s">
        <v>94</v>
      </c>
      <c r="AA939" t="s">
        <v>95</v>
      </c>
      <c r="AB939" t="s">
        <v>95</v>
      </c>
      <c r="AC939" t="s">
        <v>117</v>
      </c>
      <c r="AD939">
        <v>0</v>
      </c>
      <c r="AE939" t="s">
        <v>97</v>
      </c>
      <c r="AF939" t="s">
        <v>98</v>
      </c>
      <c r="AG939" t="s">
        <v>99</v>
      </c>
      <c r="AH939" t="s">
        <v>97</v>
      </c>
      <c r="AI939" t="s">
        <v>98</v>
      </c>
      <c r="AJ939" t="s">
        <v>121</v>
      </c>
      <c r="AK939" t="s">
        <v>101</v>
      </c>
      <c r="AL939">
        <v>341</v>
      </c>
      <c r="AM939" t="s">
        <v>102</v>
      </c>
      <c r="AN939">
        <v>0</v>
      </c>
      <c r="AO939">
        <v>772</v>
      </c>
      <c r="AP939">
        <v>1113</v>
      </c>
      <c r="AQ939" t="s">
        <v>103</v>
      </c>
      <c r="AR939" t="s">
        <v>104</v>
      </c>
      <c r="AS939" t="s">
        <v>105</v>
      </c>
      <c r="AT939" t="s">
        <v>106</v>
      </c>
      <c r="AU939">
        <v>1113</v>
      </c>
      <c r="AV939">
        <v>858</v>
      </c>
      <c r="AW939">
        <v>0</v>
      </c>
      <c r="AX939">
        <v>1971</v>
      </c>
      <c r="AY939">
        <v>0</v>
      </c>
      <c r="AZ939">
        <v>0</v>
      </c>
      <c r="BA939">
        <v>2</v>
      </c>
      <c r="BB939">
        <v>1</v>
      </c>
      <c r="BC939">
        <v>3</v>
      </c>
      <c r="BD939">
        <v>1</v>
      </c>
      <c r="BE939" t="s">
        <v>97</v>
      </c>
      <c r="BF939">
        <v>8</v>
      </c>
      <c r="BG939" t="s">
        <v>107</v>
      </c>
      <c r="BH939">
        <v>1</v>
      </c>
      <c r="BI939" t="s">
        <v>97</v>
      </c>
      <c r="BJ939" t="s">
        <v>108</v>
      </c>
      <c r="BK939">
        <v>2005</v>
      </c>
      <c r="BL939" t="s">
        <v>109</v>
      </c>
      <c r="BM939">
        <v>2</v>
      </c>
      <c r="BN939">
        <v>689</v>
      </c>
      <c r="BO939" t="s">
        <v>98</v>
      </c>
      <c r="BP939" t="s">
        <v>98</v>
      </c>
      <c r="BQ939" t="s">
        <v>105</v>
      </c>
      <c r="BR939">
        <v>0</v>
      </c>
      <c r="BS939">
        <v>48</v>
      </c>
      <c r="BT939">
        <v>0</v>
      </c>
      <c r="BU939">
        <v>0</v>
      </c>
      <c r="BV939">
        <v>0</v>
      </c>
      <c r="BW939">
        <v>0</v>
      </c>
      <c r="BX939" t="s">
        <v>83</v>
      </c>
      <c r="BY939" t="s">
        <v>83</v>
      </c>
      <c r="BZ939" t="s">
        <v>83</v>
      </c>
      <c r="CA939" s="2">
        <v>0</v>
      </c>
      <c r="CB939">
        <v>2</v>
      </c>
      <c r="CC939">
        <v>2009</v>
      </c>
      <c r="CD939" t="s">
        <v>110</v>
      </c>
      <c r="CE939" t="s">
        <v>111</v>
      </c>
      <c r="CF939" s="2">
        <v>253000</v>
      </c>
      <c r="CG939" s="4">
        <f t="shared" si="29"/>
        <v>128.36123795027905</v>
      </c>
    </row>
    <row r="940" spans="1:85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 t="str">
        <f t="shared" si="28"/>
        <v>N</v>
      </c>
      <c r="S940">
        <v>7</v>
      </c>
      <c r="T940">
        <v>5</v>
      </c>
      <c r="U940">
        <v>2006</v>
      </c>
      <c r="V940" t="str">
        <f>IF(Table1[[#This Row],[YearBuilt]]&lt;1990, "N", IF(Table1[[#This Row],[Remodeled after 1990?]] = "Y", "N", "Y"))</f>
        <v>Y</v>
      </c>
      <c r="W940">
        <v>2006</v>
      </c>
      <c r="X940" t="str" cm="1">
        <f t="array" ref="X940">IFERROR(IF(U940=W940, "N", IF(AND(U940&lt;W940, Table1[[#This Row],[YearRemodAdd]]&gt;1990), "Y", "N/A")), No value)</f>
        <v>N</v>
      </c>
      <c r="Y940" t="s">
        <v>93</v>
      </c>
      <c r="Z940" t="s">
        <v>94</v>
      </c>
      <c r="AA940" t="s">
        <v>95</v>
      </c>
      <c r="AB940" t="s">
        <v>95</v>
      </c>
      <c r="AC940" t="s">
        <v>117</v>
      </c>
      <c r="AD940">
        <v>0</v>
      </c>
      <c r="AE940" t="s">
        <v>97</v>
      </c>
      <c r="AF940" t="s">
        <v>98</v>
      </c>
      <c r="AG940" t="s">
        <v>99</v>
      </c>
      <c r="AH940" t="s">
        <v>97</v>
      </c>
      <c r="AI940" t="s">
        <v>97</v>
      </c>
      <c r="AJ940" t="s">
        <v>121</v>
      </c>
      <c r="AK940" t="s">
        <v>101</v>
      </c>
      <c r="AL940">
        <v>464</v>
      </c>
      <c r="AM940" t="s">
        <v>102</v>
      </c>
      <c r="AN940">
        <v>0</v>
      </c>
      <c r="AO940">
        <v>927</v>
      </c>
      <c r="AP940">
        <v>1391</v>
      </c>
      <c r="AQ940" t="s">
        <v>103</v>
      </c>
      <c r="AR940" t="s">
        <v>104</v>
      </c>
      <c r="AS940" t="s">
        <v>105</v>
      </c>
      <c r="AT940" t="s">
        <v>106</v>
      </c>
      <c r="AU940">
        <v>1391</v>
      </c>
      <c r="AV940">
        <v>571</v>
      </c>
      <c r="AW940">
        <v>0</v>
      </c>
      <c r="AX940">
        <v>1962</v>
      </c>
      <c r="AY940">
        <v>0</v>
      </c>
      <c r="AZ940">
        <v>0</v>
      </c>
      <c r="BA940">
        <v>2</v>
      </c>
      <c r="BB940">
        <v>1</v>
      </c>
      <c r="BC940">
        <v>3</v>
      </c>
      <c r="BD940">
        <v>1</v>
      </c>
      <c r="BE940" t="s">
        <v>97</v>
      </c>
      <c r="BF940">
        <v>7</v>
      </c>
      <c r="BG940" t="s">
        <v>107</v>
      </c>
      <c r="BH940">
        <v>0</v>
      </c>
      <c r="BI940" t="s">
        <v>83</v>
      </c>
      <c r="BJ940" t="s">
        <v>108</v>
      </c>
      <c r="BK940">
        <v>2006</v>
      </c>
      <c r="BL940" t="s">
        <v>109</v>
      </c>
      <c r="BM940">
        <v>3</v>
      </c>
      <c r="BN940">
        <v>868</v>
      </c>
      <c r="BO940" t="s">
        <v>98</v>
      </c>
      <c r="BP940" t="s">
        <v>98</v>
      </c>
      <c r="BQ940" t="s">
        <v>105</v>
      </c>
      <c r="BR940">
        <v>0</v>
      </c>
      <c r="BS940">
        <v>90</v>
      </c>
      <c r="BT940">
        <v>0</v>
      </c>
      <c r="BU940">
        <v>0</v>
      </c>
      <c r="BV940">
        <v>0</v>
      </c>
      <c r="BW940">
        <v>0</v>
      </c>
      <c r="BX940" t="s">
        <v>83</v>
      </c>
      <c r="BY940" t="s">
        <v>83</v>
      </c>
      <c r="BZ940" t="s">
        <v>83</v>
      </c>
      <c r="CA940" s="2">
        <v>0</v>
      </c>
      <c r="CB940">
        <v>8</v>
      </c>
      <c r="CC940">
        <v>2006</v>
      </c>
      <c r="CD940" t="s">
        <v>158</v>
      </c>
      <c r="CE940" t="s">
        <v>159</v>
      </c>
      <c r="CF940" s="2">
        <v>239799</v>
      </c>
      <c r="CG940" s="4">
        <f t="shared" si="29"/>
        <v>122.2217125382263</v>
      </c>
    </row>
    <row r="941" spans="1:85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 t="str">
        <f t="shared" si="28"/>
        <v>N</v>
      </c>
      <c r="S941">
        <v>7</v>
      </c>
      <c r="T941">
        <v>7</v>
      </c>
      <c r="U941">
        <v>1940</v>
      </c>
      <c r="V941" t="str">
        <f>IF(Table1[[#This Row],[YearBuilt]]&lt;1990, "N", IF(Table1[[#This Row],[Remodeled after 1990?]] = "Y", "N", "Y"))</f>
        <v>N</v>
      </c>
      <c r="W941">
        <v>1950</v>
      </c>
      <c r="X941" t="str" cm="1">
        <f t="array" ref="X941">IFERROR(IF(U941=W941, "N", IF(AND(U941&lt;W941, Table1[[#This Row],[YearRemodAdd]]&gt;1990), "Y", "N/A")), No value)</f>
        <v>N/A</v>
      </c>
      <c r="Y941" t="s">
        <v>93</v>
      </c>
      <c r="Z941" t="s">
        <v>94</v>
      </c>
      <c r="AA941" t="s">
        <v>116</v>
      </c>
      <c r="AB941" t="s">
        <v>116</v>
      </c>
      <c r="AC941" t="s">
        <v>117</v>
      </c>
      <c r="AD941">
        <v>0</v>
      </c>
      <c r="AE941" t="s">
        <v>98</v>
      </c>
      <c r="AF941" t="s">
        <v>97</v>
      </c>
      <c r="AG941" t="s">
        <v>118</v>
      </c>
      <c r="AH941" t="s">
        <v>98</v>
      </c>
      <c r="AI941" t="s">
        <v>98</v>
      </c>
      <c r="AJ941" t="s">
        <v>121</v>
      </c>
      <c r="AK941" t="s">
        <v>102</v>
      </c>
      <c r="AL941">
        <v>0</v>
      </c>
      <c r="AM941" t="s">
        <v>102</v>
      </c>
      <c r="AN941">
        <v>0</v>
      </c>
      <c r="AO941">
        <v>1032</v>
      </c>
      <c r="AP941">
        <v>1032</v>
      </c>
      <c r="AQ941" t="s">
        <v>103</v>
      </c>
      <c r="AR941" t="s">
        <v>104</v>
      </c>
      <c r="AS941" t="s">
        <v>105</v>
      </c>
      <c r="AT941" t="s">
        <v>106</v>
      </c>
      <c r="AU941">
        <v>1207</v>
      </c>
      <c r="AV941">
        <v>1196</v>
      </c>
      <c r="AW941">
        <v>0</v>
      </c>
      <c r="AX941">
        <v>2403</v>
      </c>
      <c r="AY941">
        <v>0</v>
      </c>
      <c r="AZ941">
        <v>0</v>
      </c>
      <c r="BA941">
        <v>2</v>
      </c>
      <c r="BB941">
        <v>0</v>
      </c>
      <c r="BC941">
        <v>4</v>
      </c>
      <c r="BD941">
        <v>1</v>
      </c>
      <c r="BE941" t="s">
        <v>98</v>
      </c>
      <c r="BF941">
        <v>10</v>
      </c>
      <c r="BG941" t="s">
        <v>107</v>
      </c>
      <c r="BH941">
        <v>2</v>
      </c>
      <c r="BI941" t="s">
        <v>98</v>
      </c>
      <c r="BJ941" t="s">
        <v>108</v>
      </c>
      <c r="BK941">
        <v>1940</v>
      </c>
      <c r="BL941" t="s">
        <v>102</v>
      </c>
      <c r="BM941">
        <v>1</v>
      </c>
      <c r="BN941">
        <v>349</v>
      </c>
      <c r="BO941" t="s">
        <v>98</v>
      </c>
      <c r="BP941" t="s">
        <v>98</v>
      </c>
      <c r="BQ941" t="s">
        <v>105</v>
      </c>
      <c r="BR941">
        <v>56</v>
      </c>
      <c r="BS941">
        <v>0</v>
      </c>
      <c r="BT941">
        <v>318</v>
      </c>
      <c r="BU941">
        <v>0</v>
      </c>
      <c r="BV941">
        <v>0</v>
      </c>
      <c r="BW941">
        <v>0</v>
      </c>
      <c r="BX941" t="s">
        <v>83</v>
      </c>
      <c r="BY941" t="s">
        <v>83</v>
      </c>
      <c r="BZ941" t="s">
        <v>83</v>
      </c>
      <c r="CA941" s="2">
        <v>0</v>
      </c>
      <c r="CB941">
        <v>6</v>
      </c>
      <c r="CC941">
        <v>2010</v>
      </c>
      <c r="CD941" t="s">
        <v>173</v>
      </c>
      <c r="CE941" t="s">
        <v>111</v>
      </c>
      <c r="CF941" s="2">
        <v>244400</v>
      </c>
      <c r="CG941" s="4">
        <f t="shared" si="29"/>
        <v>101.70620058260508</v>
      </c>
    </row>
    <row r="942" spans="1:85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 t="str">
        <f t="shared" si="28"/>
        <v>Y</v>
      </c>
      <c r="S942">
        <v>6</v>
      </c>
      <c r="T942">
        <v>5</v>
      </c>
      <c r="U942">
        <v>1976</v>
      </c>
      <c r="V942" t="str">
        <f>IF(Table1[[#This Row],[YearBuilt]]&lt;1990, "N", IF(Table1[[#This Row],[Remodeled after 1990?]] = "Y", "N", "Y"))</f>
        <v>N</v>
      </c>
      <c r="W942">
        <v>1976</v>
      </c>
      <c r="X942" t="str" cm="1">
        <f t="array" ref="X942">IFERROR(IF(U942=W942, "N", IF(AND(U942&lt;W942, Table1[[#This Row],[YearRemodAdd]]&gt;1990), "Y", "N/A")), No value)</f>
        <v>N</v>
      </c>
      <c r="Y942" t="s">
        <v>93</v>
      </c>
      <c r="Z942" t="s">
        <v>94</v>
      </c>
      <c r="AA942" t="s">
        <v>161</v>
      </c>
      <c r="AB942" t="s">
        <v>161</v>
      </c>
      <c r="AC942" t="s">
        <v>117</v>
      </c>
      <c r="AD942">
        <v>0</v>
      </c>
      <c r="AE942" t="s">
        <v>98</v>
      </c>
      <c r="AF942" t="s">
        <v>98</v>
      </c>
      <c r="AG942" t="s">
        <v>118</v>
      </c>
      <c r="AH942" t="s">
        <v>98</v>
      </c>
      <c r="AI942" t="s">
        <v>98</v>
      </c>
      <c r="AJ942" t="s">
        <v>97</v>
      </c>
      <c r="AK942" t="s">
        <v>153</v>
      </c>
      <c r="AL942">
        <v>936</v>
      </c>
      <c r="AM942" t="s">
        <v>172</v>
      </c>
      <c r="AN942">
        <v>396</v>
      </c>
      <c r="AO942">
        <v>396</v>
      </c>
      <c r="AP942">
        <v>1728</v>
      </c>
      <c r="AQ942" t="s">
        <v>103</v>
      </c>
      <c r="AR942" t="s">
        <v>98</v>
      </c>
      <c r="AS942" t="s">
        <v>105</v>
      </c>
      <c r="AT942" t="s">
        <v>106</v>
      </c>
      <c r="AU942">
        <v>1728</v>
      </c>
      <c r="AV942">
        <v>0</v>
      </c>
      <c r="AW942">
        <v>0</v>
      </c>
      <c r="AX942">
        <v>1728</v>
      </c>
      <c r="AY942">
        <v>0</v>
      </c>
      <c r="AZ942">
        <v>0</v>
      </c>
      <c r="BA942">
        <v>2</v>
      </c>
      <c r="BB942">
        <v>0</v>
      </c>
      <c r="BC942">
        <v>4</v>
      </c>
      <c r="BD942">
        <v>2</v>
      </c>
      <c r="BE942" t="s">
        <v>98</v>
      </c>
      <c r="BF942">
        <v>8</v>
      </c>
      <c r="BG942" t="s">
        <v>107</v>
      </c>
      <c r="BH942">
        <v>0</v>
      </c>
      <c r="BI942" t="s">
        <v>83</v>
      </c>
      <c r="BJ942" t="s">
        <v>108</v>
      </c>
      <c r="BK942">
        <v>1976</v>
      </c>
      <c r="BL942" t="s">
        <v>102</v>
      </c>
      <c r="BM942">
        <v>2</v>
      </c>
      <c r="BN942">
        <v>574</v>
      </c>
      <c r="BO942" t="s">
        <v>98</v>
      </c>
      <c r="BP942" t="s">
        <v>98</v>
      </c>
      <c r="BQ942" t="s">
        <v>105</v>
      </c>
      <c r="BR942">
        <v>40</v>
      </c>
      <c r="BS942">
        <v>0</v>
      </c>
      <c r="BT942">
        <v>0</v>
      </c>
      <c r="BU942">
        <v>0</v>
      </c>
      <c r="BV942">
        <v>0</v>
      </c>
      <c r="BW942">
        <v>0</v>
      </c>
      <c r="BX942" t="s">
        <v>83</v>
      </c>
      <c r="BY942" t="s">
        <v>83</v>
      </c>
      <c r="BZ942" t="s">
        <v>83</v>
      </c>
      <c r="CA942" s="2">
        <v>0</v>
      </c>
      <c r="CB942">
        <v>7</v>
      </c>
      <c r="CC942">
        <v>2006</v>
      </c>
      <c r="CD942" t="s">
        <v>110</v>
      </c>
      <c r="CE942" t="s">
        <v>111</v>
      </c>
      <c r="CF942" s="2">
        <v>150900</v>
      </c>
      <c r="CG942" s="4">
        <f t="shared" si="29"/>
        <v>87.326388888888886</v>
      </c>
    </row>
    <row r="943" spans="1:85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 t="str">
        <f t="shared" si="28"/>
        <v>N</v>
      </c>
      <c r="S943">
        <v>7</v>
      </c>
      <c r="T943">
        <v>5</v>
      </c>
      <c r="U943">
        <v>1999</v>
      </c>
      <c r="V943" t="str">
        <f>IF(Table1[[#This Row],[YearBuilt]]&lt;1990, "N", IF(Table1[[#This Row],[Remodeled after 1990?]] = "Y", "N", "Y"))</f>
        <v>Y</v>
      </c>
      <c r="W943">
        <v>1999</v>
      </c>
      <c r="X943" t="str" cm="1">
        <f t="array" ref="X943">IFERROR(IF(U943=W943, "N", IF(AND(U943&lt;W943, Table1[[#This Row],[YearRemodAdd]]&gt;1990), "Y", "N/A")), No value)</f>
        <v>N</v>
      </c>
      <c r="Y943" t="s">
        <v>93</v>
      </c>
      <c r="Z943" t="s">
        <v>94</v>
      </c>
      <c r="AA943" t="s">
        <v>95</v>
      </c>
      <c r="AB943" t="s">
        <v>95</v>
      </c>
      <c r="AC943" t="s">
        <v>96</v>
      </c>
      <c r="AD943">
        <v>298</v>
      </c>
      <c r="AE943" t="s">
        <v>97</v>
      </c>
      <c r="AF943" t="s">
        <v>98</v>
      </c>
      <c r="AG943" t="s">
        <v>99</v>
      </c>
      <c r="AH943" t="s">
        <v>97</v>
      </c>
      <c r="AI943" t="s">
        <v>98</v>
      </c>
      <c r="AJ943" t="s">
        <v>100</v>
      </c>
      <c r="AK943" t="s">
        <v>119</v>
      </c>
      <c r="AL943">
        <v>772</v>
      </c>
      <c r="AM943" t="s">
        <v>102</v>
      </c>
      <c r="AN943">
        <v>0</v>
      </c>
      <c r="AO943">
        <v>220</v>
      </c>
      <c r="AP943">
        <v>992</v>
      </c>
      <c r="AQ943" t="s">
        <v>103</v>
      </c>
      <c r="AR943" t="s">
        <v>104</v>
      </c>
      <c r="AS943" t="s">
        <v>105</v>
      </c>
      <c r="AT943" t="s">
        <v>106</v>
      </c>
      <c r="AU943">
        <v>1022</v>
      </c>
      <c r="AV943">
        <v>1038</v>
      </c>
      <c r="AW943">
        <v>0</v>
      </c>
      <c r="AX943">
        <v>2060</v>
      </c>
      <c r="AY943">
        <v>1</v>
      </c>
      <c r="AZ943">
        <v>0</v>
      </c>
      <c r="BA943">
        <v>2</v>
      </c>
      <c r="BB943">
        <v>1</v>
      </c>
      <c r="BC943">
        <v>3</v>
      </c>
      <c r="BD943">
        <v>1</v>
      </c>
      <c r="BE943" t="s">
        <v>97</v>
      </c>
      <c r="BF943">
        <v>8</v>
      </c>
      <c r="BG943" t="s">
        <v>107</v>
      </c>
      <c r="BH943">
        <v>1</v>
      </c>
      <c r="BI943" t="s">
        <v>98</v>
      </c>
      <c r="BJ943" t="s">
        <v>156</v>
      </c>
      <c r="BK943">
        <v>1999</v>
      </c>
      <c r="BL943" t="s">
        <v>109</v>
      </c>
      <c r="BM943">
        <v>2</v>
      </c>
      <c r="BN943">
        <v>390</v>
      </c>
      <c r="BO943" t="s">
        <v>98</v>
      </c>
      <c r="BP943" t="s">
        <v>98</v>
      </c>
      <c r="BQ943" t="s">
        <v>105</v>
      </c>
      <c r="BR943">
        <v>0</v>
      </c>
      <c r="BS943">
        <v>0</v>
      </c>
      <c r="BT943">
        <v>0</v>
      </c>
      <c r="BU943">
        <v>168</v>
      </c>
      <c r="BV943">
        <v>0</v>
      </c>
      <c r="BW943">
        <v>0</v>
      </c>
      <c r="BX943" t="s">
        <v>83</v>
      </c>
      <c r="BY943" t="s">
        <v>165</v>
      </c>
      <c r="BZ943" t="s">
        <v>83</v>
      </c>
      <c r="CA943" s="2">
        <v>0</v>
      </c>
      <c r="CB943">
        <v>6</v>
      </c>
      <c r="CC943">
        <v>2009</v>
      </c>
      <c r="CD943" t="s">
        <v>110</v>
      </c>
      <c r="CE943" t="s">
        <v>111</v>
      </c>
      <c r="CF943" s="2">
        <v>214000</v>
      </c>
      <c r="CG943" s="4">
        <f t="shared" si="29"/>
        <v>103.88349514563107</v>
      </c>
    </row>
    <row r="944" spans="1:85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 t="str">
        <f t="shared" si="28"/>
        <v>Y</v>
      </c>
      <c r="S944">
        <v>4</v>
      </c>
      <c r="T944">
        <v>3</v>
      </c>
      <c r="U944">
        <v>1977</v>
      </c>
      <c r="V944" t="str">
        <f>IF(Table1[[#This Row],[YearBuilt]]&lt;1990, "N", IF(Table1[[#This Row],[Remodeled after 1990?]] = "Y", "N", "Y"))</f>
        <v>N</v>
      </c>
      <c r="W944">
        <v>1977</v>
      </c>
      <c r="X944" t="str" cm="1">
        <f t="array" ref="X944">IFERROR(IF(U944=W944, "N", IF(AND(U944&lt;W944, Table1[[#This Row],[YearRemodAdd]]&gt;1990), "Y", "N/A")), No value)</f>
        <v>N</v>
      </c>
      <c r="Y944" t="s">
        <v>93</v>
      </c>
      <c r="Z944" t="s">
        <v>94</v>
      </c>
      <c r="AA944" t="s">
        <v>116</v>
      </c>
      <c r="AB944" t="s">
        <v>116</v>
      </c>
      <c r="AC944" t="s">
        <v>117</v>
      </c>
      <c r="AD944">
        <v>0</v>
      </c>
      <c r="AE944" t="s">
        <v>98</v>
      </c>
      <c r="AF944" t="s">
        <v>98</v>
      </c>
      <c r="AG944" t="s">
        <v>99</v>
      </c>
      <c r="AH944" t="s">
        <v>97</v>
      </c>
      <c r="AI944" t="s">
        <v>98</v>
      </c>
      <c r="AJ944" t="s">
        <v>97</v>
      </c>
      <c r="AK944" t="s">
        <v>101</v>
      </c>
      <c r="AL944">
        <v>1440</v>
      </c>
      <c r="AM944" t="s">
        <v>102</v>
      </c>
      <c r="AN944">
        <v>0</v>
      </c>
      <c r="AO944">
        <v>0</v>
      </c>
      <c r="AP944">
        <v>1440</v>
      </c>
      <c r="AQ944" t="s">
        <v>103</v>
      </c>
      <c r="AR944" t="s">
        <v>98</v>
      </c>
      <c r="AS944" t="s">
        <v>105</v>
      </c>
      <c r="AT944" t="s">
        <v>106</v>
      </c>
      <c r="AU944">
        <v>1440</v>
      </c>
      <c r="AV944">
        <v>0</v>
      </c>
      <c r="AW944">
        <v>0</v>
      </c>
      <c r="AX944">
        <v>1440</v>
      </c>
      <c r="AY944">
        <v>2</v>
      </c>
      <c r="AZ944">
        <v>0</v>
      </c>
      <c r="BA944">
        <v>2</v>
      </c>
      <c r="BB944">
        <v>0</v>
      </c>
      <c r="BC944">
        <v>4</v>
      </c>
      <c r="BD944">
        <v>2</v>
      </c>
      <c r="BE944" t="s">
        <v>98</v>
      </c>
      <c r="BF944">
        <v>8</v>
      </c>
      <c r="BG944" t="s">
        <v>107</v>
      </c>
      <c r="BH944">
        <v>0</v>
      </c>
      <c r="BI944" t="s">
        <v>83</v>
      </c>
      <c r="BJ944" t="s">
        <v>83</v>
      </c>
      <c r="BK944" t="s">
        <v>83</v>
      </c>
      <c r="BL944" t="s">
        <v>83</v>
      </c>
      <c r="BM944">
        <v>0</v>
      </c>
      <c r="BN944">
        <v>0</v>
      </c>
      <c r="BO944" t="s">
        <v>83</v>
      </c>
      <c r="BP944" t="s">
        <v>83</v>
      </c>
      <c r="BQ944" t="s">
        <v>177</v>
      </c>
      <c r="BR944">
        <v>321</v>
      </c>
      <c r="BS944">
        <v>0</v>
      </c>
      <c r="BT944">
        <v>0</v>
      </c>
      <c r="BU944">
        <v>0</v>
      </c>
      <c r="BV944">
        <v>0</v>
      </c>
      <c r="BW944">
        <v>0</v>
      </c>
      <c r="BX944" t="s">
        <v>83</v>
      </c>
      <c r="BY944" t="s">
        <v>83</v>
      </c>
      <c r="BZ944" t="s">
        <v>83</v>
      </c>
      <c r="CA944" s="2">
        <v>0</v>
      </c>
      <c r="CB944">
        <v>8</v>
      </c>
      <c r="CC944">
        <v>2007</v>
      </c>
      <c r="CD944" t="s">
        <v>249</v>
      </c>
      <c r="CE944" t="s">
        <v>128</v>
      </c>
      <c r="CF944" s="2">
        <v>150000</v>
      </c>
      <c r="CG944" s="4">
        <f t="shared" si="29"/>
        <v>104.16666666666667</v>
      </c>
    </row>
    <row r="945" spans="1:85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 t="str">
        <f t="shared" si="28"/>
        <v>Y</v>
      </c>
      <c r="S945">
        <v>5</v>
      </c>
      <c r="T945">
        <v>4</v>
      </c>
      <c r="U945">
        <v>1967</v>
      </c>
      <c r="V945" t="str">
        <f>IF(Table1[[#This Row],[YearBuilt]]&lt;1990, "N", IF(Table1[[#This Row],[Remodeled after 1990?]] = "Y", "N", "Y"))</f>
        <v>N</v>
      </c>
      <c r="W945">
        <v>1967</v>
      </c>
      <c r="X945" t="str" cm="1">
        <f t="array" ref="X945">IFERROR(IF(U945=W945, "N", IF(AND(U945&lt;W945, Table1[[#This Row],[YearRemodAdd]]&gt;1990), "Y", "N/A")), No value)</f>
        <v>N</v>
      </c>
      <c r="Y945" t="s">
        <v>93</v>
      </c>
      <c r="Z945" t="s">
        <v>94</v>
      </c>
      <c r="AA945" t="s">
        <v>140</v>
      </c>
      <c r="AB945" t="s">
        <v>161</v>
      </c>
      <c r="AC945" t="s">
        <v>117</v>
      </c>
      <c r="AD945">
        <v>0</v>
      </c>
      <c r="AE945" t="s">
        <v>98</v>
      </c>
      <c r="AF945" t="s">
        <v>98</v>
      </c>
      <c r="AG945" t="s">
        <v>118</v>
      </c>
      <c r="AH945" t="s">
        <v>98</v>
      </c>
      <c r="AI945" t="s">
        <v>98</v>
      </c>
      <c r="AJ945" t="s">
        <v>130</v>
      </c>
      <c r="AK945" t="s">
        <v>102</v>
      </c>
      <c r="AL945">
        <v>0</v>
      </c>
      <c r="AM945" t="s">
        <v>102</v>
      </c>
      <c r="AN945">
        <v>0</v>
      </c>
      <c r="AO945">
        <v>1632</v>
      </c>
      <c r="AP945">
        <v>1632</v>
      </c>
      <c r="AQ945" t="s">
        <v>103</v>
      </c>
      <c r="AR945" t="s">
        <v>98</v>
      </c>
      <c r="AS945" t="s">
        <v>105</v>
      </c>
      <c r="AT945" t="s">
        <v>106</v>
      </c>
      <c r="AU945">
        <v>1632</v>
      </c>
      <c r="AV945">
        <v>0</v>
      </c>
      <c r="AW945">
        <v>0</v>
      </c>
      <c r="AX945">
        <v>1632</v>
      </c>
      <c r="AY945">
        <v>0</v>
      </c>
      <c r="AZ945">
        <v>0</v>
      </c>
      <c r="BA945">
        <v>2</v>
      </c>
      <c r="BB945">
        <v>0</v>
      </c>
      <c r="BC945">
        <v>4</v>
      </c>
      <c r="BD945">
        <v>2</v>
      </c>
      <c r="BE945" t="s">
        <v>98</v>
      </c>
      <c r="BF945">
        <v>8</v>
      </c>
      <c r="BG945" t="s">
        <v>107</v>
      </c>
      <c r="BH945">
        <v>0</v>
      </c>
      <c r="BI945" t="s">
        <v>83</v>
      </c>
      <c r="BJ945" t="s">
        <v>108</v>
      </c>
      <c r="BK945">
        <v>1967</v>
      </c>
      <c r="BL945" t="s">
        <v>102</v>
      </c>
      <c r="BM945">
        <v>2</v>
      </c>
      <c r="BN945">
        <v>576</v>
      </c>
      <c r="BO945" t="s">
        <v>98</v>
      </c>
      <c r="BP945" t="s">
        <v>98</v>
      </c>
      <c r="BQ945" t="s">
        <v>190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 t="s">
        <v>83</v>
      </c>
      <c r="BY945" t="s">
        <v>83</v>
      </c>
      <c r="BZ945" t="s">
        <v>83</v>
      </c>
      <c r="CA945" s="2">
        <v>0</v>
      </c>
      <c r="CB945">
        <v>6</v>
      </c>
      <c r="CC945">
        <v>2007</v>
      </c>
      <c r="CD945" t="s">
        <v>110</v>
      </c>
      <c r="CE945" t="s">
        <v>111</v>
      </c>
      <c r="CF945" s="2">
        <v>143000</v>
      </c>
      <c r="CG945" s="4">
        <f t="shared" si="29"/>
        <v>87.622549019607845</v>
      </c>
    </row>
    <row r="946" spans="1:85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 t="str">
        <f t="shared" si="28"/>
        <v>N/A</v>
      </c>
      <c r="S946">
        <v>6</v>
      </c>
      <c r="T946">
        <v>6</v>
      </c>
      <c r="U946">
        <v>1958</v>
      </c>
      <c r="V946" t="str">
        <f>IF(Table1[[#This Row],[YearBuilt]]&lt;1990, "N", IF(Table1[[#This Row],[Remodeled after 1990?]] = "Y", "N", "Y"))</f>
        <v>N</v>
      </c>
      <c r="W946">
        <v>1958</v>
      </c>
      <c r="X946" t="str" cm="1">
        <f t="array" ref="X946">IFERROR(IF(U946=W946, "N", IF(AND(U946&lt;W946, Table1[[#This Row],[YearRemodAdd]]&gt;1990), "Y", "N/A")), No value)</f>
        <v>N</v>
      </c>
      <c r="Y946" t="s">
        <v>93</v>
      </c>
      <c r="Z946" t="s">
        <v>94</v>
      </c>
      <c r="AA946" t="s">
        <v>140</v>
      </c>
      <c r="AB946" t="s">
        <v>140</v>
      </c>
      <c r="AC946" t="s">
        <v>96</v>
      </c>
      <c r="AD946">
        <v>541</v>
      </c>
      <c r="AE946" t="s">
        <v>98</v>
      </c>
      <c r="AF946" t="s">
        <v>98</v>
      </c>
      <c r="AG946" t="s">
        <v>118</v>
      </c>
      <c r="AH946" t="s">
        <v>98</v>
      </c>
      <c r="AI946" t="s">
        <v>98</v>
      </c>
      <c r="AJ946" t="s">
        <v>100</v>
      </c>
      <c r="AK946" t="s">
        <v>101</v>
      </c>
      <c r="AL946">
        <v>111</v>
      </c>
      <c r="AM946" t="s">
        <v>153</v>
      </c>
      <c r="AN946">
        <v>354</v>
      </c>
      <c r="AO946">
        <v>354</v>
      </c>
      <c r="AP946">
        <v>819</v>
      </c>
      <c r="AQ946" t="s">
        <v>103</v>
      </c>
      <c r="AR946" t="s">
        <v>97</v>
      </c>
      <c r="AS946" t="s">
        <v>105</v>
      </c>
      <c r="AT946" t="s">
        <v>164</v>
      </c>
      <c r="AU946">
        <v>1344</v>
      </c>
      <c r="AV946">
        <v>0</v>
      </c>
      <c r="AW946">
        <v>0</v>
      </c>
      <c r="AX946">
        <v>1344</v>
      </c>
      <c r="AY946">
        <v>0</v>
      </c>
      <c r="AZ946">
        <v>1</v>
      </c>
      <c r="BA946">
        <v>1</v>
      </c>
      <c r="BB946">
        <v>0</v>
      </c>
      <c r="BC946">
        <v>3</v>
      </c>
      <c r="BD946">
        <v>1</v>
      </c>
      <c r="BE946" t="s">
        <v>97</v>
      </c>
      <c r="BF946">
        <v>7</v>
      </c>
      <c r="BG946" t="s">
        <v>107</v>
      </c>
      <c r="BH946">
        <v>1</v>
      </c>
      <c r="BI946" t="s">
        <v>97</v>
      </c>
      <c r="BJ946" t="s">
        <v>209</v>
      </c>
      <c r="BK946">
        <v>1958</v>
      </c>
      <c r="BL946" t="s">
        <v>109</v>
      </c>
      <c r="BM946">
        <v>2</v>
      </c>
      <c r="BN946">
        <v>525</v>
      </c>
      <c r="BO946" t="s">
        <v>98</v>
      </c>
      <c r="BP946" t="s">
        <v>98</v>
      </c>
      <c r="BQ946" t="s">
        <v>105</v>
      </c>
      <c r="BR946">
        <v>0</v>
      </c>
      <c r="BS946">
        <v>118</v>
      </c>
      <c r="BT946">
        <v>0</v>
      </c>
      <c r="BU946">
        <v>0</v>
      </c>
      <c r="BV946">
        <v>233</v>
      </c>
      <c r="BW946">
        <v>0</v>
      </c>
      <c r="BX946" t="s">
        <v>83</v>
      </c>
      <c r="BY946" t="s">
        <v>83</v>
      </c>
      <c r="BZ946" t="s">
        <v>83</v>
      </c>
      <c r="CA946" s="2">
        <v>0</v>
      </c>
      <c r="CB946">
        <v>1</v>
      </c>
      <c r="CC946">
        <v>2009</v>
      </c>
      <c r="CD946" t="s">
        <v>173</v>
      </c>
      <c r="CE946" t="s">
        <v>128</v>
      </c>
      <c r="CF946" s="2">
        <v>137500</v>
      </c>
      <c r="CG946" s="4">
        <f t="shared" si="29"/>
        <v>102.30654761904762</v>
      </c>
    </row>
    <row r="947" spans="1:85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 t="str">
        <f t="shared" si="28"/>
        <v>N/A</v>
      </c>
      <c r="S947">
        <v>5</v>
      </c>
      <c r="T947">
        <v>6</v>
      </c>
      <c r="U947">
        <v>1890</v>
      </c>
      <c r="V947" t="str">
        <f>IF(Table1[[#This Row],[YearBuilt]]&lt;1990, "N", IF(Table1[[#This Row],[Remodeled after 1990?]] = "Y", "N", "Y"))</f>
        <v>N</v>
      </c>
      <c r="W947">
        <v>1996</v>
      </c>
      <c r="X947" t="str" cm="1">
        <f t="array" ref="X947">IFERROR(IF(U947=W947, "N", IF(AND(U947&lt;W947, Table1[[#This Row],[YearRemodAdd]]&gt;1990), "Y", "N/A")), No value)</f>
        <v>Y</v>
      </c>
      <c r="Y947" t="s">
        <v>152</v>
      </c>
      <c r="Z947" t="s">
        <v>94</v>
      </c>
      <c r="AA947" t="s">
        <v>95</v>
      </c>
      <c r="AB947" t="s">
        <v>95</v>
      </c>
      <c r="AC947" t="s">
        <v>117</v>
      </c>
      <c r="AD947">
        <v>0</v>
      </c>
      <c r="AE947" t="s">
        <v>98</v>
      </c>
      <c r="AF947" t="s">
        <v>98</v>
      </c>
      <c r="AG947" t="s">
        <v>126</v>
      </c>
      <c r="AH947" t="s">
        <v>98</v>
      </c>
      <c r="AI947" t="s">
        <v>98</v>
      </c>
      <c r="AJ947" t="s">
        <v>100</v>
      </c>
      <c r="AK947" t="s">
        <v>172</v>
      </c>
      <c r="AL947">
        <v>1088</v>
      </c>
      <c r="AM947" t="s">
        <v>102</v>
      </c>
      <c r="AN947">
        <v>0</v>
      </c>
      <c r="AO947">
        <v>0</v>
      </c>
      <c r="AP947">
        <v>1088</v>
      </c>
      <c r="AQ947" t="s">
        <v>103</v>
      </c>
      <c r="AR947" t="s">
        <v>98</v>
      </c>
      <c r="AS947" t="s">
        <v>105</v>
      </c>
      <c r="AT947" t="s">
        <v>106</v>
      </c>
      <c r="AU947">
        <v>1188</v>
      </c>
      <c r="AV947">
        <v>561</v>
      </c>
      <c r="AW947">
        <v>120</v>
      </c>
      <c r="AX947">
        <v>1869</v>
      </c>
      <c r="AY947">
        <v>0</v>
      </c>
      <c r="AZ947">
        <v>0</v>
      </c>
      <c r="BA947">
        <v>1</v>
      </c>
      <c r="BB947">
        <v>0</v>
      </c>
      <c r="BC947">
        <v>2</v>
      </c>
      <c r="BD947">
        <v>1</v>
      </c>
      <c r="BE947" t="s">
        <v>98</v>
      </c>
      <c r="BF947">
        <v>7</v>
      </c>
      <c r="BG947" t="s">
        <v>107</v>
      </c>
      <c r="BH947">
        <v>0</v>
      </c>
      <c r="BI947" t="s">
        <v>83</v>
      </c>
      <c r="BJ947" t="s">
        <v>127</v>
      </c>
      <c r="BK947">
        <v>1963</v>
      </c>
      <c r="BL947" t="s">
        <v>102</v>
      </c>
      <c r="BM947">
        <v>2</v>
      </c>
      <c r="BN947">
        <v>456</v>
      </c>
      <c r="BO947" t="s">
        <v>98</v>
      </c>
      <c r="BP947" t="s">
        <v>98</v>
      </c>
      <c r="BQ947" t="s">
        <v>105</v>
      </c>
      <c r="BR947">
        <v>48</v>
      </c>
      <c r="BS947">
        <v>0</v>
      </c>
      <c r="BT947">
        <v>244</v>
      </c>
      <c r="BU947">
        <v>0</v>
      </c>
      <c r="BV947">
        <v>0</v>
      </c>
      <c r="BW947">
        <v>0</v>
      </c>
      <c r="BX947" t="s">
        <v>83</v>
      </c>
      <c r="BY947" t="s">
        <v>218</v>
      </c>
      <c r="BZ947" t="s">
        <v>83</v>
      </c>
      <c r="CA947" s="2">
        <v>0</v>
      </c>
      <c r="CB947">
        <v>9</v>
      </c>
      <c r="CC947">
        <v>2009</v>
      </c>
      <c r="CD947" t="s">
        <v>110</v>
      </c>
      <c r="CE947" t="s">
        <v>111</v>
      </c>
      <c r="CF947" s="2">
        <v>124900</v>
      </c>
      <c r="CG947" s="4">
        <f t="shared" si="29"/>
        <v>66.827180310326384</v>
      </c>
    </row>
    <row r="948" spans="1:85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 t="str">
        <f t="shared" si="28"/>
        <v>N/A</v>
      </c>
      <c r="S948">
        <v>5</v>
      </c>
      <c r="T948">
        <v>6</v>
      </c>
      <c r="U948">
        <v>1959</v>
      </c>
      <c r="V948" t="str">
        <f>IF(Table1[[#This Row],[YearBuilt]]&lt;1990, "N", IF(Table1[[#This Row],[Remodeled after 1990?]] = "Y", "N", "Y"))</f>
        <v>N</v>
      </c>
      <c r="W948">
        <v>1959</v>
      </c>
      <c r="X948" t="str" cm="1">
        <f t="array" ref="X948">IFERROR(IF(U948=W948, "N", IF(AND(U948&lt;W948, Table1[[#This Row],[YearRemodAdd]]&gt;1990), "Y", "N/A")), No value)</f>
        <v>N</v>
      </c>
      <c r="Y948" t="s">
        <v>93</v>
      </c>
      <c r="Z948" t="s">
        <v>94</v>
      </c>
      <c r="AA948" t="s">
        <v>140</v>
      </c>
      <c r="AB948" t="s">
        <v>140</v>
      </c>
      <c r="AC948" t="s">
        <v>96</v>
      </c>
      <c r="AD948">
        <v>128</v>
      </c>
      <c r="AE948" t="s">
        <v>98</v>
      </c>
      <c r="AF948" t="s">
        <v>97</v>
      </c>
      <c r="AG948" t="s">
        <v>118</v>
      </c>
      <c r="AH948" t="s">
        <v>98</v>
      </c>
      <c r="AI948" t="s">
        <v>98</v>
      </c>
      <c r="AJ948" t="s">
        <v>130</v>
      </c>
      <c r="AK948" t="s">
        <v>119</v>
      </c>
      <c r="AL948">
        <v>748</v>
      </c>
      <c r="AM948" t="s">
        <v>141</v>
      </c>
      <c r="AN948">
        <v>294</v>
      </c>
      <c r="AO948">
        <v>102</v>
      </c>
      <c r="AP948">
        <v>1144</v>
      </c>
      <c r="AQ948" t="s">
        <v>103</v>
      </c>
      <c r="AR948" t="s">
        <v>98</v>
      </c>
      <c r="AS948" t="s">
        <v>105</v>
      </c>
      <c r="AT948" t="s">
        <v>106</v>
      </c>
      <c r="AU948">
        <v>1144</v>
      </c>
      <c r="AV948">
        <v>0</v>
      </c>
      <c r="AW948">
        <v>0</v>
      </c>
      <c r="AX948">
        <v>1144</v>
      </c>
      <c r="AY948">
        <v>1</v>
      </c>
      <c r="AZ948">
        <v>0</v>
      </c>
      <c r="BA948">
        <v>1</v>
      </c>
      <c r="BB948">
        <v>0</v>
      </c>
      <c r="BC948">
        <v>3</v>
      </c>
      <c r="BD948">
        <v>1</v>
      </c>
      <c r="BE948" t="s">
        <v>98</v>
      </c>
      <c r="BF948">
        <v>6</v>
      </c>
      <c r="BG948" t="s">
        <v>107</v>
      </c>
      <c r="BH948">
        <v>1</v>
      </c>
      <c r="BI948" t="s">
        <v>98</v>
      </c>
      <c r="BJ948" t="s">
        <v>108</v>
      </c>
      <c r="BK948">
        <v>1959</v>
      </c>
      <c r="BL948" t="s">
        <v>109</v>
      </c>
      <c r="BM948">
        <v>1</v>
      </c>
      <c r="BN948">
        <v>796</v>
      </c>
      <c r="BO948" t="s">
        <v>98</v>
      </c>
      <c r="BP948" t="s">
        <v>98</v>
      </c>
      <c r="BQ948" t="s">
        <v>105</v>
      </c>
      <c r="BR948">
        <v>86</v>
      </c>
      <c r="BS948">
        <v>0</v>
      </c>
      <c r="BT948">
        <v>0</v>
      </c>
      <c r="BU948">
        <v>0</v>
      </c>
      <c r="BV948">
        <v>0</v>
      </c>
      <c r="BW948">
        <v>0</v>
      </c>
      <c r="BX948" t="s">
        <v>83</v>
      </c>
      <c r="BY948" t="s">
        <v>83</v>
      </c>
      <c r="BZ948" t="s">
        <v>83</v>
      </c>
      <c r="CA948" s="2">
        <v>0</v>
      </c>
      <c r="CB948">
        <v>3</v>
      </c>
      <c r="CC948">
        <v>2006</v>
      </c>
      <c r="CD948" t="s">
        <v>110</v>
      </c>
      <c r="CE948" t="s">
        <v>111</v>
      </c>
      <c r="CF948" s="2">
        <v>143000</v>
      </c>
      <c r="CG948" s="4">
        <f t="shared" si="29"/>
        <v>125</v>
      </c>
    </row>
    <row r="949" spans="1:85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 t="str">
        <f t="shared" si="28"/>
        <v>Y</v>
      </c>
      <c r="S949">
        <v>8</v>
      </c>
      <c r="T949">
        <v>5</v>
      </c>
      <c r="U949">
        <v>2002</v>
      </c>
      <c r="V949" t="str">
        <f>IF(Table1[[#This Row],[YearBuilt]]&lt;1990, "N", IF(Table1[[#This Row],[Remodeled after 1990?]] = "Y", "N", "Y"))</f>
        <v>N</v>
      </c>
      <c r="W949">
        <v>2003</v>
      </c>
      <c r="X949" t="str" cm="1">
        <f t="array" ref="X949">IFERROR(IF(U949=W949, "N", IF(AND(U949&lt;W949, Table1[[#This Row],[YearRemodAdd]]&gt;1990), "Y", "N/A")), No value)</f>
        <v>Y</v>
      </c>
      <c r="Y949" t="s">
        <v>152</v>
      </c>
      <c r="Z949" t="s">
        <v>94</v>
      </c>
      <c r="AA949" t="s">
        <v>95</v>
      </c>
      <c r="AB949" t="s">
        <v>95</v>
      </c>
      <c r="AC949" t="s">
        <v>96</v>
      </c>
      <c r="AD949">
        <v>236</v>
      </c>
      <c r="AE949" t="s">
        <v>97</v>
      </c>
      <c r="AF949" t="s">
        <v>98</v>
      </c>
      <c r="AG949" t="s">
        <v>99</v>
      </c>
      <c r="AH949" t="s">
        <v>97</v>
      </c>
      <c r="AI949" t="s">
        <v>98</v>
      </c>
      <c r="AJ949" t="s">
        <v>130</v>
      </c>
      <c r="AK949" t="s">
        <v>101</v>
      </c>
      <c r="AL949">
        <v>1300</v>
      </c>
      <c r="AM949" t="s">
        <v>102</v>
      </c>
      <c r="AN949">
        <v>0</v>
      </c>
      <c r="AO949">
        <v>316</v>
      </c>
      <c r="AP949">
        <v>1616</v>
      </c>
      <c r="AQ949" t="s">
        <v>103</v>
      </c>
      <c r="AR949" t="s">
        <v>104</v>
      </c>
      <c r="AS949" t="s">
        <v>105</v>
      </c>
      <c r="AT949" t="s">
        <v>106</v>
      </c>
      <c r="AU949">
        <v>1629</v>
      </c>
      <c r="AV949">
        <v>0</v>
      </c>
      <c r="AW949">
        <v>0</v>
      </c>
      <c r="AX949">
        <v>1629</v>
      </c>
      <c r="AY949">
        <v>1</v>
      </c>
      <c r="AZ949">
        <v>0</v>
      </c>
      <c r="BA949">
        <v>2</v>
      </c>
      <c r="BB949">
        <v>0</v>
      </c>
      <c r="BC949">
        <v>3</v>
      </c>
      <c r="BD949">
        <v>1</v>
      </c>
      <c r="BE949" t="s">
        <v>97</v>
      </c>
      <c r="BF949">
        <v>9</v>
      </c>
      <c r="BG949" t="s">
        <v>107</v>
      </c>
      <c r="BH949">
        <v>1</v>
      </c>
      <c r="BI949" t="s">
        <v>97</v>
      </c>
      <c r="BJ949" t="s">
        <v>108</v>
      </c>
      <c r="BK949">
        <v>2002</v>
      </c>
      <c r="BL949" t="s">
        <v>157</v>
      </c>
      <c r="BM949">
        <v>3</v>
      </c>
      <c r="BN949">
        <v>808</v>
      </c>
      <c r="BO949" t="s">
        <v>98</v>
      </c>
      <c r="BP949" t="s">
        <v>98</v>
      </c>
      <c r="BQ949" t="s">
        <v>105</v>
      </c>
      <c r="BR949">
        <v>0</v>
      </c>
      <c r="BS949">
        <v>252</v>
      </c>
      <c r="BT949">
        <v>0</v>
      </c>
      <c r="BU949">
        <v>0</v>
      </c>
      <c r="BV949">
        <v>0</v>
      </c>
      <c r="BW949">
        <v>0</v>
      </c>
      <c r="BX949" t="s">
        <v>83</v>
      </c>
      <c r="BY949" t="s">
        <v>83</v>
      </c>
      <c r="BZ949" t="s">
        <v>83</v>
      </c>
      <c r="CA949" s="2">
        <v>0</v>
      </c>
      <c r="CB949">
        <v>11</v>
      </c>
      <c r="CC949">
        <v>2007</v>
      </c>
      <c r="CD949" t="s">
        <v>110</v>
      </c>
      <c r="CE949" t="s">
        <v>111</v>
      </c>
      <c r="CF949" s="2">
        <v>270000</v>
      </c>
      <c r="CG949" s="4">
        <f t="shared" si="29"/>
        <v>165.74585635359117</v>
      </c>
    </row>
    <row r="950" spans="1:85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 t="str">
        <f t="shared" si="28"/>
        <v>N</v>
      </c>
      <c r="S950">
        <v>7</v>
      </c>
      <c r="T950">
        <v>5</v>
      </c>
      <c r="U950">
        <v>2002</v>
      </c>
      <c r="V950" t="str">
        <f>IF(Table1[[#This Row],[YearBuilt]]&lt;1990, "N", IF(Table1[[#This Row],[Remodeled after 1990?]] = "Y", "N", "Y"))</f>
        <v>Y</v>
      </c>
      <c r="W950">
        <v>2002</v>
      </c>
      <c r="X950" t="str" cm="1">
        <f t="array" ref="X950">IFERROR(IF(U950=W950, "N", IF(AND(U950&lt;W950, Table1[[#This Row],[YearRemodAdd]]&gt;1990), "Y", "N/A")), No value)</f>
        <v>N</v>
      </c>
      <c r="Y950" t="s">
        <v>93</v>
      </c>
      <c r="Z950" t="s">
        <v>94</v>
      </c>
      <c r="AA950" t="s">
        <v>95</v>
      </c>
      <c r="AB950" t="s">
        <v>95</v>
      </c>
      <c r="AC950" t="s">
        <v>96</v>
      </c>
      <c r="AD950">
        <v>144</v>
      </c>
      <c r="AE950" t="s">
        <v>97</v>
      </c>
      <c r="AF950" t="s">
        <v>98</v>
      </c>
      <c r="AG950" t="s">
        <v>99</v>
      </c>
      <c r="AH950" t="s">
        <v>97</v>
      </c>
      <c r="AI950" t="s">
        <v>98</v>
      </c>
      <c r="AJ950" t="s">
        <v>83</v>
      </c>
      <c r="AK950" t="s">
        <v>102</v>
      </c>
      <c r="AL950">
        <v>0</v>
      </c>
      <c r="AM950" t="s">
        <v>102</v>
      </c>
      <c r="AN950">
        <v>0</v>
      </c>
      <c r="AO950">
        <v>936</v>
      </c>
      <c r="AP950">
        <v>936</v>
      </c>
      <c r="AQ950" t="s">
        <v>103</v>
      </c>
      <c r="AR950" t="s">
        <v>104</v>
      </c>
      <c r="AS950" t="s">
        <v>105</v>
      </c>
      <c r="AT950" t="s">
        <v>106</v>
      </c>
      <c r="AU950">
        <v>936</v>
      </c>
      <c r="AV950">
        <v>840</v>
      </c>
      <c r="AW950">
        <v>0</v>
      </c>
      <c r="AX950">
        <v>1776</v>
      </c>
      <c r="AY950">
        <v>0</v>
      </c>
      <c r="AZ950">
        <v>0</v>
      </c>
      <c r="BA950">
        <v>2</v>
      </c>
      <c r="BB950">
        <v>1</v>
      </c>
      <c r="BC950">
        <v>3</v>
      </c>
      <c r="BD950">
        <v>1</v>
      </c>
      <c r="BE950" t="s">
        <v>97</v>
      </c>
      <c r="BF950">
        <v>7</v>
      </c>
      <c r="BG950" t="s">
        <v>107</v>
      </c>
      <c r="BH950">
        <v>1</v>
      </c>
      <c r="BI950" t="s">
        <v>98</v>
      </c>
      <c r="BJ950" t="s">
        <v>108</v>
      </c>
      <c r="BK950">
        <v>2002</v>
      </c>
      <c r="BL950" t="s">
        <v>109</v>
      </c>
      <c r="BM950">
        <v>2</v>
      </c>
      <c r="BN950">
        <v>474</v>
      </c>
      <c r="BO950" t="s">
        <v>98</v>
      </c>
      <c r="BP950" t="s">
        <v>98</v>
      </c>
      <c r="BQ950" t="s">
        <v>105</v>
      </c>
      <c r="BR950">
        <v>144</v>
      </c>
      <c r="BS950">
        <v>96</v>
      </c>
      <c r="BT950">
        <v>0</v>
      </c>
      <c r="BU950">
        <v>0</v>
      </c>
      <c r="BV950">
        <v>0</v>
      </c>
      <c r="BW950">
        <v>0</v>
      </c>
      <c r="BX950" t="s">
        <v>83</v>
      </c>
      <c r="BY950" t="s">
        <v>83</v>
      </c>
      <c r="BZ950" t="s">
        <v>83</v>
      </c>
      <c r="CA950" s="2">
        <v>0</v>
      </c>
      <c r="CB950">
        <v>2</v>
      </c>
      <c r="CC950">
        <v>2006</v>
      </c>
      <c r="CD950" t="s">
        <v>110</v>
      </c>
      <c r="CE950" t="s">
        <v>111</v>
      </c>
      <c r="CF950" s="2">
        <v>192500</v>
      </c>
      <c r="CG950" s="4">
        <f t="shared" si="29"/>
        <v>108.38963963963964</v>
      </c>
    </row>
    <row r="951" spans="1:85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 t="str">
        <f t="shared" si="28"/>
        <v>Y</v>
      </c>
      <c r="S951">
        <v>6</v>
      </c>
      <c r="T951">
        <v>7</v>
      </c>
      <c r="U951">
        <v>1972</v>
      </c>
      <c r="V951" t="str">
        <f>IF(Table1[[#This Row],[YearBuilt]]&lt;1990, "N", IF(Table1[[#This Row],[Remodeled after 1990?]] = "Y", "N", "Y"))</f>
        <v>N</v>
      </c>
      <c r="W951">
        <v>2006</v>
      </c>
      <c r="X951" t="str" cm="1">
        <f t="array" ref="X951">IFERROR(IF(U951=W951, "N", IF(AND(U951&lt;W951, Table1[[#This Row],[YearRemodAdd]]&gt;1990), "Y", "N/A")), No value)</f>
        <v>Y</v>
      </c>
      <c r="Y951" t="s">
        <v>152</v>
      </c>
      <c r="Z951" t="s">
        <v>94</v>
      </c>
      <c r="AA951" t="s">
        <v>161</v>
      </c>
      <c r="AB951" t="s">
        <v>161</v>
      </c>
      <c r="AC951" t="s">
        <v>117</v>
      </c>
      <c r="AD951">
        <v>0</v>
      </c>
      <c r="AE951" t="s">
        <v>98</v>
      </c>
      <c r="AF951" t="s">
        <v>98</v>
      </c>
      <c r="AG951" t="s">
        <v>118</v>
      </c>
      <c r="AH951" t="s">
        <v>98</v>
      </c>
      <c r="AI951" t="s">
        <v>98</v>
      </c>
      <c r="AJ951" t="s">
        <v>100</v>
      </c>
      <c r="AK951" t="s">
        <v>119</v>
      </c>
      <c r="AL951">
        <v>982</v>
      </c>
      <c r="AM951" t="s">
        <v>102</v>
      </c>
      <c r="AN951">
        <v>0</v>
      </c>
      <c r="AO951">
        <v>179</v>
      </c>
      <c r="AP951">
        <v>1161</v>
      </c>
      <c r="AQ951" t="s">
        <v>103</v>
      </c>
      <c r="AR951" t="s">
        <v>98</v>
      </c>
      <c r="AS951" t="s">
        <v>105</v>
      </c>
      <c r="AT951" t="s">
        <v>106</v>
      </c>
      <c r="AU951">
        <v>1381</v>
      </c>
      <c r="AV951">
        <v>0</v>
      </c>
      <c r="AW951">
        <v>0</v>
      </c>
      <c r="AX951">
        <v>1381</v>
      </c>
      <c r="AY951">
        <v>1</v>
      </c>
      <c r="AZ951">
        <v>0</v>
      </c>
      <c r="BA951">
        <v>1</v>
      </c>
      <c r="BB951">
        <v>1</v>
      </c>
      <c r="BC951">
        <v>3</v>
      </c>
      <c r="BD951">
        <v>1</v>
      </c>
      <c r="BE951" t="s">
        <v>97</v>
      </c>
      <c r="BF951">
        <v>5</v>
      </c>
      <c r="BG951" t="s">
        <v>107</v>
      </c>
      <c r="BH951">
        <v>1</v>
      </c>
      <c r="BI951" t="s">
        <v>98</v>
      </c>
      <c r="BJ951" t="s">
        <v>108</v>
      </c>
      <c r="BK951">
        <v>1972</v>
      </c>
      <c r="BL951" t="s">
        <v>109</v>
      </c>
      <c r="BM951">
        <v>2</v>
      </c>
      <c r="BN951">
        <v>676</v>
      </c>
      <c r="BO951" t="s">
        <v>98</v>
      </c>
      <c r="BP951" t="s">
        <v>98</v>
      </c>
      <c r="BQ951" t="s">
        <v>105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 t="s">
        <v>83</v>
      </c>
      <c r="BY951" t="s">
        <v>83</v>
      </c>
      <c r="BZ951" t="s">
        <v>83</v>
      </c>
      <c r="CA951" s="2">
        <v>0</v>
      </c>
      <c r="CB951">
        <v>3</v>
      </c>
      <c r="CC951">
        <v>2010</v>
      </c>
      <c r="CD951" t="s">
        <v>110</v>
      </c>
      <c r="CE951" t="s">
        <v>111</v>
      </c>
      <c r="CF951" s="2">
        <v>197500</v>
      </c>
      <c r="CG951" s="4">
        <f t="shared" si="29"/>
        <v>143.01230992034758</v>
      </c>
    </row>
    <row r="952" spans="1:85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 t="str">
        <f t="shared" si="28"/>
        <v>Y</v>
      </c>
      <c r="S952">
        <v>5</v>
      </c>
      <c r="T952">
        <v>8</v>
      </c>
      <c r="U952">
        <v>1950</v>
      </c>
      <c r="V952" t="str">
        <f>IF(Table1[[#This Row],[YearBuilt]]&lt;1990, "N", IF(Table1[[#This Row],[Remodeled after 1990?]] = "Y", "N", "Y"))</f>
        <v>N</v>
      </c>
      <c r="W952">
        <v>2002</v>
      </c>
      <c r="X952" t="str" cm="1">
        <f t="array" ref="X952">IFERROR(IF(U952=W952, "N", IF(AND(U952&lt;W952, Table1[[#This Row],[YearRemodAdd]]&gt;1990), "Y", "N/A")), No value)</f>
        <v>Y</v>
      </c>
      <c r="Y952" t="s">
        <v>93</v>
      </c>
      <c r="Z952" t="s">
        <v>94</v>
      </c>
      <c r="AA952" t="s">
        <v>95</v>
      </c>
      <c r="AB952" t="s">
        <v>95</v>
      </c>
      <c r="AC952" t="s">
        <v>117</v>
      </c>
      <c r="AD952">
        <v>0</v>
      </c>
      <c r="AE952" t="s">
        <v>98</v>
      </c>
      <c r="AF952" t="s">
        <v>98</v>
      </c>
      <c r="AG952" t="s">
        <v>118</v>
      </c>
      <c r="AH952" t="s">
        <v>98</v>
      </c>
      <c r="AI952" t="s">
        <v>98</v>
      </c>
      <c r="AJ952" t="s">
        <v>100</v>
      </c>
      <c r="AK952" t="s">
        <v>119</v>
      </c>
      <c r="AL952">
        <v>398</v>
      </c>
      <c r="AM952" t="s">
        <v>141</v>
      </c>
      <c r="AN952">
        <v>149</v>
      </c>
      <c r="AO952">
        <v>317</v>
      </c>
      <c r="AP952">
        <v>864</v>
      </c>
      <c r="AQ952" t="s">
        <v>103</v>
      </c>
      <c r="AR952" t="s">
        <v>97</v>
      </c>
      <c r="AS952" t="s">
        <v>105</v>
      </c>
      <c r="AT952" t="s">
        <v>106</v>
      </c>
      <c r="AU952">
        <v>864</v>
      </c>
      <c r="AV952">
        <v>0</v>
      </c>
      <c r="AW952">
        <v>0</v>
      </c>
      <c r="AX952">
        <v>864</v>
      </c>
      <c r="AY952">
        <v>1</v>
      </c>
      <c r="AZ952">
        <v>0</v>
      </c>
      <c r="BA952">
        <v>1</v>
      </c>
      <c r="BB952">
        <v>0</v>
      </c>
      <c r="BC952">
        <v>3</v>
      </c>
      <c r="BD952">
        <v>1</v>
      </c>
      <c r="BE952" t="s">
        <v>97</v>
      </c>
      <c r="BF952">
        <v>5</v>
      </c>
      <c r="BG952" t="s">
        <v>107</v>
      </c>
      <c r="BH952">
        <v>0</v>
      </c>
      <c r="BI952" t="s">
        <v>83</v>
      </c>
      <c r="BJ952" t="s">
        <v>127</v>
      </c>
      <c r="BK952">
        <v>1980</v>
      </c>
      <c r="BL952" t="s">
        <v>109</v>
      </c>
      <c r="BM952">
        <v>2</v>
      </c>
      <c r="BN952">
        <v>720</v>
      </c>
      <c r="BO952" t="s">
        <v>98</v>
      </c>
      <c r="BP952" t="s">
        <v>98</v>
      </c>
      <c r="BQ952" t="s">
        <v>105</v>
      </c>
      <c r="BR952">
        <v>194</v>
      </c>
      <c r="BS952">
        <v>0</v>
      </c>
      <c r="BT952">
        <v>0</v>
      </c>
      <c r="BU952">
        <v>0</v>
      </c>
      <c r="BV952">
        <v>0</v>
      </c>
      <c r="BW952">
        <v>0</v>
      </c>
      <c r="BX952" t="s">
        <v>83</v>
      </c>
      <c r="BY952" t="s">
        <v>83</v>
      </c>
      <c r="BZ952" t="s">
        <v>83</v>
      </c>
      <c r="CA952" s="2">
        <v>0</v>
      </c>
      <c r="CB952">
        <v>7</v>
      </c>
      <c r="CC952">
        <v>2007</v>
      </c>
      <c r="CD952" t="s">
        <v>110</v>
      </c>
      <c r="CE952" t="s">
        <v>111</v>
      </c>
      <c r="CF952" s="2">
        <v>129000</v>
      </c>
      <c r="CG952" s="4">
        <f t="shared" si="29"/>
        <v>149.30555555555554</v>
      </c>
    </row>
    <row r="953" spans="1:85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 t="str">
        <f t="shared" si="28"/>
        <v>Y</v>
      </c>
      <c r="S953">
        <v>5</v>
      </c>
      <c r="T953">
        <v>5</v>
      </c>
      <c r="U953">
        <v>1965</v>
      </c>
      <c r="V953" t="str">
        <f>IF(Table1[[#This Row],[YearBuilt]]&lt;1990, "N", IF(Table1[[#This Row],[Remodeled after 1990?]] = "Y", "N", "Y"))</f>
        <v>N</v>
      </c>
      <c r="W953">
        <v>1965</v>
      </c>
      <c r="X953" t="str" cm="1">
        <f t="array" ref="X953">IFERROR(IF(U953=W953, "N", IF(AND(U953&lt;W953, Table1[[#This Row],[YearRemodAdd]]&gt;1990), "Y", "N/A")), No value)</f>
        <v>N</v>
      </c>
      <c r="Y953" t="s">
        <v>93</v>
      </c>
      <c r="Z953" t="s">
        <v>94</v>
      </c>
      <c r="AA953" t="s">
        <v>95</v>
      </c>
      <c r="AB953" t="s">
        <v>95</v>
      </c>
      <c r="AC953" t="s">
        <v>117</v>
      </c>
      <c r="AD953">
        <v>0</v>
      </c>
      <c r="AE953" t="s">
        <v>98</v>
      </c>
      <c r="AF953" t="s">
        <v>98</v>
      </c>
      <c r="AG953" t="s">
        <v>118</v>
      </c>
      <c r="AH953" t="s">
        <v>98</v>
      </c>
      <c r="AI953" t="s">
        <v>98</v>
      </c>
      <c r="AJ953" t="s">
        <v>100</v>
      </c>
      <c r="AK953" t="s">
        <v>141</v>
      </c>
      <c r="AL953">
        <v>641</v>
      </c>
      <c r="AM953" t="s">
        <v>102</v>
      </c>
      <c r="AN953">
        <v>0</v>
      </c>
      <c r="AO953">
        <v>187</v>
      </c>
      <c r="AP953">
        <v>828</v>
      </c>
      <c r="AQ953" t="s">
        <v>103</v>
      </c>
      <c r="AR953" t="s">
        <v>97</v>
      </c>
      <c r="AS953" t="s">
        <v>105</v>
      </c>
      <c r="AT953" t="s">
        <v>106</v>
      </c>
      <c r="AU953">
        <v>965</v>
      </c>
      <c r="AV953">
        <v>0</v>
      </c>
      <c r="AW953">
        <v>0</v>
      </c>
      <c r="AX953">
        <v>965</v>
      </c>
      <c r="AY953">
        <v>1</v>
      </c>
      <c r="AZ953">
        <v>0</v>
      </c>
      <c r="BA953">
        <v>1</v>
      </c>
      <c r="BB953">
        <v>0</v>
      </c>
      <c r="BC953">
        <v>3</v>
      </c>
      <c r="BD953">
        <v>1</v>
      </c>
      <c r="BE953" t="s">
        <v>98</v>
      </c>
      <c r="BF953">
        <v>6</v>
      </c>
      <c r="BG953" t="s">
        <v>107</v>
      </c>
      <c r="BH953">
        <v>0</v>
      </c>
      <c r="BI953" t="s">
        <v>83</v>
      </c>
      <c r="BJ953" t="s">
        <v>127</v>
      </c>
      <c r="BK953">
        <v>1979</v>
      </c>
      <c r="BL953" t="s">
        <v>102</v>
      </c>
      <c r="BM953">
        <v>1</v>
      </c>
      <c r="BN953">
        <v>300</v>
      </c>
      <c r="BO953" t="s">
        <v>98</v>
      </c>
      <c r="BP953" t="s">
        <v>98</v>
      </c>
      <c r="BQ953" t="s">
        <v>105</v>
      </c>
      <c r="BR953">
        <v>421</v>
      </c>
      <c r="BS953">
        <v>0</v>
      </c>
      <c r="BT953">
        <v>0</v>
      </c>
      <c r="BU953">
        <v>0</v>
      </c>
      <c r="BV953">
        <v>0</v>
      </c>
      <c r="BW953">
        <v>0</v>
      </c>
      <c r="BX953" t="s">
        <v>83</v>
      </c>
      <c r="BY953" t="s">
        <v>134</v>
      </c>
      <c r="BZ953" t="s">
        <v>83</v>
      </c>
      <c r="CA953" s="2">
        <v>0</v>
      </c>
      <c r="CB953">
        <v>7</v>
      </c>
      <c r="CC953">
        <v>2006</v>
      </c>
      <c r="CD953" t="s">
        <v>110</v>
      </c>
      <c r="CE953" t="s">
        <v>128</v>
      </c>
      <c r="CF953" s="2">
        <v>119900</v>
      </c>
      <c r="CG953" s="4">
        <f t="shared" si="29"/>
        <v>124.24870466321244</v>
      </c>
    </row>
    <row r="954" spans="1:85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 t="str">
        <f t="shared" si="28"/>
        <v>N/A</v>
      </c>
      <c r="S954">
        <v>5</v>
      </c>
      <c r="T954">
        <v>8</v>
      </c>
      <c r="U954">
        <v>1972</v>
      </c>
      <c r="V954" t="str">
        <f>IF(Table1[[#This Row],[YearBuilt]]&lt;1990, "N", IF(Table1[[#This Row],[Remodeled after 1990?]] = "Y", "N", "Y"))</f>
        <v>N</v>
      </c>
      <c r="W954">
        <v>2003</v>
      </c>
      <c r="X954" t="str" cm="1">
        <f t="array" ref="X954">IFERROR(IF(U954=W954, "N", IF(AND(U954&lt;W954, Table1[[#This Row],[YearRemodAdd]]&gt;1990), "Y", "N/A")), No value)</f>
        <v>Y</v>
      </c>
      <c r="Y954" t="s">
        <v>93</v>
      </c>
      <c r="Z954" t="s">
        <v>94</v>
      </c>
      <c r="AA954" t="s">
        <v>155</v>
      </c>
      <c r="AB954" t="s">
        <v>140</v>
      </c>
      <c r="AC954" t="s">
        <v>117</v>
      </c>
      <c r="AD954">
        <v>0</v>
      </c>
      <c r="AE954" t="s">
        <v>98</v>
      </c>
      <c r="AF954" t="s">
        <v>97</v>
      </c>
      <c r="AG954" t="s">
        <v>118</v>
      </c>
      <c r="AH954" t="s">
        <v>97</v>
      </c>
      <c r="AI954" t="s">
        <v>98</v>
      </c>
      <c r="AJ954" t="s">
        <v>130</v>
      </c>
      <c r="AK954" t="s">
        <v>101</v>
      </c>
      <c r="AL954">
        <v>660</v>
      </c>
      <c r="AM954" t="s">
        <v>102</v>
      </c>
      <c r="AN954">
        <v>0</v>
      </c>
      <c r="AO954">
        <v>108</v>
      </c>
      <c r="AP954">
        <v>768</v>
      </c>
      <c r="AQ954" t="s">
        <v>103</v>
      </c>
      <c r="AR954" t="s">
        <v>97</v>
      </c>
      <c r="AS954" t="s">
        <v>105</v>
      </c>
      <c r="AT954" t="s">
        <v>106</v>
      </c>
      <c r="AU954">
        <v>768</v>
      </c>
      <c r="AV954">
        <v>0</v>
      </c>
      <c r="AW954">
        <v>0</v>
      </c>
      <c r="AX954">
        <v>768</v>
      </c>
      <c r="AY954">
        <v>0</v>
      </c>
      <c r="AZ954">
        <v>1</v>
      </c>
      <c r="BA954">
        <v>1</v>
      </c>
      <c r="BB954">
        <v>0</v>
      </c>
      <c r="BC954">
        <v>2</v>
      </c>
      <c r="BD954">
        <v>1</v>
      </c>
      <c r="BE954" t="s">
        <v>98</v>
      </c>
      <c r="BF954">
        <v>5</v>
      </c>
      <c r="BG954" t="s">
        <v>107</v>
      </c>
      <c r="BH954">
        <v>0</v>
      </c>
      <c r="BI954" t="s">
        <v>83</v>
      </c>
      <c r="BJ954" t="s">
        <v>127</v>
      </c>
      <c r="BK954">
        <v>1974</v>
      </c>
      <c r="BL954" t="s">
        <v>157</v>
      </c>
      <c r="BM954">
        <v>1</v>
      </c>
      <c r="BN954">
        <v>396</v>
      </c>
      <c r="BO954" t="s">
        <v>98</v>
      </c>
      <c r="BP954" t="s">
        <v>98</v>
      </c>
      <c r="BQ954" t="s">
        <v>105</v>
      </c>
      <c r="BR954">
        <v>192</v>
      </c>
      <c r="BS954">
        <v>0</v>
      </c>
      <c r="BT954">
        <v>0</v>
      </c>
      <c r="BU954">
        <v>0</v>
      </c>
      <c r="BV954">
        <v>0</v>
      </c>
      <c r="BW954">
        <v>0</v>
      </c>
      <c r="BX954" t="s">
        <v>83</v>
      </c>
      <c r="BY954" t="s">
        <v>134</v>
      </c>
      <c r="BZ954" t="s">
        <v>83</v>
      </c>
      <c r="CA954" s="2">
        <v>0</v>
      </c>
      <c r="CB954">
        <v>4</v>
      </c>
      <c r="CC954">
        <v>2009</v>
      </c>
      <c r="CD954" t="s">
        <v>110</v>
      </c>
      <c r="CE954" t="s">
        <v>111</v>
      </c>
      <c r="CF954" s="2">
        <v>133900</v>
      </c>
      <c r="CG954" s="4">
        <f t="shared" si="29"/>
        <v>174.34895833333334</v>
      </c>
    </row>
    <row r="955" spans="1:85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 t="str">
        <f t="shared" si="28"/>
        <v>N</v>
      </c>
      <c r="S955">
        <v>5</v>
      </c>
      <c r="T955">
        <v>4</v>
      </c>
      <c r="U955">
        <v>1969</v>
      </c>
      <c r="V955" t="str">
        <f>IF(Table1[[#This Row],[YearBuilt]]&lt;1990, "N", IF(Table1[[#This Row],[Remodeled after 1990?]] = "Y", "N", "Y"))</f>
        <v>N</v>
      </c>
      <c r="W955">
        <v>1969</v>
      </c>
      <c r="X955" t="str" cm="1">
        <f t="array" ref="X955">IFERROR(IF(U955=W955, "N", IF(AND(U955&lt;W955, Table1[[#This Row],[YearRemodAdd]]&gt;1990), "Y", "N/A")), No value)</f>
        <v>N</v>
      </c>
      <c r="Y955" t="s">
        <v>93</v>
      </c>
      <c r="Z955" t="s">
        <v>94</v>
      </c>
      <c r="AA955" t="s">
        <v>140</v>
      </c>
      <c r="AB955" t="s">
        <v>140</v>
      </c>
      <c r="AC955" t="s">
        <v>96</v>
      </c>
      <c r="AD955">
        <v>232</v>
      </c>
      <c r="AE955" t="s">
        <v>98</v>
      </c>
      <c r="AF955" t="s">
        <v>98</v>
      </c>
      <c r="AG955" t="s">
        <v>118</v>
      </c>
      <c r="AH955" t="s">
        <v>98</v>
      </c>
      <c r="AI955" t="s">
        <v>98</v>
      </c>
      <c r="AJ955" t="s">
        <v>130</v>
      </c>
      <c r="AK955" t="s">
        <v>119</v>
      </c>
      <c r="AL955">
        <v>562</v>
      </c>
      <c r="AM955" t="s">
        <v>172</v>
      </c>
      <c r="AN955">
        <v>193</v>
      </c>
      <c r="AO955">
        <v>29</v>
      </c>
      <c r="AP955">
        <v>784</v>
      </c>
      <c r="AQ955" t="s">
        <v>103</v>
      </c>
      <c r="AR955" t="s">
        <v>104</v>
      </c>
      <c r="AS955" t="s">
        <v>105</v>
      </c>
      <c r="AT955" t="s">
        <v>106</v>
      </c>
      <c r="AU955">
        <v>1168</v>
      </c>
      <c r="AV955">
        <v>800</v>
      </c>
      <c r="AW955">
        <v>0</v>
      </c>
      <c r="AX955">
        <v>1968</v>
      </c>
      <c r="AY955">
        <v>0</v>
      </c>
      <c r="AZ955">
        <v>1</v>
      </c>
      <c r="BA955">
        <v>2</v>
      </c>
      <c r="BB955">
        <v>1</v>
      </c>
      <c r="BC955">
        <v>4</v>
      </c>
      <c r="BD955">
        <v>1</v>
      </c>
      <c r="BE955" t="s">
        <v>98</v>
      </c>
      <c r="BF955">
        <v>7</v>
      </c>
      <c r="BG955" t="s">
        <v>224</v>
      </c>
      <c r="BH955">
        <v>1</v>
      </c>
      <c r="BI955" t="s">
        <v>212</v>
      </c>
      <c r="BJ955" t="s">
        <v>108</v>
      </c>
      <c r="BK955">
        <v>1969</v>
      </c>
      <c r="BL955" t="s">
        <v>109</v>
      </c>
      <c r="BM955">
        <v>2</v>
      </c>
      <c r="BN955">
        <v>530</v>
      </c>
      <c r="BO955" t="s">
        <v>98</v>
      </c>
      <c r="BP955" t="s">
        <v>98</v>
      </c>
      <c r="BQ955" t="s">
        <v>105</v>
      </c>
      <c r="BR955">
        <v>305</v>
      </c>
      <c r="BS955">
        <v>189</v>
      </c>
      <c r="BT955">
        <v>0</v>
      </c>
      <c r="BU955">
        <v>0</v>
      </c>
      <c r="BV955">
        <v>0</v>
      </c>
      <c r="BW955">
        <v>0</v>
      </c>
      <c r="BX955" t="s">
        <v>83</v>
      </c>
      <c r="BY955" t="s">
        <v>134</v>
      </c>
      <c r="BZ955" t="s">
        <v>135</v>
      </c>
      <c r="CA955" s="2">
        <v>400</v>
      </c>
      <c r="CB955">
        <v>9</v>
      </c>
      <c r="CC955">
        <v>2008</v>
      </c>
      <c r="CD955" t="s">
        <v>110</v>
      </c>
      <c r="CE955" t="s">
        <v>111</v>
      </c>
      <c r="CF955" s="2">
        <v>172000</v>
      </c>
      <c r="CG955" s="4">
        <f t="shared" si="29"/>
        <v>87.39837398373983</v>
      </c>
    </row>
    <row r="956" spans="1:85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 t="str">
        <f t="shared" si="28"/>
        <v>N/A</v>
      </c>
      <c r="S956">
        <v>6</v>
      </c>
      <c r="T956">
        <v>5</v>
      </c>
      <c r="U956">
        <v>1975</v>
      </c>
      <c r="V956" t="str">
        <f>IF(Table1[[#This Row],[YearBuilt]]&lt;1990, "N", IF(Table1[[#This Row],[Remodeled after 1990?]] = "Y", "N", "Y"))</f>
        <v>N</v>
      </c>
      <c r="W956">
        <v>1975</v>
      </c>
      <c r="X956" t="str" cm="1">
        <f t="array" ref="X956">IFERROR(IF(U956=W956, "N", IF(AND(U956&lt;W956, Table1[[#This Row],[YearRemodAdd]]&gt;1990), "Y", "N/A")), No value)</f>
        <v>N</v>
      </c>
      <c r="Y956" t="s">
        <v>214</v>
      </c>
      <c r="Z956" t="s">
        <v>242</v>
      </c>
      <c r="AA956" t="s">
        <v>155</v>
      </c>
      <c r="AB956" t="s">
        <v>161</v>
      </c>
      <c r="AC956" t="s">
        <v>96</v>
      </c>
      <c r="AD956">
        <v>250</v>
      </c>
      <c r="AE956" t="s">
        <v>98</v>
      </c>
      <c r="AF956" t="s">
        <v>98</v>
      </c>
      <c r="AG956" t="s">
        <v>118</v>
      </c>
      <c r="AH956" t="s">
        <v>97</v>
      </c>
      <c r="AI956" t="s">
        <v>97</v>
      </c>
      <c r="AJ956" t="s">
        <v>97</v>
      </c>
      <c r="AK956" t="s">
        <v>101</v>
      </c>
      <c r="AL956">
        <v>945</v>
      </c>
      <c r="AM956" t="s">
        <v>102</v>
      </c>
      <c r="AN956">
        <v>0</v>
      </c>
      <c r="AO956">
        <v>0</v>
      </c>
      <c r="AP956">
        <v>945</v>
      </c>
      <c r="AQ956" t="s">
        <v>103</v>
      </c>
      <c r="AR956" t="s">
        <v>98</v>
      </c>
      <c r="AS956" t="s">
        <v>105</v>
      </c>
      <c r="AT956" t="s">
        <v>106</v>
      </c>
      <c r="AU956">
        <v>980</v>
      </c>
      <c r="AV956">
        <v>0</v>
      </c>
      <c r="AW956">
        <v>0</v>
      </c>
      <c r="AX956">
        <v>980</v>
      </c>
      <c r="AY956">
        <v>0</v>
      </c>
      <c r="AZ956">
        <v>2</v>
      </c>
      <c r="BA956">
        <v>2</v>
      </c>
      <c r="BB956">
        <v>0</v>
      </c>
      <c r="BC956">
        <v>4</v>
      </c>
      <c r="BD956">
        <v>0</v>
      </c>
      <c r="BE956" t="s">
        <v>98</v>
      </c>
      <c r="BF956">
        <v>4</v>
      </c>
      <c r="BG956" t="s">
        <v>107</v>
      </c>
      <c r="BH956">
        <v>0</v>
      </c>
      <c r="BI956" t="s">
        <v>83</v>
      </c>
      <c r="BJ956" t="s">
        <v>83</v>
      </c>
      <c r="BK956" t="s">
        <v>83</v>
      </c>
      <c r="BL956" t="s">
        <v>83</v>
      </c>
      <c r="BM956">
        <v>0</v>
      </c>
      <c r="BN956">
        <v>0</v>
      </c>
      <c r="BO956" t="s">
        <v>83</v>
      </c>
      <c r="BP956" t="s">
        <v>83</v>
      </c>
      <c r="BQ956" t="s">
        <v>105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83</v>
      </c>
      <c r="BY956" t="s">
        <v>83</v>
      </c>
      <c r="BZ956" t="s">
        <v>83</v>
      </c>
      <c r="CA956" s="2">
        <v>0</v>
      </c>
      <c r="CB956">
        <v>10</v>
      </c>
      <c r="CC956">
        <v>2006</v>
      </c>
      <c r="CD956" t="s">
        <v>110</v>
      </c>
      <c r="CE956" t="s">
        <v>188</v>
      </c>
      <c r="CF956" s="2">
        <v>127500</v>
      </c>
      <c r="CG956" s="4">
        <f t="shared" si="29"/>
        <v>130.10204081632654</v>
      </c>
    </row>
    <row r="957" spans="1:85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 t="str">
        <f t="shared" si="28"/>
        <v>N</v>
      </c>
      <c r="S957">
        <v>6</v>
      </c>
      <c r="T957">
        <v>6</v>
      </c>
      <c r="U957">
        <v>1946</v>
      </c>
      <c r="V957" t="str">
        <f>IF(Table1[[#This Row],[YearBuilt]]&lt;1990, "N", IF(Table1[[#This Row],[Remodeled after 1990?]] = "Y", "N", "Y"))</f>
        <v>N</v>
      </c>
      <c r="W957">
        <v>1950</v>
      </c>
      <c r="X957" t="str" cm="1">
        <f t="array" ref="X957">IFERROR(IF(U957=W957, "N", IF(AND(U957&lt;W957, Table1[[#This Row],[YearRemodAdd]]&gt;1990), "Y", "N/A")), No value)</f>
        <v>N/A</v>
      </c>
      <c r="Y957" t="s">
        <v>93</v>
      </c>
      <c r="Z957" t="s">
        <v>94</v>
      </c>
      <c r="AA957" t="s">
        <v>116</v>
      </c>
      <c r="AB957" t="s">
        <v>116</v>
      </c>
      <c r="AC957" t="s">
        <v>96</v>
      </c>
      <c r="AD957">
        <v>423</v>
      </c>
      <c r="AE957" t="s">
        <v>98</v>
      </c>
      <c r="AF957" t="s">
        <v>98</v>
      </c>
      <c r="AG957" t="s">
        <v>118</v>
      </c>
      <c r="AH957" t="s">
        <v>97</v>
      </c>
      <c r="AI957" t="s">
        <v>98</v>
      </c>
      <c r="AJ957" t="s">
        <v>100</v>
      </c>
      <c r="AK957" t="s">
        <v>153</v>
      </c>
      <c r="AL957">
        <v>484</v>
      </c>
      <c r="AM957" t="s">
        <v>102</v>
      </c>
      <c r="AN957">
        <v>0</v>
      </c>
      <c r="AO957">
        <v>495</v>
      </c>
      <c r="AP957">
        <v>979</v>
      </c>
      <c r="AQ957" t="s">
        <v>103</v>
      </c>
      <c r="AR957" t="s">
        <v>98</v>
      </c>
      <c r="AS957" t="s">
        <v>177</v>
      </c>
      <c r="AT957" t="s">
        <v>145</v>
      </c>
      <c r="AU957">
        <v>979</v>
      </c>
      <c r="AV957">
        <v>979</v>
      </c>
      <c r="AW957">
        <v>0</v>
      </c>
      <c r="AX957">
        <v>1958</v>
      </c>
      <c r="AY957">
        <v>0</v>
      </c>
      <c r="AZ957">
        <v>0</v>
      </c>
      <c r="BA957">
        <v>2</v>
      </c>
      <c r="BB957">
        <v>0</v>
      </c>
      <c r="BC957">
        <v>4</v>
      </c>
      <c r="BD957">
        <v>2</v>
      </c>
      <c r="BE957" t="s">
        <v>98</v>
      </c>
      <c r="BF957">
        <v>8</v>
      </c>
      <c r="BG957" t="s">
        <v>107</v>
      </c>
      <c r="BH957">
        <v>0</v>
      </c>
      <c r="BI957" t="s">
        <v>83</v>
      </c>
      <c r="BJ957" t="s">
        <v>108</v>
      </c>
      <c r="BK957">
        <v>1946</v>
      </c>
      <c r="BL957" t="s">
        <v>102</v>
      </c>
      <c r="BM957">
        <v>2</v>
      </c>
      <c r="BN957">
        <v>492</v>
      </c>
      <c r="BO957" t="s">
        <v>98</v>
      </c>
      <c r="BP957" t="s">
        <v>98</v>
      </c>
      <c r="BQ957" t="s">
        <v>105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 t="s">
        <v>83</v>
      </c>
      <c r="BY957" t="s">
        <v>83</v>
      </c>
      <c r="BZ957" t="s">
        <v>83</v>
      </c>
      <c r="CA957" s="2">
        <v>0</v>
      </c>
      <c r="CB957">
        <v>8</v>
      </c>
      <c r="CC957">
        <v>2007</v>
      </c>
      <c r="CD957" t="s">
        <v>110</v>
      </c>
      <c r="CE957" t="s">
        <v>111</v>
      </c>
      <c r="CF957" s="2">
        <v>145000</v>
      </c>
      <c r="CG957" s="4">
        <f t="shared" si="29"/>
        <v>74.055158324821249</v>
      </c>
    </row>
    <row r="958" spans="1:85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 t="str">
        <f t="shared" si="28"/>
        <v>N</v>
      </c>
      <c r="S958">
        <v>6</v>
      </c>
      <c r="T958">
        <v>6</v>
      </c>
      <c r="U958">
        <v>1980</v>
      </c>
      <c r="V958" t="str">
        <f>IF(Table1[[#This Row],[YearBuilt]]&lt;1990, "N", IF(Table1[[#This Row],[Remodeled after 1990?]] = "Y", "N", "Y"))</f>
        <v>N</v>
      </c>
      <c r="W958">
        <v>1980</v>
      </c>
      <c r="X958" t="str" cm="1">
        <f t="array" ref="X958">IFERROR(IF(U958=W958, "N", IF(AND(U958&lt;W958, Table1[[#This Row],[YearRemodAdd]]&gt;1990), "Y", "N/A")), No value)</f>
        <v>N</v>
      </c>
      <c r="Y958" t="s">
        <v>93</v>
      </c>
      <c r="Z958" t="s">
        <v>94</v>
      </c>
      <c r="AA958" t="s">
        <v>116</v>
      </c>
      <c r="AB958" t="s">
        <v>116</v>
      </c>
      <c r="AC958" t="s">
        <v>117</v>
      </c>
      <c r="AD958">
        <v>0</v>
      </c>
      <c r="AE958" t="s">
        <v>98</v>
      </c>
      <c r="AF958" t="s">
        <v>98</v>
      </c>
      <c r="AG958" t="s">
        <v>118</v>
      </c>
      <c r="AH958" t="s">
        <v>97</v>
      </c>
      <c r="AI958" t="s">
        <v>98</v>
      </c>
      <c r="AJ958" t="s">
        <v>100</v>
      </c>
      <c r="AK958" t="s">
        <v>119</v>
      </c>
      <c r="AL958">
        <v>285</v>
      </c>
      <c r="AM958" t="s">
        <v>102</v>
      </c>
      <c r="AN958">
        <v>0</v>
      </c>
      <c r="AO958">
        <v>276</v>
      </c>
      <c r="AP958">
        <v>561</v>
      </c>
      <c r="AQ958" t="s">
        <v>103</v>
      </c>
      <c r="AR958" t="s">
        <v>98</v>
      </c>
      <c r="AS958" t="s">
        <v>105</v>
      </c>
      <c r="AT958" t="s">
        <v>106</v>
      </c>
      <c r="AU958">
        <v>561</v>
      </c>
      <c r="AV958">
        <v>668</v>
      </c>
      <c r="AW958">
        <v>0</v>
      </c>
      <c r="AX958">
        <v>1229</v>
      </c>
      <c r="AY958">
        <v>0</v>
      </c>
      <c r="AZ958">
        <v>0</v>
      </c>
      <c r="BA958">
        <v>1</v>
      </c>
      <c r="BB958">
        <v>1</v>
      </c>
      <c r="BC958">
        <v>2</v>
      </c>
      <c r="BD958">
        <v>1</v>
      </c>
      <c r="BE958" t="s">
        <v>98</v>
      </c>
      <c r="BF958">
        <v>5</v>
      </c>
      <c r="BG958" t="s">
        <v>107</v>
      </c>
      <c r="BH958">
        <v>1</v>
      </c>
      <c r="BI958" t="s">
        <v>98</v>
      </c>
      <c r="BJ958" t="s">
        <v>108</v>
      </c>
      <c r="BK958">
        <v>1980</v>
      </c>
      <c r="BL958" t="s">
        <v>157</v>
      </c>
      <c r="BM958">
        <v>2</v>
      </c>
      <c r="BN958">
        <v>462</v>
      </c>
      <c r="BO958" t="s">
        <v>98</v>
      </c>
      <c r="BP958" t="s">
        <v>98</v>
      </c>
      <c r="BQ958" t="s">
        <v>105</v>
      </c>
      <c r="BR958">
        <v>150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83</v>
      </c>
      <c r="BY958" t="s">
        <v>165</v>
      </c>
      <c r="BZ958" t="s">
        <v>83</v>
      </c>
      <c r="CA958" s="2">
        <v>0</v>
      </c>
      <c r="CB958">
        <v>5</v>
      </c>
      <c r="CC958">
        <v>2009</v>
      </c>
      <c r="CD958" t="s">
        <v>110</v>
      </c>
      <c r="CE958" t="s">
        <v>111</v>
      </c>
      <c r="CF958" s="2">
        <v>124000</v>
      </c>
      <c r="CG958" s="4">
        <f t="shared" si="29"/>
        <v>100.89503661513426</v>
      </c>
    </row>
    <row r="959" spans="1:85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 t="str">
        <f t="shared" si="28"/>
        <v>Y</v>
      </c>
      <c r="S959">
        <v>5</v>
      </c>
      <c r="T959">
        <v>5</v>
      </c>
      <c r="U959">
        <v>1962</v>
      </c>
      <c r="V959" t="str">
        <f>IF(Table1[[#This Row],[YearBuilt]]&lt;1990, "N", IF(Table1[[#This Row],[Remodeled after 1990?]] = "Y", "N", "Y"))</f>
        <v>N</v>
      </c>
      <c r="W959">
        <v>1962</v>
      </c>
      <c r="X959" t="str" cm="1">
        <f t="array" ref="X959">IFERROR(IF(U959=W959, "N", IF(AND(U959&lt;W959, Table1[[#This Row],[YearRemodAdd]]&gt;1990), "Y", "N/A")), No value)</f>
        <v>N</v>
      </c>
      <c r="Y959" t="s">
        <v>152</v>
      </c>
      <c r="Z959" t="s">
        <v>94</v>
      </c>
      <c r="AA959" t="s">
        <v>116</v>
      </c>
      <c r="AB959" t="s">
        <v>116</v>
      </c>
      <c r="AC959" t="s">
        <v>117</v>
      </c>
      <c r="AD959">
        <v>0</v>
      </c>
      <c r="AE959" t="s">
        <v>98</v>
      </c>
      <c r="AF959" t="s">
        <v>98</v>
      </c>
      <c r="AG959" t="s">
        <v>118</v>
      </c>
      <c r="AH959" t="s">
        <v>98</v>
      </c>
      <c r="AI959" t="s">
        <v>98</v>
      </c>
      <c r="AJ959" t="s">
        <v>100</v>
      </c>
      <c r="AK959" t="s">
        <v>153</v>
      </c>
      <c r="AL959">
        <v>417</v>
      </c>
      <c r="AM959" t="s">
        <v>102</v>
      </c>
      <c r="AN959">
        <v>0</v>
      </c>
      <c r="AO959">
        <v>640</v>
      </c>
      <c r="AP959">
        <v>1057</v>
      </c>
      <c r="AQ959" t="s">
        <v>103</v>
      </c>
      <c r="AR959" t="s">
        <v>98</v>
      </c>
      <c r="AS959" t="s">
        <v>105</v>
      </c>
      <c r="AT959" t="s">
        <v>106</v>
      </c>
      <c r="AU959">
        <v>1057</v>
      </c>
      <c r="AV959">
        <v>0</v>
      </c>
      <c r="AW959">
        <v>0</v>
      </c>
      <c r="AX959">
        <v>1057</v>
      </c>
      <c r="AY959">
        <v>0</v>
      </c>
      <c r="AZ959">
        <v>0</v>
      </c>
      <c r="BA959">
        <v>1</v>
      </c>
      <c r="BB959">
        <v>0</v>
      </c>
      <c r="BC959">
        <v>3</v>
      </c>
      <c r="BD959">
        <v>1</v>
      </c>
      <c r="BE959" t="s">
        <v>98</v>
      </c>
      <c r="BF959">
        <v>6</v>
      </c>
      <c r="BG959" t="s">
        <v>107</v>
      </c>
      <c r="BH959">
        <v>0</v>
      </c>
      <c r="BI959" t="s">
        <v>83</v>
      </c>
      <c r="BJ959" t="s">
        <v>127</v>
      </c>
      <c r="BK959">
        <v>1977</v>
      </c>
      <c r="BL959" t="s">
        <v>157</v>
      </c>
      <c r="BM959">
        <v>2</v>
      </c>
      <c r="BN959">
        <v>576</v>
      </c>
      <c r="BO959" t="s">
        <v>98</v>
      </c>
      <c r="BP959" t="s">
        <v>98</v>
      </c>
      <c r="BQ959" t="s">
        <v>105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 t="s">
        <v>83</v>
      </c>
      <c r="BY959" t="s">
        <v>83</v>
      </c>
      <c r="BZ959" t="s">
        <v>83</v>
      </c>
      <c r="CA959" s="2">
        <v>0</v>
      </c>
      <c r="CB959">
        <v>4</v>
      </c>
      <c r="CC959">
        <v>2007</v>
      </c>
      <c r="CD959" t="s">
        <v>110</v>
      </c>
      <c r="CE959" t="s">
        <v>111</v>
      </c>
      <c r="CF959" s="2">
        <v>132000</v>
      </c>
      <c r="CG959" s="4">
        <f t="shared" si="29"/>
        <v>124.88174077578051</v>
      </c>
    </row>
    <row r="960" spans="1:85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 t="str">
        <f t="shared" si="28"/>
        <v>Y</v>
      </c>
      <c r="S960">
        <v>7</v>
      </c>
      <c r="T960">
        <v>5</v>
      </c>
      <c r="U960">
        <v>2003</v>
      </c>
      <c r="V960" t="str">
        <f>IF(Table1[[#This Row],[YearBuilt]]&lt;1990, "N", IF(Table1[[#This Row],[Remodeled after 1990?]] = "Y", "N", "Y"))</f>
        <v>Y</v>
      </c>
      <c r="W960">
        <v>2003</v>
      </c>
      <c r="X960" t="str" cm="1">
        <f t="array" ref="X960">IFERROR(IF(U960=W960, "N", IF(AND(U960&lt;W960, Table1[[#This Row],[YearRemodAdd]]&gt;1990), "Y", "N/A")), No value)</f>
        <v>N</v>
      </c>
      <c r="Y960" t="s">
        <v>93</v>
      </c>
      <c r="Z960" t="s">
        <v>94</v>
      </c>
      <c r="AA960" t="s">
        <v>95</v>
      </c>
      <c r="AB960" t="s">
        <v>95</v>
      </c>
      <c r="AC960" t="s">
        <v>117</v>
      </c>
      <c r="AD960">
        <v>0</v>
      </c>
      <c r="AE960" t="s">
        <v>97</v>
      </c>
      <c r="AF960" t="s">
        <v>98</v>
      </c>
      <c r="AG960" t="s">
        <v>99</v>
      </c>
      <c r="AH960" t="s">
        <v>97</v>
      </c>
      <c r="AI960" t="s">
        <v>98</v>
      </c>
      <c r="AJ960" t="s">
        <v>121</v>
      </c>
      <c r="AK960" t="s">
        <v>101</v>
      </c>
      <c r="AL960">
        <v>699</v>
      </c>
      <c r="AM960" t="s">
        <v>102</v>
      </c>
      <c r="AN960">
        <v>0</v>
      </c>
      <c r="AO960">
        <v>638</v>
      </c>
      <c r="AP960">
        <v>1337</v>
      </c>
      <c r="AQ960" t="s">
        <v>103</v>
      </c>
      <c r="AR960" t="s">
        <v>104</v>
      </c>
      <c r="AS960" t="s">
        <v>105</v>
      </c>
      <c r="AT960" t="s">
        <v>106</v>
      </c>
      <c r="AU960">
        <v>1337</v>
      </c>
      <c r="AV960">
        <v>0</v>
      </c>
      <c r="AW960">
        <v>0</v>
      </c>
      <c r="AX960">
        <v>1337</v>
      </c>
      <c r="AY960">
        <v>1</v>
      </c>
      <c r="AZ960">
        <v>0</v>
      </c>
      <c r="BA960">
        <v>2</v>
      </c>
      <c r="BB960">
        <v>0</v>
      </c>
      <c r="BC960">
        <v>3</v>
      </c>
      <c r="BD960">
        <v>1</v>
      </c>
      <c r="BE960" t="s">
        <v>97</v>
      </c>
      <c r="BF960">
        <v>6</v>
      </c>
      <c r="BG960" t="s">
        <v>107</v>
      </c>
      <c r="BH960">
        <v>0</v>
      </c>
      <c r="BI960" t="s">
        <v>83</v>
      </c>
      <c r="BJ960" t="s">
        <v>108</v>
      </c>
      <c r="BK960">
        <v>2003</v>
      </c>
      <c r="BL960" t="s">
        <v>109</v>
      </c>
      <c r="BM960">
        <v>2</v>
      </c>
      <c r="BN960">
        <v>531</v>
      </c>
      <c r="BO960" t="s">
        <v>98</v>
      </c>
      <c r="BP960" t="s">
        <v>98</v>
      </c>
      <c r="BQ960" t="s">
        <v>105</v>
      </c>
      <c r="BR960">
        <v>0</v>
      </c>
      <c r="BS960">
        <v>39</v>
      </c>
      <c r="BT960">
        <v>0</v>
      </c>
      <c r="BU960">
        <v>0</v>
      </c>
      <c r="BV960">
        <v>0</v>
      </c>
      <c r="BW960">
        <v>0</v>
      </c>
      <c r="BX960" t="s">
        <v>83</v>
      </c>
      <c r="BY960" t="s">
        <v>83</v>
      </c>
      <c r="BZ960" t="s">
        <v>83</v>
      </c>
      <c r="CA960" s="2">
        <v>0</v>
      </c>
      <c r="CB960">
        <v>10</v>
      </c>
      <c r="CC960">
        <v>2007</v>
      </c>
      <c r="CD960" t="s">
        <v>110</v>
      </c>
      <c r="CE960" t="s">
        <v>111</v>
      </c>
      <c r="CF960" s="2">
        <v>185000</v>
      </c>
      <c r="CG960" s="4">
        <f t="shared" si="29"/>
        <v>138.36948391922215</v>
      </c>
    </row>
    <row r="961" spans="1:85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 t="str">
        <f t="shared" si="28"/>
        <v>N</v>
      </c>
      <c r="S961">
        <v>7</v>
      </c>
      <c r="T961">
        <v>5</v>
      </c>
      <c r="U961">
        <v>1999</v>
      </c>
      <c r="V961" t="str">
        <f>IF(Table1[[#This Row],[YearBuilt]]&lt;1990, "N", IF(Table1[[#This Row],[Remodeled after 1990?]] = "Y", "N", "Y"))</f>
        <v>Y</v>
      </c>
      <c r="W961">
        <v>1999</v>
      </c>
      <c r="X961" t="str" cm="1">
        <f t="array" ref="X961">IFERROR(IF(U961=W961, "N", IF(AND(U961&lt;W961, Table1[[#This Row],[YearRemodAdd]]&gt;1990), "Y", "N/A")), No value)</f>
        <v>N</v>
      </c>
      <c r="Y961" t="s">
        <v>152</v>
      </c>
      <c r="Z961" t="s">
        <v>94</v>
      </c>
      <c r="AA961" t="s">
        <v>116</v>
      </c>
      <c r="AB961" t="s">
        <v>116</v>
      </c>
      <c r="AC961" t="s">
        <v>117</v>
      </c>
      <c r="AD961">
        <v>0</v>
      </c>
      <c r="AE961" t="s">
        <v>97</v>
      </c>
      <c r="AF961" t="s">
        <v>98</v>
      </c>
      <c r="AG961" t="s">
        <v>99</v>
      </c>
      <c r="AH961" t="s">
        <v>97</v>
      </c>
      <c r="AI961" t="s">
        <v>98</v>
      </c>
      <c r="AJ961" t="s">
        <v>100</v>
      </c>
      <c r="AK961" t="s">
        <v>119</v>
      </c>
      <c r="AL961">
        <v>604</v>
      </c>
      <c r="AM961" t="s">
        <v>102</v>
      </c>
      <c r="AN961">
        <v>0</v>
      </c>
      <c r="AO961">
        <v>92</v>
      </c>
      <c r="AP961">
        <v>696</v>
      </c>
      <c r="AQ961" t="s">
        <v>103</v>
      </c>
      <c r="AR961" t="s">
        <v>104</v>
      </c>
      <c r="AS961" t="s">
        <v>105</v>
      </c>
      <c r="AT961" t="s">
        <v>106</v>
      </c>
      <c r="AU961">
        <v>696</v>
      </c>
      <c r="AV961">
        <v>720</v>
      </c>
      <c r="AW961">
        <v>0</v>
      </c>
      <c r="AX961">
        <v>1416</v>
      </c>
      <c r="AY961">
        <v>1</v>
      </c>
      <c r="AZ961">
        <v>0</v>
      </c>
      <c r="BA961">
        <v>2</v>
      </c>
      <c r="BB961">
        <v>1</v>
      </c>
      <c r="BC961">
        <v>3</v>
      </c>
      <c r="BD961">
        <v>1</v>
      </c>
      <c r="BE961" t="s">
        <v>97</v>
      </c>
      <c r="BF961">
        <v>6</v>
      </c>
      <c r="BG961" t="s">
        <v>107</v>
      </c>
      <c r="BH961">
        <v>0</v>
      </c>
      <c r="BI961" t="s">
        <v>83</v>
      </c>
      <c r="BJ961" t="s">
        <v>127</v>
      </c>
      <c r="BK961">
        <v>1999</v>
      </c>
      <c r="BL961" t="s">
        <v>102</v>
      </c>
      <c r="BM961">
        <v>2</v>
      </c>
      <c r="BN961">
        <v>484</v>
      </c>
      <c r="BO961" t="s">
        <v>98</v>
      </c>
      <c r="BP961" t="s">
        <v>98</v>
      </c>
      <c r="BQ961" t="s">
        <v>105</v>
      </c>
      <c r="BR961">
        <v>0</v>
      </c>
      <c r="BS961">
        <v>44</v>
      </c>
      <c r="BT961">
        <v>0</v>
      </c>
      <c r="BU961">
        <v>0</v>
      </c>
      <c r="BV961">
        <v>0</v>
      </c>
      <c r="BW961">
        <v>0</v>
      </c>
      <c r="BX961" t="s">
        <v>83</v>
      </c>
      <c r="BY961" t="s">
        <v>83</v>
      </c>
      <c r="BZ961" t="s">
        <v>83</v>
      </c>
      <c r="CA961" s="2">
        <v>0</v>
      </c>
      <c r="CB961">
        <v>5</v>
      </c>
      <c r="CC961">
        <v>2010</v>
      </c>
      <c r="CD961" t="s">
        <v>110</v>
      </c>
      <c r="CE961" t="s">
        <v>111</v>
      </c>
      <c r="CF961" s="2">
        <v>155000</v>
      </c>
      <c r="CG961" s="4">
        <f t="shared" si="29"/>
        <v>109.46327683615819</v>
      </c>
    </row>
    <row r="962" spans="1:85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 t="str">
        <f t="shared" si="28"/>
        <v>Y</v>
      </c>
      <c r="S962">
        <v>5</v>
      </c>
      <c r="T962">
        <v>7</v>
      </c>
      <c r="U962">
        <v>1958</v>
      </c>
      <c r="V962" t="str">
        <f>IF(Table1[[#This Row],[YearBuilt]]&lt;1990, "N", IF(Table1[[#This Row],[Remodeled after 1990?]] = "Y", "N", "Y"))</f>
        <v>N</v>
      </c>
      <c r="W962">
        <v>2008</v>
      </c>
      <c r="X962" t="str" cm="1">
        <f t="array" ref="X962">IFERROR(IF(U962=W962, "N", IF(AND(U962&lt;W962, Table1[[#This Row],[YearRemodAdd]]&gt;1990), "Y", "N/A")), No value)</f>
        <v>Y</v>
      </c>
      <c r="Y962" t="s">
        <v>93</v>
      </c>
      <c r="Z962" t="s">
        <v>94</v>
      </c>
      <c r="AA962" t="s">
        <v>124</v>
      </c>
      <c r="AB962" t="s">
        <v>161</v>
      </c>
      <c r="AC962" t="s">
        <v>117</v>
      </c>
      <c r="AD962">
        <v>0</v>
      </c>
      <c r="AE962" t="s">
        <v>98</v>
      </c>
      <c r="AF962" t="s">
        <v>97</v>
      </c>
      <c r="AG962" t="s">
        <v>118</v>
      </c>
      <c r="AH962" t="s">
        <v>98</v>
      </c>
      <c r="AI962" t="s">
        <v>98</v>
      </c>
      <c r="AJ962" t="s">
        <v>97</v>
      </c>
      <c r="AK962" t="s">
        <v>141</v>
      </c>
      <c r="AL962">
        <v>696</v>
      </c>
      <c r="AM962" t="s">
        <v>102</v>
      </c>
      <c r="AN962">
        <v>0</v>
      </c>
      <c r="AO962">
        <v>162</v>
      </c>
      <c r="AP962">
        <v>858</v>
      </c>
      <c r="AQ962" t="s">
        <v>103</v>
      </c>
      <c r="AR962" t="s">
        <v>97</v>
      </c>
      <c r="AS962" t="s">
        <v>105</v>
      </c>
      <c r="AT962" t="s">
        <v>106</v>
      </c>
      <c r="AU962">
        <v>858</v>
      </c>
      <c r="AV962">
        <v>0</v>
      </c>
      <c r="AW962">
        <v>0</v>
      </c>
      <c r="AX962">
        <v>858</v>
      </c>
      <c r="AY962">
        <v>1</v>
      </c>
      <c r="AZ962">
        <v>0</v>
      </c>
      <c r="BA962">
        <v>1</v>
      </c>
      <c r="BB962">
        <v>0</v>
      </c>
      <c r="BC962">
        <v>2</v>
      </c>
      <c r="BD962">
        <v>1</v>
      </c>
      <c r="BE962" t="s">
        <v>98</v>
      </c>
      <c r="BF962">
        <v>4</v>
      </c>
      <c r="BG962" t="s">
        <v>107</v>
      </c>
      <c r="BH962">
        <v>0</v>
      </c>
      <c r="BI962" t="s">
        <v>83</v>
      </c>
      <c r="BJ962" t="s">
        <v>83</v>
      </c>
      <c r="BK962" t="s">
        <v>83</v>
      </c>
      <c r="BL962" t="s">
        <v>83</v>
      </c>
      <c r="BM962">
        <v>0</v>
      </c>
      <c r="BN962">
        <v>0</v>
      </c>
      <c r="BO962" t="s">
        <v>83</v>
      </c>
      <c r="BP962" t="s">
        <v>83</v>
      </c>
      <c r="BQ962" t="s">
        <v>105</v>
      </c>
      <c r="BR962">
        <v>117</v>
      </c>
      <c r="BS962">
        <v>0</v>
      </c>
      <c r="BT962">
        <v>0</v>
      </c>
      <c r="BU962">
        <v>0</v>
      </c>
      <c r="BV962">
        <v>0</v>
      </c>
      <c r="BW962">
        <v>0</v>
      </c>
      <c r="BX962" t="s">
        <v>83</v>
      </c>
      <c r="BY962" t="s">
        <v>83</v>
      </c>
      <c r="BZ962" t="s">
        <v>83</v>
      </c>
      <c r="CA962" s="2">
        <v>0</v>
      </c>
      <c r="CB962">
        <v>2</v>
      </c>
      <c r="CC962">
        <v>2010</v>
      </c>
      <c r="CD962" t="s">
        <v>110</v>
      </c>
      <c r="CE962" t="s">
        <v>111</v>
      </c>
      <c r="CF962" s="2">
        <v>116500</v>
      </c>
      <c r="CG962" s="4">
        <f t="shared" si="29"/>
        <v>135.78088578088577</v>
      </c>
    </row>
    <row r="963" spans="1:85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 t="str">
        <f t="shared" ref="R963:R1026" si="30">IFERROR(IF(Q963 = "1Story", "Y",IF(Q963 = "2Story", "N", "N/A")), "No value")</f>
        <v>N</v>
      </c>
      <c r="S963">
        <v>6</v>
      </c>
      <c r="T963">
        <v>7</v>
      </c>
      <c r="U963">
        <v>1977</v>
      </c>
      <c r="V963" t="str">
        <f>IF(Table1[[#This Row],[YearBuilt]]&lt;1990, "N", IF(Table1[[#This Row],[Remodeled after 1990?]] = "Y", "N", "Y"))</f>
        <v>N</v>
      </c>
      <c r="W963">
        <v>1995</v>
      </c>
      <c r="X963" t="str" cm="1">
        <f t="array" ref="X963">IFERROR(IF(U963=W963, "N", IF(AND(U963&lt;W963, Table1[[#This Row],[YearRemodAdd]]&gt;1990), "Y", "N/A")), No value)</f>
        <v>Y</v>
      </c>
      <c r="Y963" t="s">
        <v>93</v>
      </c>
      <c r="Z963" t="s">
        <v>94</v>
      </c>
      <c r="AA963" t="s">
        <v>140</v>
      </c>
      <c r="AB963" t="s">
        <v>140</v>
      </c>
      <c r="AC963" t="s">
        <v>96</v>
      </c>
      <c r="AD963">
        <v>424</v>
      </c>
      <c r="AE963" t="s">
        <v>98</v>
      </c>
      <c r="AF963" t="s">
        <v>97</v>
      </c>
      <c r="AG963" t="s">
        <v>118</v>
      </c>
      <c r="AH963" t="s">
        <v>97</v>
      </c>
      <c r="AI963" t="s">
        <v>97</v>
      </c>
      <c r="AJ963" t="s">
        <v>100</v>
      </c>
      <c r="AK963" t="s">
        <v>119</v>
      </c>
      <c r="AL963">
        <v>896</v>
      </c>
      <c r="AM963" t="s">
        <v>102</v>
      </c>
      <c r="AN963">
        <v>0</v>
      </c>
      <c r="AO963">
        <v>434</v>
      </c>
      <c r="AP963">
        <v>1330</v>
      </c>
      <c r="AQ963" t="s">
        <v>103</v>
      </c>
      <c r="AR963" t="s">
        <v>98</v>
      </c>
      <c r="AS963" t="s">
        <v>105</v>
      </c>
      <c r="AT963" t="s">
        <v>106</v>
      </c>
      <c r="AU963">
        <v>1542</v>
      </c>
      <c r="AV963">
        <v>1330</v>
      </c>
      <c r="AW963">
        <v>0</v>
      </c>
      <c r="AX963">
        <v>2872</v>
      </c>
      <c r="AY963">
        <v>1</v>
      </c>
      <c r="AZ963">
        <v>0</v>
      </c>
      <c r="BA963">
        <v>2</v>
      </c>
      <c r="BB963">
        <v>1</v>
      </c>
      <c r="BC963">
        <v>4</v>
      </c>
      <c r="BD963">
        <v>1</v>
      </c>
      <c r="BE963" t="s">
        <v>98</v>
      </c>
      <c r="BF963">
        <v>11</v>
      </c>
      <c r="BG963" t="s">
        <v>107</v>
      </c>
      <c r="BH963">
        <v>1</v>
      </c>
      <c r="BI963" t="s">
        <v>98</v>
      </c>
      <c r="BJ963" t="s">
        <v>108</v>
      </c>
      <c r="BK963">
        <v>1977</v>
      </c>
      <c r="BL963" t="s">
        <v>157</v>
      </c>
      <c r="BM963">
        <v>2</v>
      </c>
      <c r="BN963">
        <v>619</v>
      </c>
      <c r="BO963" t="s">
        <v>98</v>
      </c>
      <c r="BP963" t="s">
        <v>98</v>
      </c>
      <c r="BQ963" t="s">
        <v>105</v>
      </c>
      <c r="BR963">
        <v>550</v>
      </c>
      <c r="BS963">
        <v>282</v>
      </c>
      <c r="BT963">
        <v>0</v>
      </c>
      <c r="BU963">
        <v>0</v>
      </c>
      <c r="BV963">
        <v>0</v>
      </c>
      <c r="BW963">
        <v>0</v>
      </c>
      <c r="BX963" t="s">
        <v>83</v>
      </c>
      <c r="BY963" t="s">
        <v>83</v>
      </c>
      <c r="BZ963" t="s">
        <v>83</v>
      </c>
      <c r="CA963" s="2">
        <v>0</v>
      </c>
      <c r="CB963">
        <v>7</v>
      </c>
      <c r="CC963">
        <v>2008</v>
      </c>
      <c r="CD963" t="s">
        <v>110</v>
      </c>
      <c r="CE963" t="s">
        <v>111</v>
      </c>
      <c r="CF963" s="2">
        <v>272000</v>
      </c>
      <c r="CG963" s="4">
        <f t="shared" ref="CG963:CG1026" si="31">CF963/AX963</f>
        <v>94.707520891364908</v>
      </c>
    </row>
    <row r="964" spans="1:85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 t="str">
        <f t="shared" si="30"/>
        <v>N</v>
      </c>
      <c r="S964">
        <v>6</v>
      </c>
      <c r="T964">
        <v>6</v>
      </c>
      <c r="U964">
        <v>1976</v>
      </c>
      <c r="V964" t="str">
        <f>IF(Table1[[#This Row],[YearBuilt]]&lt;1990, "N", IF(Table1[[#This Row],[Remodeled after 1990?]] = "Y", "N", "Y"))</f>
        <v>N</v>
      </c>
      <c r="W964">
        <v>1976</v>
      </c>
      <c r="X964" t="str" cm="1">
        <f t="array" ref="X964">IFERROR(IF(U964=W964, "N", IF(AND(U964&lt;W964, Table1[[#This Row],[YearRemodAdd]]&gt;1990), "Y", "N/A")), No value)</f>
        <v>N</v>
      </c>
      <c r="Y964" t="s">
        <v>93</v>
      </c>
      <c r="Z964" t="s">
        <v>94</v>
      </c>
      <c r="AA964" t="s">
        <v>161</v>
      </c>
      <c r="AB964" t="s">
        <v>226</v>
      </c>
      <c r="AC964" t="s">
        <v>117</v>
      </c>
      <c r="AD964">
        <v>0</v>
      </c>
      <c r="AE964" t="s">
        <v>98</v>
      </c>
      <c r="AF964" t="s">
        <v>98</v>
      </c>
      <c r="AG964" t="s">
        <v>118</v>
      </c>
      <c r="AH964" t="s">
        <v>97</v>
      </c>
      <c r="AI964" t="s">
        <v>98</v>
      </c>
      <c r="AJ964" t="s">
        <v>100</v>
      </c>
      <c r="AK964" t="s">
        <v>119</v>
      </c>
      <c r="AL964">
        <v>556</v>
      </c>
      <c r="AM964" t="s">
        <v>102</v>
      </c>
      <c r="AN964">
        <v>0</v>
      </c>
      <c r="AO964">
        <v>248</v>
      </c>
      <c r="AP964">
        <v>804</v>
      </c>
      <c r="AQ964" t="s">
        <v>103</v>
      </c>
      <c r="AR964" t="s">
        <v>98</v>
      </c>
      <c r="AS964" t="s">
        <v>105</v>
      </c>
      <c r="AT964" t="s">
        <v>106</v>
      </c>
      <c r="AU964">
        <v>804</v>
      </c>
      <c r="AV964">
        <v>744</v>
      </c>
      <c r="AW964">
        <v>0</v>
      </c>
      <c r="AX964">
        <v>1548</v>
      </c>
      <c r="AY964">
        <v>1</v>
      </c>
      <c r="AZ964">
        <v>0</v>
      </c>
      <c r="BA964">
        <v>2</v>
      </c>
      <c r="BB964">
        <v>1</v>
      </c>
      <c r="BC964">
        <v>3</v>
      </c>
      <c r="BD964">
        <v>1</v>
      </c>
      <c r="BE964" t="s">
        <v>97</v>
      </c>
      <c r="BF964">
        <v>7</v>
      </c>
      <c r="BG964" t="s">
        <v>107</v>
      </c>
      <c r="BH964">
        <v>1</v>
      </c>
      <c r="BI964" t="s">
        <v>98</v>
      </c>
      <c r="BJ964" t="s">
        <v>127</v>
      </c>
      <c r="BK964">
        <v>1976</v>
      </c>
      <c r="BL964" t="s">
        <v>102</v>
      </c>
      <c r="BM964">
        <v>2</v>
      </c>
      <c r="BN964">
        <v>440</v>
      </c>
      <c r="BO964" t="s">
        <v>98</v>
      </c>
      <c r="BP964" t="s">
        <v>98</v>
      </c>
      <c r="BQ964" t="s">
        <v>105</v>
      </c>
      <c r="BR964">
        <v>48</v>
      </c>
      <c r="BS964">
        <v>0</v>
      </c>
      <c r="BT964">
        <v>0</v>
      </c>
      <c r="BU964">
        <v>0</v>
      </c>
      <c r="BV964">
        <v>0</v>
      </c>
      <c r="BW964">
        <v>0</v>
      </c>
      <c r="BX964" t="s">
        <v>83</v>
      </c>
      <c r="BY964" t="s">
        <v>83</v>
      </c>
      <c r="BZ964" t="s">
        <v>83</v>
      </c>
      <c r="CA964" s="2">
        <v>0</v>
      </c>
      <c r="CB964">
        <v>7</v>
      </c>
      <c r="CC964">
        <v>2007</v>
      </c>
      <c r="CD964" t="s">
        <v>110</v>
      </c>
      <c r="CE964" t="s">
        <v>111</v>
      </c>
      <c r="CF964" s="2">
        <v>155000</v>
      </c>
      <c r="CG964" s="4">
        <f t="shared" si="31"/>
        <v>100.12919896640827</v>
      </c>
    </row>
    <row r="965" spans="1:85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 t="str">
        <f t="shared" si="30"/>
        <v>Y</v>
      </c>
      <c r="S965">
        <v>9</v>
      </c>
      <c r="T965">
        <v>5</v>
      </c>
      <c r="U965">
        <v>2007</v>
      </c>
      <c r="V965" t="str">
        <f>IF(Table1[[#This Row],[YearBuilt]]&lt;1990, "N", IF(Table1[[#This Row],[Remodeled after 1990?]] = "Y", "N", "Y"))</f>
        <v>Y</v>
      </c>
      <c r="W965">
        <v>2007</v>
      </c>
      <c r="X965" t="str" cm="1">
        <f t="array" ref="X965">IFERROR(IF(U965=W965, "N", IF(AND(U965&lt;W965, Table1[[#This Row],[YearRemodAdd]]&gt;1990), "Y", "N/A")), No value)</f>
        <v>N</v>
      </c>
      <c r="Y965" t="s">
        <v>93</v>
      </c>
      <c r="Z965" t="s">
        <v>94</v>
      </c>
      <c r="AA965" t="s">
        <v>95</v>
      </c>
      <c r="AB965" t="s">
        <v>95</v>
      </c>
      <c r="AC965" t="s">
        <v>117</v>
      </c>
      <c r="AD965">
        <v>0</v>
      </c>
      <c r="AE965" t="s">
        <v>97</v>
      </c>
      <c r="AF965" t="s">
        <v>98</v>
      </c>
      <c r="AG965" t="s">
        <v>99</v>
      </c>
      <c r="AH965" t="s">
        <v>104</v>
      </c>
      <c r="AI965" t="s">
        <v>98</v>
      </c>
      <c r="AJ965" t="s">
        <v>100</v>
      </c>
      <c r="AK965" t="s">
        <v>102</v>
      </c>
      <c r="AL965">
        <v>0</v>
      </c>
      <c r="AM965" t="s">
        <v>102</v>
      </c>
      <c r="AN965">
        <v>0</v>
      </c>
      <c r="AO965">
        <v>1800</v>
      </c>
      <c r="AP965">
        <v>1800</v>
      </c>
      <c r="AQ965" t="s">
        <v>103</v>
      </c>
      <c r="AR965" t="s">
        <v>104</v>
      </c>
      <c r="AS965" t="s">
        <v>105</v>
      </c>
      <c r="AT965" t="s">
        <v>106</v>
      </c>
      <c r="AU965">
        <v>1800</v>
      </c>
      <c r="AV965">
        <v>0</v>
      </c>
      <c r="AW965">
        <v>0</v>
      </c>
      <c r="AX965">
        <v>1800</v>
      </c>
      <c r="AY965">
        <v>0</v>
      </c>
      <c r="AZ965">
        <v>0</v>
      </c>
      <c r="BA965">
        <v>2</v>
      </c>
      <c r="BB965">
        <v>0</v>
      </c>
      <c r="BC965">
        <v>2</v>
      </c>
      <c r="BD965">
        <v>1</v>
      </c>
      <c r="BE965" t="s">
        <v>104</v>
      </c>
      <c r="BF965">
        <v>7</v>
      </c>
      <c r="BG965" t="s">
        <v>107</v>
      </c>
      <c r="BH965">
        <v>0</v>
      </c>
      <c r="BI965" t="s">
        <v>83</v>
      </c>
      <c r="BJ965" t="s">
        <v>108</v>
      </c>
      <c r="BK965">
        <v>2007</v>
      </c>
      <c r="BL965" t="s">
        <v>157</v>
      </c>
      <c r="BM965">
        <v>2</v>
      </c>
      <c r="BN965">
        <v>702</v>
      </c>
      <c r="BO965" t="s">
        <v>98</v>
      </c>
      <c r="BP965" t="s">
        <v>98</v>
      </c>
      <c r="BQ965" t="s">
        <v>105</v>
      </c>
      <c r="BR965">
        <v>288</v>
      </c>
      <c r="BS965">
        <v>136</v>
      </c>
      <c r="BT965">
        <v>0</v>
      </c>
      <c r="BU965">
        <v>0</v>
      </c>
      <c r="BV965">
        <v>0</v>
      </c>
      <c r="BW965">
        <v>0</v>
      </c>
      <c r="BX965" t="s">
        <v>83</v>
      </c>
      <c r="BY965" t="s">
        <v>83</v>
      </c>
      <c r="BZ965" t="s">
        <v>83</v>
      </c>
      <c r="CA965" s="2">
        <v>0</v>
      </c>
      <c r="CB965">
        <v>5</v>
      </c>
      <c r="CC965">
        <v>2009</v>
      </c>
      <c r="CD965" t="s">
        <v>110</v>
      </c>
      <c r="CE965" t="s">
        <v>111</v>
      </c>
      <c r="CF965" s="2">
        <v>239000</v>
      </c>
      <c r="CG965" s="4">
        <f t="shared" si="31"/>
        <v>132.77777777777777</v>
      </c>
    </row>
    <row r="966" spans="1:85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 t="str">
        <f t="shared" si="30"/>
        <v>N</v>
      </c>
      <c r="S966">
        <v>7</v>
      </c>
      <c r="T966">
        <v>5</v>
      </c>
      <c r="U966">
        <v>2002</v>
      </c>
      <c r="V966" t="str">
        <f>IF(Table1[[#This Row],[YearBuilt]]&lt;1990, "N", IF(Table1[[#This Row],[Remodeled after 1990?]] = "Y", "N", "Y"))</f>
        <v>N</v>
      </c>
      <c r="W966">
        <v>2003</v>
      </c>
      <c r="X966" t="str" cm="1">
        <f t="array" ref="X966">IFERROR(IF(U966=W966, "N", IF(AND(U966&lt;W966, Table1[[#This Row],[YearRemodAdd]]&gt;1990), "Y", "N/A")), No value)</f>
        <v>Y</v>
      </c>
      <c r="Y966" t="s">
        <v>93</v>
      </c>
      <c r="Z966" t="s">
        <v>94</v>
      </c>
      <c r="AA966" t="s">
        <v>95</v>
      </c>
      <c r="AB966" t="s">
        <v>95</v>
      </c>
      <c r="AC966" t="s">
        <v>96</v>
      </c>
      <c r="AD966">
        <v>44</v>
      </c>
      <c r="AE966" t="s">
        <v>97</v>
      </c>
      <c r="AF966" t="s">
        <v>98</v>
      </c>
      <c r="AG966" t="s">
        <v>99</v>
      </c>
      <c r="AH966" t="s">
        <v>97</v>
      </c>
      <c r="AI966" t="s">
        <v>98</v>
      </c>
      <c r="AJ966" t="s">
        <v>100</v>
      </c>
      <c r="AK966" t="s">
        <v>101</v>
      </c>
      <c r="AL966">
        <v>624</v>
      </c>
      <c r="AM966" t="s">
        <v>102</v>
      </c>
      <c r="AN966">
        <v>0</v>
      </c>
      <c r="AO966">
        <v>193</v>
      </c>
      <c r="AP966">
        <v>817</v>
      </c>
      <c r="AQ966" t="s">
        <v>103</v>
      </c>
      <c r="AR966" t="s">
        <v>104</v>
      </c>
      <c r="AS966" t="s">
        <v>105</v>
      </c>
      <c r="AT966" t="s">
        <v>106</v>
      </c>
      <c r="AU966">
        <v>824</v>
      </c>
      <c r="AV966">
        <v>1070</v>
      </c>
      <c r="AW966">
        <v>0</v>
      </c>
      <c r="AX966">
        <v>1894</v>
      </c>
      <c r="AY966">
        <v>1</v>
      </c>
      <c r="AZ966">
        <v>0</v>
      </c>
      <c r="BA966">
        <v>2</v>
      </c>
      <c r="BB966">
        <v>1</v>
      </c>
      <c r="BC966">
        <v>4</v>
      </c>
      <c r="BD966">
        <v>1</v>
      </c>
      <c r="BE966" t="s">
        <v>97</v>
      </c>
      <c r="BF966">
        <v>8</v>
      </c>
      <c r="BG966" t="s">
        <v>107</v>
      </c>
      <c r="BH966">
        <v>1</v>
      </c>
      <c r="BI966" t="s">
        <v>97</v>
      </c>
      <c r="BJ966" t="s">
        <v>156</v>
      </c>
      <c r="BK966">
        <v>2002</v>
      </c>
      <c r="BL966" t="s">
        <v>157</v>
      </c>
      <c r="BM966">
        <v>2</v>
      </c>
      <c r="BN966">
        <v>510</v>
      </c>
      <c r="BO966" t="s">
        <v>98</v>
      </c>
      <c r="BP966" t="s">
        <v>98</v>
      </c>
      <c r="BQ966" t="s">
        <v>105</v>
      </c>
      <c r="BR966">
        <v>0</v>
      </c>
      <c r="BS966">
        <v>40</v>
      </c>
      <c r="BT966">
        <v>0</v>
      </c>
      <c r="BU966">
        <v>0</v>
      </c>
      <c r="BV966">
        <v>0</v>
      </c>
      <c r="BW966">
        <v>0</v>
      </c>
      <c r="BX966" t="s">
        <v>83</v>
      </c>
      <c r="BY966" t="s">
        <v>83</v>
      </c>
      <c r="BZ966" t="s">
        <v>83</v>
      </c>
      <c r="CA966" s="2">
        <v>0</v>
      </c>
      <c r="CB966">
        <v>2</v>
      </c>
      <c r="CC966">
        <v>2010</v>
      </c>
      <c r="CD966" t="s">
        <v>110</v>
      </c>
      <c r="CE966" t="s">
        <v>111</v>
      </c>
      <c r="CF966" s="2">
        <v>214900</v>
      </c>
      <c r="CG966" s="4">
        <f t="shared" si="31"/>
        <v>113.46356916578669</v>
      </c>
    </row>
    <row r="967" spans="1:85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 t="str">
        <f t="shared" si="30"/>
        <v>N</v>
      </c>
      <c r="S967">
        <v>6</v>
      </c>
      <c r="T967">
        <v>5</v>
      </c>
      <c r="U967">
        <v>2005</v>
      </c>
      <c r="V967" t="str">
        <f>IF(Table1[[#This Row],[YearBuilt]]&lt;1990, "N", IF(Table1[[#This Row],[Remodeled after 1990?]] = "Y", "N", "Y"))</f>
        <v>N</v>
      </c>
      <c r="W967">
        <v>2007</v>
      </c>
      <c r="X967" t="str" cm="1">
        <f t="array" ref="X967">IFERROR(IF(U967=W967, "N", IF(AND(U967&lt;W967, Table1[[#This Row],[YearRemodAdd]]&gt;1990), "Y", "N/A")), No value)</f>
        <v>Y</v>
      </c>
      <c r="Y967" t="s">
        <v>93</v>
      </c>
      <c r="Z967" t="s">
        <v>94</v>
      </c>
      <c r="AA967" t="s">
        <v>95</v>
      </c>
      <c r="AB967" t="s">
        <v>95</v>
      </c>
      <c r="AC967" t="s">
        <v>117</v>
      </c>
      <c r="AD967">
        <v>0</v>
      </c>
      <c r="AE967" t="s">
        <v>97</v>
      </c>
      <c r="AF967" t="s">
        <v>98</v>
      </c>
      <c r="AG967" t="s">
        <v>99</v>
      </c>
      <c r="AH967" t="s">
        <v>97</v>
      </c>
      <c r="AI967" t="s">
        <v>98</v>
      </c>
      <c r="AJ967" t="s">
        <v>100</v>
      </c>
      <c r="AK967" t="s">
        <v>102</v>
      </c>
      <c r="AL967">
        <v>0</v>
      </c>
      <c r="AM967" t="s">
        <v>102</v>
      </c>
      <c r="AN967">
        <v>0</v>
      </c>
      <c r="AO967">
        <v>783</v>
      </c>
      <c r="AP967">
        <v>783</v>
      </c>
      <c r="AQ967" t="s">
        <v>103</v>
      </c>
      <c r="AR967" t="s">
        <v>104</v>
      </c>
      <c r="AS967" t="s">
        <v>105</v>
      </c>
      <c r="AT967" t="s">
        <v>106</v>
      </c>
      <c r="AU967">
        <v>783</v>
      </c>
      <c r="AV967">
        <v>701</v>
      </c>
      <c r="AW967">
        <v>0</v>
      </c>
      <c r="AX967">
        <v>1484</v>
      </c>
      <c r="AY967">
        <v>0</v>
      </c>
      <c r="AZ967">
        <v>0</v>
      </c>
      <c r="BA967">
        <v>2</v>
      </c>
      <c r="BB967">
        <v>1</v>
      </c>
      <c r="BC967">
        <v>3</v>
      </c>
      <c r="BD967">
        <v>1</v>
      </c>
      <c r="BE967" t="s">
        <v>97</v>
      </c>
      <c r="BF967">
        <v>8</v>
      </c>
      <c r="BG967" t="s">
        <v>107</v>
      </c>
      <c r="BH967">
        <v>1</v>
      </c>
      <c r="BI967" t="s">
        <v>97</v>
      </c>
      <c r="BJ967" t="s">
        <v>108</v>
      </c>
      <c r="BK967">
        <v>2005</v>
      </c>
      <c r="BL967" t="s">
        <v>157</v>
      </c>
      <c r="BM967">
        <v>2</v>
      </c>
      <c r="BN967">
        <v>393</v>
      </c>
      <c r="BO967" t="s">
        <v>98</v>
      </c>
      <c r="BP967" t="s">
        <v>98</v>
      </c>
      <c r="BQ967" t="s">
        <v>105</v>
      </c>
      <c r="BR967">
        <v>0</v>
      </c>
      <c r="BS967">
        <v>72</v>
      </c>
      <c r="BT967">
        <v>0</v>
      </c>
      <c r="BU967">
        <v>0</v>
      </c>
      <c r="BV967">
        <v>0</v>
      </c>
      <c r="BW967">
        <v>0</v>
      </c>
      <c r="BX967" t="s">
        <v>83</v>
      </c>
      <c r="BY967" t="s">
        <v>83</v>
      </c>
      <c r="BZ967" t="s">
        <v>83</v>
      </c>
      <c r="CA967" s="2">
        <v>0</v>
      </c>
      <c r="CB967">
        <v>7</v>
      </c>
      <c r="CC967">
        <v>2007</v>
      </c>
      <c r="CD967" t="s">
        <v>158</v>
      </c>
      <c r="CE967" t="s">
        <v>159</v>
      </c>
      <c r="CF967" s="2">
        <v>178900</v>
      </c>
      <c r="CG967" s="4">
        <f t="shared" si="31"/>
        <v>120.55256064690028</v>
      </c>
    </row>
    <row r="968" spans="1:85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 t="str">
        <f t="shared" si="30"/>
        <v>N/A</v>
      </c>
      <c r="S968">
        <v>5</v>
      </c>
      <c r="T968">
        <v>7</v>
      </c>
      <c r="U968">
        <v>1940</v>
      </c>
      <c r="V968" t="str">
        <f>IF(Table1[[#This Row],[YearBuilt]]&lt;1990, "N", IF(Table1[[#This Row],[Remodeled after 1990?]] = "Y", "N", "Y"))</f>
        <v>N</v>
      </c>
      <c r="W968">
        <v>1950</v>
      </c>
      <c r="X968" t="str" cm="1">
        <f t="array" ref="X968">IFERROR(IF(U968=W968, "N", IF(AND(U968&lt;W968, Table1[[#This Row],[YearRemodAdd]]&gt;1990), "Y", "N/A")), No value)</f>
        <v>N/A</v>
      </c>
      <c r="Y968" t="s">
        <v>93</v>
      </c>
      <c r="Z968" t="s">
        <v>94</v>
      </c>
      <c r="AA968" t="s">
        <v>116</v>
      </c>
      <c r="AB968" t="s">
        <v>116</v>
      </c>
      <c r="AC968" t="s">
        <v>117</v>
      </c>
      <c r="AD968">
        <v>0</v>
      </c>
      <c r="AE968" t="s">
        <v>97</v>
      </c>
      <c r="AF968" t="s">
        <v>97</v>
      </c>
      <c r="AG968" t="s">
        <v>126</v>
      </c>
      <c r="AH968" t="s">
        <v>98</v>
      </c>
      <c r="AI968" t="s">
        <v>147</v>
      </c>
      <c r="AJ968" t="s">
        <v>100</v>
      </c>
      <c r="AK968" t="s">
        <v>153</v>
      </c>
      <c r="AL968">
        <v>428</v>
      </c>
      <c r="AM968" t="s">
        <v>102</v>
      </c>
      <c r="AN968">
        <v>0</v>
      </c>
      <c r="AO968">
        <v>300</v>
      </c>
      <c r="AP968">
        <v>728</v>
      </c>
      <c r="AQ968" t="s">
        <v>103</v>
      </c>
      <c r="AR968" t="s">
        <v>104</v>
      </c>
      <c r="AS968" t="s">
        <v>105</v>
      </c>
      <c r="AT968" t="s">
        <v>106</v>
      </c>
      <c r="AU968">
        <v>976</v>
      </c>
      <c r="AV968">
        <v>332</v>
      </c>
      <c r="AW968">
        <v>0</v>
      </c>
      <c r="AX968">
        <v>1308</v>
      </c>
      <c r="AY968">
        <v>1</v>
      </c>
      <c r="AZ968">
        <v>0</v>
      </c>
      <c r="BA968">
        <v>1</v>
      </c>
      <c r="BB968">
        <v>1</v>
      </c>
      <c r="BC968">
        <v>2</v>
      </c>
      <c r="BD968">
        <v>1</v>
      </c>
      <c r="BE968" t="s">
        <v>98</v>
      </c>
      <c r="BF968">
        <v>7</v>
      </c>
      <c r="BG968" t="s">
        <v>224</v>
      </c>
      <c r="BH968">
        <v>2</v>
      </c>
      <c r="BI968" t="s">
        <v>98</v>
      </c>
      <c r="BJ968" t="s">
        <v>127</v>
      </c>
      <c r="BK968">
        <v>1940</v>
      </c>
      <c r="BL968" t="s">
        <v>102</v>
      </c>
      <c r="BM968">
        <v>1</v>
      </c>
      <c r="BN968">
        <v>256</v>
      </c>
      <c r="BO968" t="s">
        <v>98</v>
      </c>
      <c r="BP968" t="s">
        <v>98</v>
      </c>
      <c r="BQ968" t="s">
        <v>105</v>
      </c>
      <c r="BR968">
        <v>0</v>
      </c>
      <c r="BS968">
        <v>70</v>
      </c>
      <c r="BT968">
        <v>0</v>
      </c>
      <c r="BU968">
        <v>0</v>
      </c>
      <c r="BV968">
        <v>0</v>
      </c>
      <c r="BW968">
        <v>0</v>
      </c>
      <c r="BX968" t="s">
        <v>83</v>
      </c>
      <c r="BY968" t="s">
        <v>83</v>
      </c>
      <c r="BZ968" t="s">
        <v>83</v>
      </c>
      <c r="CA968" s="2">
        <v>0</v>
      </c>
      <c r="CB968">
        <v>6</v>
      </c>
      <c r="CC968">
        <v>2009</v>
      </c>
      <c r="CD968" t="s">
        <v>110</v>
      </c>
      <c r="CE968" t="s">
        <v>111</v>
      </c>
      <c r="CF968" s="2">
        <v>160000</v>
      </c>
      <c r="CG968" s="4">
        <f t="shared" si="31"/>
        <v>122.32415902140673</v>
      </c>
    </row>
    <row r="969" spans="1:85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 t="str">
        <f t="shared" si="30"/>
        <v>Y</v>
      </c>
      <c r="S969">
        <v>5</v>
      </c>
      <c r="T969">
        <v>7</v>
      </c>
      <c r="U969">
        <v>1955</v>
      </c>
      <c r="V969" t="str">
        <f>IF(Table1[[#This Row],[YearBuilt]]&lt;1990, "N", IF(Table1[[#This Row],[Remodeled after 1990?]] = "Y", "N", "Y"))</f>
        <v>N</v>
      </c>
      <c r="W969">
        <v>1955</v>
      </c>
      <c r="X969" t="str" cm="1">
        <f t="array" ref="X969">IFERROR(IF(U969=W969, "N", IF(AND(U969&lt;W969, Table1[[#This Row],[YearRemodAdd]]&gt;1990), "Y", "N/A")), No value)</f>
        <v>N</v>
      </c>
      <c r="Y969" t="s">
        <v>152</v>
      </c>
      <c r="Z969" t="s">
        <v>94</v>
      </c>
      <c r="AA969" t="s">
        <v>124</v>
      </c>
      <c r="AB969" t="s">
        <v>124</v>
      </c>
      <c r="AC969" t="s">
        <v>96</v>
      </c>
      <c r="AD969">
        <v>151</v>
      </c>
      <c r="AE969" t="s">
        <v>98</v>
      </c>
      <c r="AF969" t="s">
        <v>98</v>
      </c>
      <c r="AG969" t="s">
        <v>118</v>
      </c>
      <c r="AH969" t="s">
        <v>98</v>
      </c>
      <c r="AI969" t="s">
        <v>98</v>
      </c>
      <c r="AJ969" t="s">
        <v>100</v>
      </c>
      <c r="AK969" t="s">
        <v>119</v>
      </c>
      <c r="AL969">
        <v>902</v>
      </c>
      <c r="AM969" t="s">
        <v>102</v>
      </c>
      <c r="AN969">
        <v>0</v>
      </c>
      <c r="AO969">
        <v>196</v>
      </c>
      <c r="AP969">
        <v>1098</v>
      </c>
      <c r="AQ969" t="s">
        <v>103</v>
      </c>
      <c r="AR969" t="s">
        <v>98</v>
      </c>
      <c r="AS969" t="s">
        <v>105</v>
      </c>
      <c r="AT969" t="s">
        <v>106</v>
      </c>
      <c r="AU969">
        <v>1098</v>
      </c>
      <c r="AV969">
        <v>0</v>
      </c>
      <c r="AW969">
        <v>0</v>
      </c>
      <c r="AX969">
        <v>1098</v>
      </c>
      <c r="AY969">
        <v>1</v>
      </c>
      <c r="AZ969">
        <v>0</v>
      </c>
      <c r="BA969">
        <v>1</v>
      </c>
      <c r="BB969">
        <v>0</v>
      </c>
      <c r="BC969">
        <v>3</v>
      </c>
      <c r="BD969">
        <v>1</v>
      </c>
      <c r="BE969" t="s">
        <v>98</v>
      </c>
      <c r="BF969">
        <v>6</v>
      </c>
      <c r="BG969" t="s">
        <v>107</v>
      </c>
      <c r="BH969">
        <v>0</v>
      </c>
      <c r="BI969" t="s">
        <v>83</v>
      </c>
      <c r="BJ969" t="s">
        <v>108</v>
      </c>
      <c r="BK969">
        <v>1955</v>
      </c>
      <c r="BL969" t="s">
        <v>102</v>
      </c>
      <c r="BM969">
        <v>1</v>
      </c>
      <c r="BN969">
        <v>260</v>
      </c>
      <c r="BO969" t="s">
        <v>98</v>
      </c>
      <c r="BP969" t="s">
        <v>98</v>
      </c>
      <c r="BQ969" t="s">
        <v>105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 t="s">
        <v>83</v>
      </c>
      <c r="BY969" t="s">
        <v>83</v>
      </c>
      <c r="BZ969" t="s">
        <v>83</v>
      </c>
      <c r="CA969" s="2">
        <v>0</v>
      </c>
      <c r="CB969">
        <v>7</v>
      </c>
      <c r="CC969">
        <v>2008</v>
      </c>
      <c r="CD969" t="s">
        <v>110</v>
      </c>
      <c r="CE969" t="s">
        <v>111</v>
      </c>
      <c r="CF969" s="2">
        <v>135000</v>
      </c>
      <c r="CG969" s="4">
        <f t="shared" si="31"/>
        <v>122.95081967213115</v>
      </c>
    </row>
    <row r="970" spans="1:85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 t="str">
        <f t="shared" si="30"/>
        <v>N/A</v>
      </c>
      <c r="S970">
        <v>3</v>
      </c>
      <c r="T970">
        <v>6</v>
      </c>
      <c r="U970">
        <v>1910</v>
      </c>
      <c r="V970" t="str">
        <f>IF(Table1[[#This Row],[YearBuilt]]&lt;1990, "N", IF(Table1[[#This Row],[Remodeled after 1990?]] = "Y", "N", "Y"))</f>
        <v>N</v>
      </c>
      <c r="W970">
        <v>1950</v>
      </c>
      <c r="X970" t="str" cm="1">
        <f t="array" ref="X970">IFERROR(IF(U970=W970, "N", IF(AND(U970&lt;W970, Table1[[#This Row],[YearRemodAdd]]&gt;1990), "Y", "N/A")), No value)</f>
        <v>N/A</v>
      </c>
      <c r="Y970" t="s">
        <v>93</v>
      </c>
      <c r="Z970" t="s">
        <v>94</v>
      </c>
      <c r="AA970" t="s">
        <v>95</v>
      </c>
      <c r="AB970" t="s">
        <v>95</v>
      </c>
      <c r="AC970" t="s">
        <v>117</v>
      </c>
      <c r="AD970">
        <v>0</v>
      </c>
      <c r="AE970" t="s">
        <v>98</v>
      </c>
      <c r="AF970" t="s">
        <v>98</v>
      </c>
      <c r="AG970" t="s">
        <v>126</v>
      </c>
      <c r="AH970" t="s">
        <v>98</v>
      </c>
      <c r="AI970" t="s">
        <v>98</v>
      </c>
      <c r="AJ970" t="s">
        <v>100</v>
      </c>
      <c r="AK970" t="s">
        <v>102</v>
      </c>
      <c r="AL970">
        <v>0</v>
      </c>
      <c r="AM970" t="s">
        <v>102</v>
      </c>
      <c r="AN970">
        <v>0</v>
      </c>
      <c r="AO970">
        <v>600</v>
      </c>
      <c r="AP970">
        <v>600</v>
      </c>
      <c r="AQ970" t="s">
        <v>222</v>
      </c>
      <c r="AR970" t="s">
        <v>147</v>
      </c>
      <c r="AS970" t="s">
        <v>177</v>
      </c>
      <c r="AT970" t="s">
        <v>106</v>
      </c>
      <c r="AU970">
        <v>600</v>
      </c>
      <c r="AV970">
        <v>368</v>
      </c>
      <c r="AW970">
        <v>0</v>
      </c>
      <c r="AX970">
        <v>968</v>
      </c>
      <c r="AY970">
        <v>0</v>
      </c>
      <c r="AZ970">
        <v>0</v>
      </c>
      <c r="BA970">
        <v>1</v>
      </c>
      <c r="BB970">
        <v>0</v>
      </c>
      <c r="BC970">
        <v>2</v>
      </c>
      <c r="BD970">
        <v>1</v>
      </c>
      <c r="BE970" t="s">
        <v>98</v>
      </c>
      <c r="BF970">
        <v>6</v>
      </c>
      <c r="BG970" t="s">
        <v>107</v>
      </c>
      <c r="BH970">
        <v>0</v>
      </c>
      <c r="BI970" t="s">
        <v>83</v>
      </c>
      <c r="BJ970" t="s">
        <v>83</v>
      </c>
      <c r="BK970" t="s">
        <v>83</v>
      </c>
      <c r="BL970" t="s">
        <v>83</v>
      </c>
      <c r="BM970">
        <v>0</v>
      </c>
      <c r="BN970">
        <v>0</v>
      </c>
      <c r="BO970" t="s">
        <v>83</v>
      </c>
      <c r="BP970" t="s">
        <v>83</v>
      </c>
      <c r="BQ970" t="s">
        <v>105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 t="s">
        <v>83</v>
      </c>
      <c r="BY970" t="s">
        <v>163</v>
      </c>
      <c r="BZ970" t="s">
        <v>83</v>
      </c>
      <c r="CA970" s="2">
        <v>0</v>
      </c>
      <c r="CB970">
        <v>5</v>
      </c>
      <c r="CC970">
        <v>2009</v>
      </c>
      <c r="CD970" t="s">
        <v>110</v>
      </c>
      <c r="CE970" t="s">
        <v>128</v>
      </c>
      <c r="CF970" s="2">
        <v>37900</v>
      </c>
      <c r="CG970" s="4">
        <f t="shared" si="31"/>
        <v>39.152892561983471</v>
      </c>
    </row>
    <row r="971" spans="1:85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 t="str">
        <f t="shared" si="30"/>
        <v>N/A</v>
      </c>
      <c r="S971">
        <v>6</v>
      </c>
      <c r="T971">
        <v>5</v>
      </c>
      <c r="U971">
        <v>1958</v>
      </c>
      <c r="V971" t="str">
        <f>IF(Table1[[#This Row],[YearBuilt]]&lt;1990, "N", IF(Table1[[#This Row],[Remodeled after 1990?]] = "Y", "N", "Y"))</f>
        <v>N</v>
      </c>
      <c r="W971">
        <v>1958</v>
      </c>
      <c r="X971" t="str" cm="1">
        <f t="array" ref="X971">IFERROR(IF(U971=W971, "N", IF(AND(U971&lt;W971, Table1[[#This Row],[YearRemodAdd]]&gt;1990), "Y", "N/A")), No value)</f>
        <v>N</v>
      </c>
      <c r="Y971" t="s">
        <v>152</v>
      </c>
      <c r="Z971" t="s">
        <v>94</v>
      </c>
      <c r="AA971" t="s">
        <v>140</v>
      </c>
      <c r="AB971" t="s">
        <v>140</v>
      </c>
      <c r="AC971" t="s">
        <v>96</v>
      </c>
      <c r="AD971">
        <v>105</v>
      </c>
      <c r="AE971" t="s">
        <v>98</v>
      </c>
      <c r="AF971" t="s">
        <v>147</v>
      </c>
      <c r="AG971" t="s">
        <v>118</v>
      </c>
      <c r="AH971" t="s">
        <v>98</v>
      </c>
      <c r="AI971" t="s">
        <v>98</v>
      </c>
      <c r="AJ971" t="s">
        <v>97</v>
      </c>
      <c r="AK971" t="s">
        <v>119</v>
      </c>
      <c r="AL971">
        <v>513</v>
      </c>
      <c r="AM971" t="s">
        <v>102</v>
      </c>
      <c r="AN971">
        <v>0</v>
      </c>
      <c r="AO971">
        <v>75</v>
      </c>
      <c r="AP971">
        <v>588</v>
      </c>
      <c r="AQ971" t="s">
        <v>103</v>
      </c>
      <c r="AR971" t="s">
        <v>98</v>
      </c>
      <c r="AS971" t="s">
        <v>105</v>
      </c>
      <c r="AT971" t="s">
        <v>106</v>
      </c>
      <c r="AU971">
        <v>1095</v>
      </c>
      <c r="AV971">
        <v>0</v>
      </c>
      <c r="AW971">
        <v>0</v>
      </c>
      <c r="AX971">
        <v>1095</v>
      </c>
      <c r="AY971">
        <v>1</v>
      </c>
      <c r="AZ971">
        <v>0</v>
      </c>
      <c r="BA971">
        <v>1</v>
      </c>
      <c r="BB971">
        <v>0</v>
      </c>
      <c r="BC971">
        <v>2</v>
      </c>
      <c r="BD971">
        <v>1</v>
      </c>
      <c r="BE971" t="s">
        <v>98</v>
      </c>
      <c r="BF971">
        <v>6</v>
      </c>
      <c r="BG971" t="s">
        <v>107</v>
      </c>
      <c r="BH971">
        <v>0</v>
      </c>
      <c r="BI971" t="s">
        <v>83</v>
      </c>
      <c r="BJ971" t="s">
        <v>108</v>
      </c>
      <c r="BK971">
        <v>1958</v>
      </c>
      <c r="BL971" t="s">
        <v>109</v>
      </c>
      <c r="BM971">
        <v>1</v>
      </c>
      <c r="BN971">
        <v>264</v>
      </c>
      <c r="BO971" t="s">
        <v>98</v>
      </c>
      <c r="BP971" t="s">
        <v>98</v>
      </c>
      <c r="BQ971" t="s">
        <v>105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83</v>
      </c>
      <c r="BY971" t="s">
        <v>83</v>
      </c>
      <c r="BZ971" t="s">
        <v>83</v>
      </c>
      <c r="CA971" s="2">
        <v>0</v>
      </c>
      <c r="CB971">
        <v>3</v>
      </c>
      <c r="CC971">
        <v>2006</v>
      </c>
      <c r="CD971" t="s">
        <v>208</v>
      </c>
      <c r="CE971" t="s">
        <v>111</v>
      </c>
      <c r="CF971" s="2">
        <v>140000</v>
      </c>
      <c r="CG971" s="4">
        <f t="shared" si="31"/>
        <v>127.85388127853881</v>
      </c>
    </row>
    <row r="972" spans="1:85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 t="str">
        <f t="shared" si="30"/>
        <v>N/A</v>
      </c>
      <c r="S972">
        <v>4</v>
      </c>
      <c r="T972">
        <v>4</v>
      </c>
      <c r="U972">
        <v>1949</v>
      </c>
      <c r="V972" t="str">
        <f>IF(Table1[[#This Row],[YearBuilt]]&lt;1990, "N", IF(Table1[[#This Row],[Remodeled after 1990?]] = "Y", "N", "Y"))</f>
        <v>N</v>
      </c>
      <c r="W972">
        <v>1950</v>
      </c>
      <c r="X972" t="str" cm="1">
        <f t="array" ref="X972">IFERROR(IF(U972=W972, "N", IF(AND(U972&lt;W972, Table1[[#This Row],[YearRemodAdd]]&gt;1990), "Y", "N/A")), No value)</f>
        <v>N/A</v>
      </c>
      <c r="Y972" t="s">
        <v>93</v>
      </c>
      <c r="Z972" t="s">
        <v>94</v>
      </c>
      <c r="AA972" t="s">
        <v>186</v>
      </c>
      <c r="AB972" t="s">
        <v>186</v>
      </c>
      <c r="AC972" t="s">
        <v>117</v>
      </c>
      <c r="AD972">
        <v>0</v>
      </c>
      <c r="AE972" t="s">
        <v>98</v>
      </c>
      <c r="AF972" t="s">
        <v>98</v>
      </c>
      <c r="AG972" t="s">
        <v>118</v>
      </c>
      <c r="AH972" t="s">
        <v>98</v>
      </c>
      <c r="AI972" t="s">
        <v>98</v>
      </c>
      <c r="AJ972" t="s">
        <v>100</v>
      </c>
      <c r="AK972" t="s">
        <v>102</v>
      </c>
      <c r="AL972">
        <v>0</v>
      </c>
      <c r="AM972" t="s">
        <v>102</v>
      </c>
      <c r="AN972">
        <v>0</v>
      </c>
      <c r="AO972">
        <v>720</v>
      </c>
      <c r="AP972">
        <v>720</v>
      </c>
      <c r="AQ972" t="s">
        <v>103</v>
      </c>
      <c r="AR972" t="s">
        <v>98</v>
      </c>
      <c r="AS972" t="s">
        <v>177</v>
      </c>
      <c r="AT972" t="s">
        <v>164</v>
      </c>
      <c r="AU972">
        <v>720</v>
      </c>
      <c r="AV972">
        <v>472</v>
      </c>
      <c r="AW972">
        <v>0</v>
      </c>
      <c r="AX972">
        <v>1192</v>
      </c>
      <c r="AY972">
        <v>0</v>
      </c>
      <c r="AZ972">
        <v>0</v>
      </c>
      <c r="BA972">
        <v>1</v>
      </c>
      <c r="BB972">
        <v>1</v>
      </c>
      <c r="BC972">
        <v>4</v>
      </c>
      <c r="BD972">
        <v>1</v>
      </c>
      <c r="BE972" t="s">
        <v>98</v>
      </c>
      <c r="BF972">
        <v>6</v>
      </c>
      <c r="BG972" t="s">
        <v>107</v>
      </c>
      <c r="BH972">
        <v>0</v>
      </c>
      <c r="BI972" t="s">
        <v>83</v>
      </c>
      <c r="BJ972" t="s">
        <v>83</v>
      </c>
      <c r="BK972" t="s">
        <v>83</v>
      </c>
      <c r="BL972" t="s">
        <v>83</v>
      </c>
      <c r="BM972">
        <v>0</v>
      </c>
      <c r="BN972">
        <v>0</v>
      </c>
      <c r="BO972" t="s">
        <v>83</v>
      </c>
      <c r="BP972" t="s">
        <v>83</v>
      </c>
      <c r="BQ972" t="s">
        <v>105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83</v>
      </c>
      <c r="BY972" t="s">
        <v>83</v>
      </c>
      <c r="BZ972" t="s">
        <v>83</v>
      </c>
      <c r="CA972" s="2">
        <v>0</v>
      </c>
      <c r="CB972">
        <v>12</v>
      </c>
      <c r="CC972">
        <v>2006</v>
      </c>
      <c r="CD972" t="s">
        <v>110</v>
      </c>
      <c r="CE972" t="s">
        <v>128</v>
      </c>
      <c r="CF972" s="2">
        <v>135000</v>
      </c>
      <c r="CG972" s="4">
        <f t="shared" si="31"/>
        <v>113.25503355704699</v>
      </c>
    </row>
    <row r="973" spans="1:85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 t="str">
        <f t="shared" si="30"/>
        <v>N</v>
      </c>
      <c r="S973">
        <v>7</v>
      </c>
      <c r="T973">
        <v>5</v>
      </c>
      <c r="U973">
        <v>2003</v>
      </c>
      <c r="V973" t="str">
        <f>IF(Table1[[#This Row],[YearBuilt]]&lt;1990, "N", IF(Table1[[#This Row],[Remodeled after 1990?]] = "Y", "N", "Y"))</f>
        <v>N</v>
      </c>
      <c r="W973">
        <v>2004</v>
      </c>
      <c r="X973" t="str" cm="1">
        <f t="array" ref="X973">IFERROR(IF(U973=W973, "N", IF(AND(U973&lt;W973, Table1[[#This Row],[YearRemodAdd]]&gt;1990), "Y", "N/A")), No value)</f>
        <v>Y</v>
      </c>
      <c r="Y973" t="s">
        <v>93</v>
      </c>
      <c r="Z973" t="s">
        <v>94</v>
      </c>
      <c r="AA973" t="s">
        <v>95</v>
      </c>
      <c r="AB973" t="s">
        <v>125</v>
      </c>
      <c r="AC973" t="s">
        <v>137</v>
      </c>
      <c r="AD973">
        <v>106</v>
      </c>
      <c r="AE973" t="s">
        <v>97</v>
      </c>
      <c r="AF973" t="s">
        <v>98</v>
      </c>
      <c r="AG973" t="s">
        <v>99</v>
      </c>
      <c r="AH973" t="s">
        <v>97</v>
      </c>
      <c r="AI973" t="s">
        <v>98</v>
      </c>
      <c r="AJ973" t="s">
        <v>100</v>
      </c>
      <c r="AK973" t="s">
        <v>101</v>
      </c>
      <c r="AL973">
        <v>567</v>
      </c>
      <c r="AM973" t="s">
        <v>102</v>
      </c>
      <c r="AN973">
        <v>0</v>
      </c>
      <c r="AO973">
        <v>197</v>
      </c>
      <c r="AP973">
        <v>764</v>
      </c>
      <c r="AQ973" t="s">
        <v>103</v>
      </c>
      <c r="AR973" t="s">
        <v>104</v>
      </c>
      <c r="AS973" t="s">
        <v>105</v>
      </c>
      <c r="AT973" t="s">
        <v>106</v>
      </c>
      <c r="AU973">
        <v>764</v>
      </c>
      <c r="AV973">
        <v>862</v>
      </c>
      <c r="AW973">
        <v>0</v>
      </c>
      <c r="AX973">
        <v>1626</v>
      </c>
      <c r="AY973">
        <v>0</v>
      </c>
      <c r="AZ973">
        <v>0</v>
      </c>
      <c r="BA973">
        <v>2</v>
      </c>
      <c r="BB973">
        <v>0</v>
      </c>
      <c r="BC973">
        <v>2</v>
      </c>
      <c r="BD973">
        <v>1</v>
      </c>
      <c r="BE973" t="s">
        <v>97</v>
      </c>
      <c r="BF973">
        <v>6</v>
      </c>
      <c r="BG973" t="s">
        <v>107</v>
      </c>
      <c r="BH973">
        <v>0</v>
      </c>
      <c r="BI973" t="s">
        <v>83</v>
      </c>
      <c r="BJ973" t="s">
        <v>156</v>
      </c>
      <c r="BK973">
        <v>2003</v>
      </c>
      <c r="BL973" t="s">
        <v>109</v>
      </c>
      <c r="BM973">
        <v>2</v>
      </c>
      <c r="BN973">
        <v>474</v>
      </c>
      <c r="BO973" t="s">
        <v>98</v>
      </c>
      <c r="BP973" t="s">
        <v>98</v>
      </c>
      <c r="BQ973" t="s">
        <v>105</v>
      </c>
      <c r="BR973">
        <v>0</v>
      </c>
      <c r="BS973">
        <v>27</v>
      </c>
      <c r="BT973">
        <v>0</v>
      </c>
      <c r="BU973">
        <v>0</v>
      </c>
      <c r="BV973">
        <v>0</v>
      </c>
      <c r="BW973">
        <v>0</v>
      </c>
      <c r="BX973" t="s">
        <v>83</v>
      </c>
      <c r="BY973" t="s">
        <v>83</v>
      </c>
      <c r="BZ973" t="s">
        <v>83</v>
      </c>
      <c r="CA973" s="2">
        <v>0</v>
      </c>
      <c r="CB973">
        <v>7</v>
      </c>
      <c r="CC973">
        <v>2009</v>
      </c>
      <c r="CD973" t="s">
        <v>110</v>
      </c>
      <c r="CE973" t="s">
        <v>111</v>
      </c>
      <c r="CF973" s="2">
        <v>173000</v>
      </c>
      <c r="CG973" s="4">
        <f t="shared" si="31"/>
        <v>106.39606396063961</v>
      </c>
    </row>
    <row r="974" spans="1:85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 t="str">
        <f t="shared" si="30"/>
        <v>Y</v>
      </c>
      <c r="S974">
        <v>6</v>
      </c>
      <c r="T974">
        <v>5</v>
      </c>
      <c r="U974">
        <v>1979</v>
      </c>
      <c r="V974" t="str">
        <f>IF(Table1[[#This Row],[YearBuilt]]&lt;1990, "N", IF(Table1[[#This Row],[Remodeled after 1990?]] = "Y", "N", "Y"))</f>
        <v>N</v>
      </c>
      <c r="W974">
        <v>1979</v>
      </c>
      <c r="X974" t="str" cm="1">
        <f t="array" ref="X974">IFERROR(IF(U974=W974, "N", IF(AND(U974&lt;W974, Table1[[#This Row],[YearRemodAdd]]&gt;1990), "Y", "N/A")), No value)</f>
        <v>N</v>
      </c>
      <c r="Y974" t="s">
        <v>93</v>
      </c>
      <c r="Z974" t="s">
        <v>94</v>
      </c>
      <c r="AA974" t="s">
        <v>161</v>
      </c>
      <c r="AB974" t="s">
        <v>161</v>
      </c>
      <c r="AC974" t="s">
        <v>117</v>
      </c>
      <c r="AD974">
        <v>0</v>
      </c>
      <c r="AE974" t="s">
        <v>98</v>
      </c>
      <c r="AF974" t="s">
        <v>98</v>
      </c>
      <c r="AG974" t="s">
        <v>118</v>
      </c>
      <c r="AH974" t="s">
        <v>97</v>
      </c>
      <c r="AI974" t="s">
        <v>98</v>
      </c>
      <c r="AJ974" t="s">
        <v>100</v>
      </c>
      <c r="AK974" t="s">
        <v>102</v>
      </c>
      <c r="AL974">
        <v>0</v>
      </c>
      <c r="AM974" t="s">
        <v>102</v>
      </c>
      <c r="AN974">
        <v>0</v>
      </c>
      <c r="AO974">
        <v>918</v>
      </c>
      <c r="AP974">
        <v>918</v>
      </c>
      <c r="AQ974" t="s">
        <v>103</v>
      </c>
      <c r="AR974" t="s">
        <v>98</v>
      </c>
      <c r="AS974" t="s">
        <v>105</v>
      </c>
      <c r="AT974" t="s">
        <v>106</v>
      </c>
      <c r="AU974">
        <v>918</v>
      </c>
      <c r="AV974">
        <v>0</v>
      </c>
      <c r="AW974">
        <v>0</v>
      </c>
      <c r="AX974">
        <v>918</v>
      </c>
      <c r="AY974">
        <v>0</v>
      </c>
      <c r="AZ974">
        <v>0</v>
      </c>
      <c r="BA974">
        <v>2</v>
      </c>
      <c r="BB974">
        <v>0</v>
      </c>
      <c r="BC974">
        <v>2</v>
      </c>
      <c r="BD974">
        <v>1</v>
      </c>
      <c r="BE974" t="s">
        <v>98</v>
      </c>
      <c r="BF974">
        <v>5</v>
      </c>
      <c r="BG974" t="s">
        <v>107</v>
      </c>
      <c r="BH974">
        <v>1</v>
      </c>
      <c r="BI974" t="s">
        <v>98</v>
      </c>
      <c r="BJ974" t="s">
        <v>108</v>
      </c>
      <c r="BK974">
        <v>1979</v>
      </c>
      <c r="BL974" t="s">
        <v>102</v>
      </c>
      <c r="BM974">
        <v>1</v>
      </c>
      <c r="BN974">
        <v>264</v>
      </c>
      <c r="BO974" t="s">
        <v>98</v>
      </c>
      <c r="BP974" t="s">
        <v>98</v>
      </c>
      <c r="BQ974" t="s">
        <v>105</v>
      </c>
      <c r="BR974">
        <v>28</v>
      </c>
      <c r="BS974">
        <v>0</v>
      </c>
      <c r="BT974">
        <v>0</v>
      </c>
      <c r="BU974">
        <v>0</v>
      </c>
      <c r="BV974">
        <v>0</v>
      </c>
      <c r="BW974">
        <v>0</v>
      </c>
      <c r="BX974" t="s">
        <v>83</v>
      </c>
      <c r="BY974" t="s">
        <v>83</v>
      </c>
      <c r="BZ974" t="s">
        <v>83</v>
      </c>
      <c r="CA974" s="2">
        <v>0</v>
      </c>
      <c r="CB974">
        <v>4</v>
      </c>
      <c r="CC974">
        <v>2010</v>
      </c>
      <c r="CD974" t="s">
        <v>110</v>
      </c>
      <c r="CE974" t="s">
        <v>111</v>
      </c>
      <c r="CF974" s="2">
        <v>99500</v>
      </c>
      <c r="CG974" s="4">
        <f t="shared" si="31"/>
        <v>108.38779956427015</v>
      </c>
    </row>
    <row r="975" spans="1:85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 t="str">
        <f t="shared" si="30"/>
        <v>Y</v>
      </c>
      <c r="S975">
        <v>7</v>
      </c>
      <c r="T975">
        <v>5</v>
      </c>
      <c r="U975">
        <v>2007</v>
      </c>
      <c r="V975" t="str">
        <f>IF(Table1[[#This Row],[YearBuilt]]&lt;1990, "N", IF(Table1[[#This Row],[Remodeled after 1990?]] = "Y", "N", "Y"))</f>
        <v>N</v>
      </c>
      <c r="W975">
        <v>2008</v>
      </c>
      <c r="X975" t="str" cm="1">
        <f t="array" ref="X975">IFERROR(IF(U975=W975, "N", IF(AND(U975&lt;W975, Table1[[#This Row],[YearRemodAdd]]&gt;1990), "Y", "N/A")), No value)</f>
        <v>Y</v>
      </c>
      <c r="Y975" t="s">
        <v>93</v>
      </c>
      <c r="Z975" t="s">
        <v>94</v>
      </c>
      <c r="AA975" t="s">
        <v>180</v>
      </c>
      <c r="AB975" t="s">
        <v>181</v>
      </c>
      <c r="AC975" t="s">
        <v>83</v>
      </c>
      <c r="AD975" t="s">
        <v>83</v>
      </c>
      <c r="AE975" t="s">
        <v>97</v>
      </c>
      <c r="AF975" t="s">
        <v>98</v>
      </c>
      <c r="AG975" t="s">
        <v>99</v>
      </c>
      <c r="AH975" t="s">
        <v>97</v>
      </c>
      <c r="AI975" t="s">
        <v>98</v>
      </c>
      <c r="AJ975" t="s">
        <v>100</v>
      </c>
      <c r="AK975" t="s">
        <v>102</v>
      </c>
      <c r="AL975">
        <v>0</v>
      </c>
      <c r="AM975" t="s">
        <v>102</v>
      </c>
      <c r="AN975">
        <v>0</v>
      </c>
      <c r="AO975">
        <v>1428</v>
      </c>
      <c r="AP975">
        <v>1428</v>
      </c>
      <c r="AQ975" t="s">
        <v>103</v>
      </c>
      <c r="AR975" t="s">
        <v>104</v>
      </c>
      <c r="AS975" t="s">
        <v>105</v>
      </c>
      <c r="AT975" t="s">
        <v>106</v>
      </c>
      <c r="AU975">
        <v>1428</v>
      </c>
      <c r="AV975">
        <v>0</v>
      </c>
      <c r="AW975">
        <v>0</v>
      </c>
      <c r="AX975">
        <v>1428</v>
      </c>
      <c r="AY975">
        <v>0</v>
      </c>
      <c r="AZ975">
        <v>0</v>
      </c>
      <c r="BA975">
        <v>2</v>
      </c>
      <c r="BB975">
        <v>0</v>
      </c>
      <c r="BC975">
        <v>3</v>
      </c>
      <c r="BD975">
        <v>1</v>
      </c>
      <c r="BE975" t="s">
        <v>97</v>
      </c>
      <c r="BF975">
        <v>6</v>
      </c>
      <c r="BG975" t="s">
        <v>107</v>
      </c>
      <c r="BH975">
        <v>0</v>
      </c>
      <c r="BI975" t="s">
        <v>83</v>
      </c>
      <c r="BJ975" t="s">
        <v>108</v>
      </c>
      <c r="BK975">
        <v>2007</v>
      </c>
      <c r="BL975" t="s">
        <v>157</v>
      </c>
      <c r="BM975">
        <v>2</v>
      </c>
      <c r="BN975">
        <v>480</v>
      </c>
      <c r="BO975" t="s">
        <v>98</v>
      </c>
      <c r="BP975" t="s">
        <v>98</v>
      </c>
      <c r="BQ975" t="s">
        <v>105</v>
      </c>
      <c r="BR975">
        <v>0</v>
      </c>
      <c r="BS975">
        <v>120</v>
      </c>
      <c r="BT975">
        <v>0</v>
      </c>
      <c r="BU975">
        <v>0</v>
      </c>
      <c r="BV975">
        <v>0</v>
      </c>
      <c r="BW975">
        <v>0</v>
      </c>
      <c r="BX975" t="s">
        <v>83</v>
      </c>
      <c r="BY975" t="s">
        <v>83</v>
      </c>
      <c r="BZ975" t="s">
        <v>83</v>
      </c>
      <c r="CA975" s="2">
        <v>0</v>
      </c>
      <c r="CB975">
        <v>12</v>
      </c>
      <c r="CC975">
        <v>2008</v>
      </c>
      <c r="CD975" t="s">
        <v>158</v>
      </c>
      <c r="CE975" t="s">
        <v>159</v>
      </c>
      <c r="CF975" s="2">
        <v>182000</v>
      </c>
      <c r="CG975" s="4">
        <f t="shared" si="31"/>
        <v>127.45098039215686</v>
      </c>
    </row>
    <row r="976" spans="1:85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 t="str">
        <f t="shared" si="30"/>
        <v>N</v>
      </c>
      <c r="S976">
        <v>7</v>
      </c>
      <c r="T976">
        <v>8</v>
      </c>
      <c r="U976">
        <v>1910</v>
      </c>
      <c r="V976" t="str">
        <f>IF(Table1[[#This Row],[YearBuilt]]&lt;1990, "N", IF(Table1[[#This Row],[Remodeled after 1990?]] = "Y", "N", "Y"))</f>
        <v>N</v>
      </c>
      <c r="W976">
        <v>1993</v>
      </c>
      <c r="X976" t="str" cm="1">
        <f t="array" ref="X976">IFERROR(IF(U976=W976, "N", IF(AND(U976&lt;W976, Table1[[#This Row],[YearRemodAdd]]&gt;1990), "Y", "N/A")), No value)</f>
        <v>Y</v>
      </c>
      <c r="Y976" t="s">
        <v>93</v>
      </c>
      <c r="Z976" t="s">
        <v>94</v>
      </c>
      <c r="AA976" t="s">
        <v>140</v>
      </c>
      <c r="AB976" t="s">
        <v>140</v>
      </c>
      <c r="AC976" t="s">
        <v>117</v>
      </c>
      <c r="AD976">
        <v>0</v>
      </c>
      <c r="AE976" t="s">
        <v>98</v>
      </c>
      <c r="AF976" t="s">
        <v>97</v>
      </c>
      <c r="AG976" t="s">
        <v>126</v>
      </c>
      <c r="AH976" t="s">
        <v>97</v>
      </c>
      <c r="AI976" t="s">
        <v>98</v>
      </c>
      <c r="AJ976" t="s">
        <v>100</v>
      </c>
      <c r="AK976" t="s">
        <v>102</v>
      </c>
      <c r="AL976">
        <v>0</v>
      </c>
      <c r="AM976" t="s">
        <v>102</v>
      </c>
      <c r="AN976">
        <v>0</v>
      </c>
      <c r="AO976">
        <v>728</v>
      </c>
      <c r="AP976">
        <v>728</v>
      </c>
      <c r="AQ976" t="s">
        <v>103</v>
      </c>
      <c r="AR976" t="s">
        <v>98</v>
      </c>
      <c r="AS976" t="s">
        <v>177</v>
      </c>
      <c r="AT976" t="s">
        <v>106</v>
      </c>
      <c r="AU976">
        <v>1136</v>
      </c>
      <c r="AV976">
        <v>883</v>
      </c>
      <c r="AW976">
        <v>0</v>
      </c>
      <c r="AX976">
        <v>2019</v>
      </c>
      <c r="AY976">
        <v>0</v>
      </c>
      <c r="AZ976">
        <v>0</v>
      </c>
      <c r="BA976">
        <v>1</v>
      </c>
      <c r="BB976">
        <v>0</v>
      </c>
      <c r="BC976">
        <v>3</v>
      </c>
      <c r="BD976">
        <v>1</v>
      </c>
      <c r="BE976" t="s">
        <v>97</v>
      </c>
      <c r="BF976">
        <v>8</v>
      </c>
      <c r="BG976" t="s">
        <v>107</v>
      </c>
      <c r="BH976">
        <v>0</v>
      </c>
      <c r="BI976" t="s">
        <v>83</v>
      </c>
      <c r="BJ976" t="s">
        <v>127</v>
      </c>
      <c r="BK976">
        <v>1997</v>
      </c>
      <c r="BL976" t="s">
        <v>102</v>
      </c>
      <c r="BM976">
        <v>2</v>
      </c>
      <c r="BN976">
        <v>532</v>
      </c>
      <c r="BO976" t="s">
        <v>98</v>
      </c>
      <c r="BP976" t="s">
        <v>98</v>
      </c>
      <c r="BQ976" t="s">
        <v>105</v>
      </c>
      <c r="BR976">
        <v>509</v>
      </c>
      <c r="BS976">
        <v>135</v>
      </c>
      <c r="BT976">
        <v>0</v>
      </c>
      <c r="BU976">
        <v>0</v>
      </c>
      <c r="BV976">
        <v>0</v>
      </c>
      <c r="BW976">
        <v>0</v>
      </c>
      <c r="BX976" t="s">
        <v>83</v>
      </c>
      <c r="BY976" t="s">
        <v>165</v>
      </c>
      <c r="BZ976" t="s">
        <v>83</v>
      </c>
      <c r="CA976" s="2">
        <v>0</v>
      </c>
      <c r="CB976">
        <v>10</v>
      </c>
      <c r="CC976">
        <v>2009</v>
      </c>
      <c r="CD976" t="s">
        <v>110</v>
      </c>
      <c r="CE976" t="s">
        <v>111</v>
      </c>
      <c r="CF976" s="2">
        <v>167500</v>
      </c>
      <c r="CG976" s="4">
        <f t="shared" si="31"/>
        <v>82.961862308073307</v>
      </c>
    </row>
    <row r="977" spans="1:85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 t="str">
        <f t="shared" si="30"/>
        <v>N</v>
      </c>
      <c r="S977">
        <v>7</v>
      </c>
      <c r="T977">
        <v>5</v>
      </c>
      <c r="U977">
        <v>2000</v>
      </c>
      <c r="V977" t="str">
        <f>IF(Table1[[#This Row],[YearBuilt]]&lt;1990, "N", IF(Table1[[#This Row],[Remodeled after 1990?]] = "Y", "N", "Y"))</f>
        <v>Y</v>
      </c>
      <c r="W977">
        <v>2000</v>
      </c>
      <c r="X977" t="str" cm="1">
        <f t="array" ref="X977">IFERROR(IF(U977=W977, "N", IF(AND(U977&lt;W977, Table1[[#This Row],[YearRemodAdd]]&gt;1990), "Y", "N/A")), No value)</f>
        <v>N</v>
      </c>
      <c r="Y977" t="s">
        <v>93</v>
      </c>
      <c r="Z977" t="s">
        <v>94</v>
      </c>
      <c r="AA977" t="s">
        <v>116</v>
      </c>
      <c r="AB977" t="s">
        <v>116</v>
      </c>
      <c r="AC977" t="s">
        <v>117</v>
      </c>
      <c r="AD977">
        <v>0</v>
      </c>
      <c r="AE977" t="s">
        <v>97</v>
      </c>
      <c r="AF977" t="s">
        <v>98</v>
      </c>
      <c r="AG977" t="s">
        <v>99</v>
      </c>
      <c r="AH977" t="s">
        <v>97</v>
      </c>
      <c r="AI977" t="s">
        <v>98</v>
      </c>
      <c r="AJ977" t="s">
        <v>100</v>
      </c>
      <c r="AK977" t="s">
        <v>101</v>
      </c>
      <c r="AL977">
        <v>641</v>
      </c>
      <c r="AM977" t="s">
        <v>102</v>
      </c>
      <c r="AN977">
        <v>0</v>
      </c>
      <c r="AO977">
        <v>32</v>
      </c>
      <c r="AP977">
        <v>673</v>
      </c>
      <c r="AQ977" t="s">
        <v>103</v>
      </c>
      <c r="AR977" t="s">
        <v>104</v>
      </c>
      <c r="AS977" t="s">
        <v>105</v>
      </c>
      <c r="AT977" t="s">
        <v>106</v>
      </c>
      <c r="AU977">
        <v>673</v>
      </c>
      <c r="AV977">
        <v>709</v>
      </c>
      <c r="AW977">
        <v>0</v>
      </c>
      <c r="AX977">
        <v>1382</v>
      </c>
      <c r="AY977">
        <v>1</v>
      </c>
      <c r="AZ977">
        <v>0</v>
      </c>
      <c r="BA977">
        <v>2</v>
      </c>
      <c r="BB977">
        <v>1</v>
      </c>
      <c r="BC977">
        <v>3</v>
      </c>
      <c r="BD977">
        <v>1</v>
      </c>
      <c r="BE977" t="s">
        <v>97</v>
      </c>
      <c r="BF977">
        <v>6</v>
      </c>
      <c r="BG977" t="s">
        <v>107</v>
      </c>
      <c r="BH977">
        <v>0</v>
      </c>
      <c r="BI977" t="s">
        <v>83</v>
      </c>
      <c r="BJ977" t="s">
        <v>127</v>
      </c>
      <c r="BK977">
        <v>2000</v>
      </c>
      <c r="BL977" t="s">
        <v>102</v>
      </c>
      <c r="BM977">
        <v>2</v>
      </c>
      <c r="BN977">
        <v>490</v>
      </c>
      <c r="BO977" t="s">
        <v>98</v>
      </c>
      <c r="BP977" t="s">
        <v>98</v>
      </c>
      <c r="BQ977" t="s">
        <v>105</v>
      </c>
      <c r="BR977">
        <v>153</v>
      </c>
      <c r="BS977">
        <v>50</v>
      </c>
      <c r="BT977">
        <v>0</v>
      </c>
      <c r="BU977">
        <v>0</v>
      </c>
      <c r="BV977">
        <v>0</v>
      </c>
      <c r="BW977">
        <v>0</v>
      </c>
      <c r="BX977" t="s">
        <v>83</v>
      </c>
      <c r="BY977" t="s">
        <v>83</v>
      </c>
      <c r="BZ977" t="s">
        <v>83</v>
      </c>
      <c r="CA977" s="2">
        <v>0</v>
      </c>
      <c r="CB977">
        <v>4</v>
      </c>
      <c r="CC977">
        <v>2006</v>
      </c>
      <c r="CD977" t="s">
        <v>110</v>
      </c>
      <c r="CE977" t="s">
        <v>111</v>
      </c>
      <c r="CF977" s="2">
        <v>165000</v>
      </c>
      <c r="CG977" s="4">
        <f t="shared" si="31"/>
        <v>119.39218523878436</v>
      </c>
    </row>
    <row r="978" spans="1:85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 t="str">
        <f t="shared" si="30"/>
        <v>Y</v>
      </c>
      <c r="S978">
        <v>4</v>
      </c>
      <c r="T978">
        <v>7</v>
      </c>
      <c r="U978">
        <v>1923</v>
      </c>
      <c r="V978" t="str">
        <f>IF(Table1[[#This Row],[YearBuilt]]&lt;1990, "N", IF(Table1[[#This Row],[Remodeled after 1990?]] = "Y", "N", "Y"))</f>
        <v>N</v>
      </c>
      <c r="W978">
        <v>1958</v>
      </c>
      <c r="X978" t="str" cm="1">
        <f t="array" ref="X978">IFERROR(IF(U978=W978, "N", IF(AND(U978&lt;W978, Table1[[#This Row],[YearRemodAdd]]&gt;1990), "Y", "N/A")), No value)</f>
        <v>N/A</v>
      </c>
      <c r="Y978" t="s">
        <v>93</v>
      </c>
      <c r="Z978" t="s">
        <v>94</v>
      </c>
      <c r="AA978" t="s">
        <v>124</v>
      </c>
      <c r="AB978" t="s">
        <v>124</v>
      </c>
      <c r="AC978" t="s">
        <v>117</v>
      </c>
      <c r="AD978">
        <v>0</v>
      </c>
      <c r="AE978" t="s">
        <v>98</v>
      </c>
      <c r="AF978" t="s">
        <v>98</v>
      </c>
      <c r="AG978" t="s">
        <v>99</v>
      </c>
      <c r="AH978" t="s">
        <v>97</v>
      </c>
      <c r="AI978" t="s">
        <v>98</v>
      </c>
      <c r="AJ978" t="s">
        <v>100</v>
      </c>
      <c r="AK978" t="s">
        <v>102</v>
      </c>
      <c r="AL978">
        <v>0</v>
      </c>
      <c r="AM978" t="s">
        <v>102</v>
      </c>
      <c r="AN978">
        <v>0</v>
      </c>
      <c r="AO978">
        <v>440</v>
      </c>
      <c r="AP978">
        <v>440</v>
      </c>
      <c r="AQ978" t="s">
        <v>103</v>
      </c>
      <c r="AR978" t="s">
        <v>98</v>
      </c>
      <c r="AS978" t="s">
        <v>105</v>
      </c>
      <c r="AT978" t="s">
        <v>164</v>
      </c>
      <c r="AU978">
        <v>869</v>
      </c>
      <c r="AV978">
        <v>0</v>
      </c>
      <c r="AW978">
        <v>0</v>
      </c>
      <c r="AX978">
        <v>869</v>
      </c>
      <c r="AY978">
        <v>0</v>
      </c>
      <c r="AZ978">
        <v>0</v>
      </c>
      <c r="BA978">
        <v>1</v>
      </c>
      <c r="BB978">
        <v>0</v>
      </c>
      <c r="BC978">
        <v>2</v>
      </c>
      <c r="BD978">
        <v>1</v>
      </c>
      <c r="BE978" t="s">
        <v>147</v>
      </c>
      <c r="BF978">
        <v>4</v>
      </c>
      <c r="BG978" t="s">
        <v>107</v>
      </c>
      <c r="BH978">
        <v>0</v>
      </c>
      <c r="BI978" t="s">
        <v>83</v>
      </c>
      <c r="BJ978" t="s">
        <v>83</v>
      </c>
      <c r="BK978" t="s">
        <v>83</v>
      </c>
      <c r="BL978" t="s">
        <v>83</v>
      </c>
      <c r="BM978">
        <v>0</v>
      </c>
      <c r="BN978">
        <v>0</v>
      </c>
      <c r="BO978" t="s">
        <v>83</v>
      </c>
      <c r="BP978" t="s">
        <v>83</v>
      </c>
      <c r="BQ978" t="s">
        <v>105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 t="s">
        <v>83</v>
      </c>
      <c r="BY978" t="s">
        <v>83</v>
      </c>
      <c r="BZ978" t="s">
        <v>83</v>
      </c>
      <c r="CA978" s="2">
        <v>0</v>
      </c>
      <c r="CB978">
        <v>8</v>
      </c>
      <c r="CC978">
        <v>2006</v>
      </c>
      <c r="CD978" t="s">
        <v>110</v>
      </c>
      <c r="CE978" t="s">
        <v>111</v>
      </c>
      <c r="CF978" s="2">
        <v>85500</v>
      </c>
      <c r="CG978" s="4">
        <f t="shared" si="31"/>
        <v>98.388952819332573</v>
      </c>
    </row>
    <row r="979" spans="1:85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 t="str">
        <f t="shared" si="30"/>
        <v>Y</v>
      </c>
      <c r="S979">
        <v>7</v>
      </c>
      <c r="T979">
        <v>5</v>
      </c>
      <c r="U979">
        <v>2006</v>
      </c>
      <c r="V979" t="str">
        <f>IF(Table1[[#This Row],[YearBuilt]]&lt;1990, "N", IF(Table1[[#This Row],[Remodeled after 1990?]] = "Y", "N", "Y"))</f>
        <v>N</v>
      </c>
      <c r="W979">
        <v>2007</v>
      </c>
      <c r="X979" t="str" cm="1">
        <f t="array" ref="X979">IFERROR(IF(U979=W979, "N", IF(AND(U979&lt;W979, Table1[[#This Row],[YearRemodAdd]]&gt;1990), "Y", "N/A")), No value)</f>
        <v>Y</v>
      </c>
      <c r="Y979" t="s">
        <v>93</v>
      </c>
      <c r="Z979" t="s">
        <v>94</v>
      </c>
      <c r="AA979" t="s">
        <v>95</v>
      </c>
      <c r="AB979" t="s">
        <v>95</v>
      </c>
      <c r="AC979" t="s">
        <v>83</v>
      </c>
      <c r="AD979" t="s">
        <v>83</v>
      </c>
      <c r="AE979" t="s">
        <v>97</v>
      </c>
      <c r="AF979" t="s">
        <v>98</v>
      </c>
      <c r="AG979" t="s">
        <v>99</v>
      </c>
      <c r="AH979" t="s">
        <v>97</v>
      </c>
      <c r="AI979" t="s">
        <v>98</v>
      </c>
      <c r="AJ979" t="s">
        <v>100</v>
      </c>
      <c r="AK979" t="s">
        <v>101</v>
      </c>
      <c r="AL979">
        <v>1106</v>
      </c>
      <c r="AM979" t="s">
        <v>102</v>
      </c>
      <c r="AN979">
        <v>0</v>
      </c>
      <c r="AO979">
        <v>135</v>
      </c>
      <c r="AP979">
        <v>1241</v>
      </c>
      <c r="AQ979" t="s">
        <v>103</v>
      </c>
      <c r="AR979" t="s">
        <v>104</v>
      </c>
      <c r="AS979" t="s">
        <v>105</v>
      </c>
      <c r="AT979" t="s">
        <v>106</v>
      </c>
      <c r="AU979">
        <v>1241</v>
      </c>
      <c r="AV979">
        <v>0</v>
      </c>
      <c r="AW979">
        <v>0</v>
      </c>
      <c r="AX979">
        <v>1241</v>
      </c>
      <c r="AY979">
        <v>1</v>
      </c>
      <c r="AZ979">
        <v>0</v>
      </c>
      <c r="BA979">
        <v>1</v>
      </c>
      <c r="BB979">
        <v>1</v>
      </c>
      <c r="BC979">
        <v>1</v>
      </c>
      <c r="BD979">
        <v>1</v>
      </c>
      <c r="BE979" t="s">
        <v>97</v>
      </c>
      <c r="BF979">
        <v>4</v>
      </c>
      <c r="BG979" t="s">
        <v>107</v>
      </c>
      <c r="BH979">
        <v>0</v>
      </c>
      <c r="BI979" t="s">
        <v>83</v>
      </c>
      <c r="BJ979" t="s">
        <v>108</v>
      </c>
      <c r="BK979">
        <v>2007</v>
      </c>
      <c r="BL979" t="s">
        <v>157</v>
      </c>
      <c r="BM979">
        <v>2</v>
      </c>
      <c r="BN979">
        <v>569</v>
      </c>
      <c r="BO979" t="s">
        <v>98</v>
      </c>
      <c r="BP979" t="s">
        <v>98</v>
      </c>
      <c r="BQ979" t="s">
        <v>105</v>
      </c>
      <c r="BR979">
        <v>0</v>
      </c>
      <c r="BS979">
        <v>116</v>
      </c>
      <c r="BT979">
        <v>0</v>
      </c>
      <c r="BU979">
        <v>0</v>
      </c>
      <c r="BV979">
        <v>0</v>
      </c>
      <c r="BW979">
        <v>0</v>
      </c>
      <c r="BX979" t="s">
        <v>83</v>
      </c>
      <c r="BY979" t="s">
        <v>83</v>
      </c>
      <c r="BZ979" t="s">
        <v>83</v>
      </c>
      <c r="CA979" s="2">
        <v>0</v>
      </c>
      <c r="CB979">
        <v>11</v>
      </c>
      <c r="CC979">
        <v>2007</v>
      </c>
      <c r="CD979" t="s">
        <v>158</v>
      </c>
      <c r="CE979" t="s">
        <v>159</v>
      </c>
      <c r="CF979" s="2">
        <v>199900</v>
      </c>
      <c r="CG979" s="4">
        <f t="shared" si="31"/>
        <v>161.07977437550363</v>
      </c>
    </row>
    <row r="980" spans="1:85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 t="str">
        <f t="shared" si="30"/>
        <v>Y</v>
      </c>
      <c r="S980">
        <v>4</v>
      </c>
      <c r="T980">
        <v>5</v>
      </c>
      <c r="U980">
        <v>1954</v>
      </c>
      <c r="V980" t="str">
        <f>IF(Table1[[#This Row],[YearBuilt]]&lt;1990, "N", IF(Table1[[#This Row],[Remodeled after 1990?]] = "Y", "N", "Y"))</f>
        <v>N</v>
      </c>
      <c r="W980">
        <v>1954</v>
      </c>
      <c r="X980" t="str" cm="1">
        <f t="array" ref="X980">IFERROR(IF(U980=W980, "N", IF(AND(U980&lt;W980, Table1[[#This Row],[YearRemodAdd]]&gt;1990), "Y", "N/A")), No value)</f>
        <v>N</v>
      </c>
      <c r="Y980" t="s">
        <v>93</v>
      </c>
      <c r="Z980" t="s">
        <v>94</v>
      </c>
      <c r="AA980" t="s">
        <v>116</v>
      </c>
      <c r="AB980" t="s">
        <v>116</v>
      </c>
      <c r="AC980" t="s">
        <v>117</v>
      </c>
      <c r="AD980">
        <v>0</v>
      </c>
      <c r="AE980" t="s">
        <v>98</v>
      </c>
      <c r="AF980" t="s">
        <v>98</v>
      </c>
      <c r="AG980" t="s">
        <v>118</v>
      </c>
      <c r="AH980" t="s">
        <v>98</v>
      </c>
      <c r="AI980" t="s">
        <v>98</v>
      </c>
      <c r="AJ980" t="s">
        <v>100</v>
      </c>
      <c r="AK980" t="s">
        <v>172</v>
      </c>
      <c r="AL980">
        <v>552</v>
      </c>
      <c r="AM980" t="s">
        <v>102</v>
      </c>
      <c r="AN980">
        <v>0</v>
      </c>
      <c r="AO980">
        <v>342</v>
      </c>
      <c r="AP980">
        <v>894</v>
      </c>
      <c r="AQ980" t="s">
        <v>103</v>
      </c>
      <c r="AR980" t="s">
        <v>104</v>
      </c>
      <c r="AS980" t="s">
        <v>105</v>
      </c>
      <c r="AT980" t="s">
        <v>106</v>
      </c>
      <c r="AU980">
        <v>894</v>
      </c>
      <c r="AV980">
        <v>0</v>
      </c>
      <c r="AW980">
        <v>0</v>
      </c>
      <c r="AX980">
        <v>894</v>
      </c>
      <c r="AY980">
        <v>0</v>
      </c>
      <c r="AZ980">
        <v>0</v>
      </c>
      <c r="BA980">
        <v>1</v>
      </c>
      <c r="BB980">
        <v>0</v>
      </c>
      <c r="BC980">
        <v>3</v>
      </c>
      <c r="BD980">
        <v>1</v>
      </c>
      <c r="BE980" t="s">
        <v>98</v>
      </c>
      <c r="BF980">
        <v>5</v>
      </c>
      <c r="BG980" t="s">
        <v>107</v>
      </c>
      <c r="BH980">
        <v>0</v>
      </c>
      <c r="BI980" t="s">
        <v>83</v>
      </c>
      <c r="BJ980" t="s">
        <v>127</v>
      </c>
      <c r="BK980">
        <v>1999</v>
      </c>
      <c r="BL980" t="s">
        <v>102</v>
      </c>
      <c r="BM980">
        <v>2</v>
      </c>
      <c r="BN980">
        <v>400</v>
      </c>
      <c r="BO980" t="s">
        <v>98</v>
      </c>
      <c r="BP980" t="s">
        <v>98</v>
      </c>
      <c r="BQ980" t="s">
        <v>105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83</v>
      </c>
      <c r="BY980" t="s">
        <v>83</v>
      </c>
      <c r="BZ980" t="s">
        <v>83</v>
      </c>
      <c r="CA980" s="2">
        <v>0</v>
      </c>
      <c r="CB980">
        <v>5</v>
      </c>
      <c r="CC980">
        <v>2007</v>
      </c>
      <c r="CD980" t="s">
        <v>110</v>
      </c>
      <c r="CE980" t="s">
        <v>128</v>
      </c>
      <c r="CF980" s="2">
        <v>110000</v>
      </c>
      <c r="CG980" s="4">
        <f t="shared" si="31"/>
        <v>123.04250559284117</v>
      </c>
    </row>
    <row r="981" spans="1:85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 t="str">
        <f t="shared" si="30"/>
        <v>Y</v>
      </c>
      <c r="S981">
        <v>5</v>
      </c>
      <c r="T981">
        <v>6</v>
      </c>
      <c r="U981">
        <v>1963</v>
      </c>
      <c r="V981" t="str">
        <f>IF(Table1[[#This Row],[YearBuilt]]&lt;1990, "N", IF(Table1[[#This Row],[Remodeled after 1990?]] = "Y", "N", "Y"))</f>
        <v>N</v>
      </c>
      <c r="W981">
        <v>1963</v>
      </c>
      <c r="X981" t="str" cm="1">
        <f t="array" ref="X981">IFERROR(IF(U981=W981, "N", IF(AND(U981&lt;W981, Table1[[#This Row],[YearRemodAdd]]&gt;1990), "Y", "N/A")), No value)</f>
        <v>N</v>
      </c>
      <c r="Y981" t="s">
        <v>93</v>
      </c>
      <c r="Z981" t="s">
        <v>94</v>
      </c>
      <c r="AA981" t="s">
        <v>95</v>
      </c>
      <c r="AB981" t="s">
        <v>95</v>
      </c>
      <c r="AC981" t="s">
        <v>117</v>
      </c>
      <c r="AD981">
        <v>0</v>
      </c>
      <c r="AE981" t="s">
        <v>98</v>
      </c>
      <c r="AF981" t="s">
        <v>98</v>
      </c>
      <c r="AG981" t="s">
        <v>99</v>
      </c>
      <c r="AH981" t="s">
        <v>98</v>
      </c>
      <c r="AI981" t="s">
        <v>98</v>
      </c>
      <c r="AJ981" t="s">
        <v>100</v>
      </c>
      <c r="AK981" t="s">
        <v>153</v>
      </c>
      <c r="AL981">
        <v>651</v>
      </c>
      <c r="AM981" t="s">
        <v>102</v>
      </c>
      <c r="AN981">
        <v>0</v>
      </c>
      <c r="AO981">
        <v>470</v>
      </c>
      <c r="AP981">
        <v>1121</v>
      </c>
      <c r="AQ981" t="s">
        <v>103</v>
      </c>
      <c r="AR981" t="s">
        <v>98</v>
      </c>
      <c r="AS981" t="s">
        <v>105</v>
      </c>
      <c r="AT981" t="s">
        <v>106</v>
      </c>
      <c r="AU981">
        <v>1121</v>
      </c>
      <c r="AV981">
        <v>0</v>
      </c>
      <c r="AW981">
        <v>0</v>
      </c>
      <c r="AX981">
        <v>1121</v>
      </c>
      <c r="AY981">
        <v>1</v>
      </c>
      <c r="AZ981">
        <v>0</v>
      </c>
      <c r="BA981">
        <v>1</v>
      </c>
      <c r="BB981">
        <v>0</v>
      </c>
      <c r="BC981">
        <v>3</v>
      </c>
      <c r="BD981">
        <v>1</v>
      </c>
      <c r="BE981" t="s">
        <v>98</v>
      </c>
      <c r="BF981">
        <v>5</v>
      </c>
      <c r="BG981" t="s">
        <v>107</v>
      </c>
      <c r="BH981">
        <v>0</v>
      </c>
      <c r="BI981" t="s">
        <v>83</v>
      </c>
      <c r="BJ981" t="s">
        <v>127</v>
      </c>
      <c r="BK981">
        <v>1963</v>
      </c>
      <c r="BL981" t="s">
        <v>102</v>
      </c>
      <c r="BM981">
        <v>2</v>
      </c>
      <c r="BN981">
        <v>480</v>
      </c>
      <c r="BO981" t="s">
        <v>98</v>
      </c>
      <c r="BP981" t="s">
        <v>98</v>
      </c>
      <c r="BQ981" t="s">
        <v>105</v>
      </c>
      <c r="BR981">
        <v>0</v>
      </c>
      <c r="BS981">
        <v>80</v>
      </c>
      <c r="BT981">
        <v>0</v>
      </c>
      <c r="BU981">
        <v>0</v>
      </c>
      <c r="BV981">
        <v>0</v>
      </c>
      <c r="BW981">
        <v>0</v>
      </c>
      <c r="BX981" t="s">
        <v>83</v>
      </c>
      <c r="BY981" t="s">
        <v>134</v>
      </c>
      <c r="BZ981" t="s">
        <v>83</v>
      </c>
      <c r="CA981" s="2">
        <v>0</v>
      </c>
      <c r="CB981">
        <v>6</v>
      </c>
      <c r="CC981">
        <v>2009</v>
      </c>
      <c r="CD981" t="s">
        <v>110</v>
      </c>
      <c r="CE981" t="s">
        <v>111</v>
      </c>
      <c r="CF981" s="2">
        <v>139000</v>
      </c>
      <c r="CG981" s="4">
        <f t="shared" si="31"/>
        <v>123.9964317573595</v>
      </c>
    </row>
    <row r="982" spans="1:85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 t="str">
        <f t="shared" si="30"/>
        <v>N/A</v>
      </c>
      <c r="S982">
        <v>7</v>
      </c>
      <c r="T982">
        <v>9</v>
      </c>
      <c r="U982">
        <v>1961</v>
      </c>
      <c r="V982" t="str">
        <f>IF(Table1[[#This Row],[YearBuilt]]&lt;1990, "N", IF(Table1[[#This Row],[Remodeled after 1990?]] = "Y", "N", "Y"))</f>
        <v>N</v>
      </c>
      <c r="W982">
        <v>2007</v>
      </c>
      <c r="X982" t="str" cm="1">
        <f t="array" ref="X982">IFERROR(IF(U982=W982, "N", IF(AND(U982&lt;W982, Table1[[#This Row],[YearRemodAdd]]&gt;1990), "Y", "N/A")), No value)</f>
        <v>Y</v>
      </c>
      <c r="Y982" t="s">
        <v>93</v>
      </c>
      <c r="Z982" t="s">
        <v>94</v>
      </c>
      <c r="AA982" t="s">
        <v>180</v>
      </c>
      <c r="AB982" t="s">
        <v>181</v>
      </c>
      <c r="AC982" t="s">
        <v>137</v>
      </c>
      <c r="AD982">
        <v>210</v>
      </c>
      <c r="AE982" t="s">
        <v>104</v>
      </c>
      <c r="AF982" t="s">
        <v>98</v>
      </c>
      <c r="AG982" t="s">
        <v>118</v>
      </c>
      <c r="AH982" t="s">
        <v>98</v>
      </c>
      <c r="AI982" t="s">
        <v>98</v>
      </c>
      <c r="AJ982" t="s">
        <v>130</v>
      </c>
      <c r="AK982" t="s">
        <v>119</v>
      </c>
      <c r="AL982">
        <v>867</v>
      </c>
      <c r="AM982" t="s">
        <v>102</v>
      </c>
      <c r="AN982">
        <v>0</v>
      </c>
      <c r="AO982">
        <v>77</v>
      </c>
      <c r="AP982">
        <v>944</v>
      </c>
      <c r="AQ982" t="s">
        <v>103</v>
      </c>
      <c r="AR982" t="s">
        <v>97</v>
      </c>
      <c r="AS982" t="s">
        <v>105</v>
      </c>
      <c r="AT982" t="s">
        <v>106</v>
      </c>
      <c r="AU982">
        <v>999</v>
      </c>
      <c r="AV982">
        <v>0</v>
      </c>
      <c r="AW982">
        <v>0</v>
      </c>
      <c r="AX982">
        <v>999</v>
      </c>
      <c r="AY982">
        <v>1</v>
      </c>
      <c r="AZ982">
        <v>0</v>
      </c>
      <c r="BA982">
        <v>1</v>
      </c>
      <c r="BB982">
        <v>0</v>
      </c>
      <c r="BC982">
        <v>3</v>
      </c>
      <c r="BD982">
        <v>1</v>
      </c>
      <c r="BE982" t="s">
        <v>104</v>
      </c>
      <c r="BF982">
        <v>6</v>
      </c>
      <c r="BG982" t="s">
        <v>107</v>
      </c>
      <c r="BH982">
        <v>0</v>
      </c>
      <c r="BI982" t="s">
        <v>83</v>
      </c>
      <c r="BJ982" t="s">
        <v>108</v>
      </c>
      <c r="BK982">
        <v>1961</v>
      </c>
      <c r="BL982" t="s">
        <v>109</v>
      </c>
      <c r="BM982">
        <v>2</v>
      </c>
      <c r="BN982">
        <v>588</v>
      </c>
      <c r="BO982" t="s">
        <v>98</v>
      </c>
      <c r="BP982" t="s">
        <v>98</v>
      </c>
      <c r="BQ982" t="s">
        <v>105</v>
      </c>
      <c r="BR982">
        <v>144</v>
      </c>
      <c r="BS982">
        <v>76</v>
      </c>
      <c r="BT982">
        <v>0</v>
      </c>
      <c r="BU982">
        <v>0</v>
      </c>
      <c r="BV982">
        <v>0</v>
      </c>
      <c r="BW982">
        <v>0</v>
      </c>
      <c r="BX982" t="s">
        <v>83</v>
      </c>
      <c r="BY982" t="s">
        <v>83</v>
      </c>
      <c r="BZ982" t="s">
        <v>83</v>
      </c>
      <c r="CA982" s="2">
        <v>0</v>
      </c>
      <c r="CB982">
        <v>7</v>
      </c>
      <c r="CC982">
        <v>2008</v>
      </c>
      <c r="CD982" t="s">
        <v>110</v>
      </c>
      <c r="CE982" t="s">
        <v>111</v>
      </c>
      <c r="CF982" s="2">
        <v>178400</v>
      </c>
      <c r="CG982" s="4">
        <f t="shared" si="31"/>
        <v>178.57857857857857</v>
      </c>
    </row>
    <row r="983" spans="1:85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 t="str">
        <f t="shared" si="30"/>
        <v>N</v>
      </c>
      <c r="S983">
        <v>8</v>
      </c>
      <c r="T983">
        <v>5</v>
      </c>
      <c r="U983">
        <v>1998</v>
      </c>
      <c r="V983" t="str">
        <f>IF(Table1[[#This Row],[YearBuilt]]&lt;1990, "N", IF(Table1[[#This Row],[Remodeled after 1990?]] = "Y", "N", "Y"))</f>
        <v>N</v>
      </c>
      <c r="W983">
        <v>1999</v>
      </c>
      <c r="X983" t="str" cm="1">
        <f t="array" ref="X983">IFERROR(IF(U983=W983, "N", IF(AND(U983&lt;W983, Table1[[#This Row],[YearRemodAdd]]&gt;1990), "Y", "N/A")), No value)</f>
        <v>Y</v>
      </c>
      <c r="Y983" t="s">
        <v>152</v>
      </c>
      <c r="Z983" t="s">
        <v>94</v>
      </c>
      <c r="AA983" t="s">
        <v>95</v>
      </c>
      <c r="AB983" t="s">
        <v>95</v>
      </c>
      <c r="AC983" t="s">
        <v>96</v>
      </c>
      <c r="AD983">
        <v>975</v>
      </c>
      <c r="AE983" t="s">
        <v>97</v>
      </c>
      <c r="AF983" t="s">
        <v>98</v>
      </c>
      <c r="AG983" t="s">
        <v>99</v>
      </c>
      <c r="AH983" t="s">
        <v>97</v>
      </c>
      <c r="AI983" t="s">
        <v>98</v>
      </c>
      <c r="AJ983" t="s">
        <v>100</v>
      </c>
      <c r="AK983" t="s">
        <v>101</v>
      </c>
      <c r="AL983">
        <v>854</v>
      </c>
      <c r="AM983" t="s">
        <v>102</v>
      </c>
      <c r="AN983">
        <v>0</v>
      </c>
      <c r="AO983">
        <v>371</v>
      </c>
      <c r="AP983">
        <v>1225</v>
      </c>
      <c r="AQ983" t="s">
        <v>103</v>
      </c>
      <c r="AR983" t="s">
        <v>104</v>
      </c>
      <c r="AS983" t="s">
        <v>105</v>
      </c>
      <c r="AT983" t="s">
        <v>106</v>
      </c>
      <c r="AU983">
        <v>1276</v>
      </c>
      <c r="AV983">
        <v>1336</v>
      </c>
      <c r="AW983">
        <v>0</v>
      </c>
      <c r="AX983">
        <v>2612</v>
      </c>
      <c r="AY983">
        <v>1</v>
      </c>
      <c r="AZ983">
        <v>0</v>
      </c>
      <c r="BA983">
        <v>2</v>
      </c>
      <c r="BB983">
        <v>1</v>
      </c>
      <c r="BC983">
        <v>4</v>
      </c>
      <c r="BD983">
        <v>1</v>
      </c>
      <c r="BE983" t="s">
        <v>97</v>
      </c>
      <c r="BF983">
        <v>8</v>
      </c>
      <c r="BG983" t="s">
        <v>107</v>
      </c>
      <c r="BH983">
        <v>1</v>
      </c>
      <c r="BI983" t="s">
        <v>98</v>
      </c>
      <c r="BJ983" t="s">
        <v>108</v>
      </c>
      <c r="BK983">
        <v>1998</v>
      </c>
      <c r="BL983" t="s">
        <v>157</v>
      </c>
      <c r="BM983">
        <v>3</v>
      </c>
      <c r="BN983">
        <v>676</v>
      </c>
      <c r="BO983" t="s">
        <v>98</v>
      </c>
      <c r="BP983" t="s">
        <v>98</v>
      </c>
      <c r="BQ983" t="s">
        <v>105</v>
      </c>
      <c r="BR983">
        <v>250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83</v>
      </c>
      <c r="BY983" t="s">
        <v>83</v>
      </c>
      <c r="BZ983" t="s">
        <v>83</v>
      </c>
      <c r="CA983" s="2">
        <v>0</v>
      </c>
      <c r="CB983">
        <v>7</v>
      </c>
      <c r="CC983">
        <v>2009</v>
      </c>
      <c r="CD983" t="s">
        <v>110</v>
      </c>
      <c r="CE983" t="s">
        <v>111</v>
      </c>
      <c r="CF983" s="2">
        <v>336000</v>
      </c>
      <c r="CG983" s="4">
        <f t="shared" si="31"/>
        <v>128.63705972434917</v>
      </c>
    </row>
    <row r="984" spans="1:85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 t="str">
        <f t="shared" si="30"/>
        <v>Y</v>
      </c>
      <c r="S984">
        <v>7</v>
      </c>
      <c r="T984">
        <v>5</v>
      </c>
      <c r="U984">
        <v>2007</v>
      </c>
      <c r="V984" t="str">
        <f>IF(Table1[[#This Row],[YearBuilt]]&lt;1990, "N", IF(Table1[[#This Row],[Remodeled after 1990?]] = "Y", "N", "Y"))</f>
        <v>Y</v>
      </c>
      <c r="W984">
        <v>2007</v>
      </c>
      <c r="X984" t="str" cm="1">
        <f t="array" ref="X984">IFERROR(IF(U984=W984, "N", IF(AND(U984&lt;W984, Table1[[#This Row],[YearRemodAdd]]&gt;1990), "Y", "N/A")), No value)</f>
        <v>N</v>
      </c>
      <c r="Y984" t="s">
        <v>93</v>
      </c>
      <c r="Z984" t="s">
        <v>94</v>
      </c>
      <c r="AA984" t="s">
        <v>95</v>
      </c>
      <c r="AB984" t="s">
        <v>95</v>
      </c>
      <c r="AC984" t="s">
        <v>96</v>
      </c>
      <c r="AD984">
        <v>16</v>
      </c>
      <c r="AE984" t="s">
        <v>97</v>
      </c>
      <c r="AF984" t="s">
        <v>98</v>
      </c>
      <c r="AG984" t="s">
        <v>99</v>
      </c>
      <c r="AH984" t="s">
        <v>97</v>
      </c>
      <c r="AI984" t="s">
        <v>98</v>
      </c>
      <c r="AJ984" t="s">
        <v>130</v>
      </c>
      <c r="AK984" t="s">
        <v>102</v>
      </c>
      <c r="AL984">
        <v>0</v>
      </c>
      <c r="AM984" t="s">
        <v>102</v>
      </c>
      <c r="AN984">
        <v>0</v>
      </c>
      <c r="AO984">
        <v>1266</v>
      </c>
      <c r="AP984">
        <v>1266</v>
      </c>
      <c r="AQ984" t="s">
        <v>103</v>
      </c>
      <c r="AR984" t="s">
        <v>104</v>
      </c>
      <c r="AS984" t="s">
        <v>105</v>
      </c>
      <c r="AT984" t="s">
        <v>106</v>
      </c>
      <c r="AU984">
        <v>1266</v>
      </c>
      <c r="AV984">
        <v>0</v>
      </c>
      <c r="AW984">
        <v>0</v>
      </c>
      <c r="AX984">
        <v>1266</v>
      </c>
      <c r="AY984">
        <v>0</v>
      </c>
      <c r="AZ984">
        <v>0</v>
      </c>
      <c r="BA984">
        <v>2</v>
      </c>
      <c r="BB984">
        <v>0</v>
      </c>
      <c r="BC984">
        <v>2</v>
      </c>
      <c r="BD984">
        <v>1</v>
      </c>
      <c r="BE984" t="s">
        <v>97</v>
      </c>
      <c r="BF984">
        <v>6</v>
      </c>
      <c r="BG984" t="s">
        <v>107</v>
      </c>
      <c r="BH984">
        <v>1</v>
      </c>
      <c r="BI984" t="s">
        <v>97</v>
      </c>
      <c r="BJ984" t="s">
        <v>108</v>
      </c>
      <c r="BK984">
        <v>2007</v>
      </c>
      <c r="BL984" t="s">
        <v>157</v>
      </c>
      <c r="BM984">
        <v>2</v>
      </c>
      <c r="BN984">
        <v>388</v>
      </c>
      <c r="BO984" t="s">
        <v>98</v>
      </c>
      <c r="BP984" t="s">
        <v>98</v>
      </c>
      <c r="BQ984" t="s">
        <v>105</v>
      </c>
      <c r="BR984">
        <v>100</v>
      </c>
      <c r="BS984">
        <v>16</v>
      </c>
      <c r="BT984">
        <v>0</v>
      </c>
      <c r="BU984">
        <v>0</v>
      </c>
      <c r="BV984">
        <v>0</v>
      </c>
      <c r="BW984">
        <v>0</v>
      </c>
      <c r="BX984" t="s">
        <v>83</v>
      </c>
      <c r="BY984" t="s">
        <v>83</v>
      </c>
      <c r="BZ984" t="s">
        <v>83</v>
      </c>
      <c r="CA984" s="2">
        <v>0</v>
      </c>
      <c r="CB984">
        <v>3</v>
      </c>
      <c r="CC984">
        <v>2008</v>
      </c>
      <c r="CD984" t="s">
        <v>110</v>
      </c>
      <c r="CE984" t="s">
        <v>111</v>
      </c>
      <c r="CF984" s="2">
        <v>159895</v>
      </c>
      <c r="CG984" s="4">
        <f t="shared" si="31"/>
        <v>126.29936808846762</v>
      </c>
    </row>
    <row r="985" spans="1:85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 t="str">
        <f t="shared" si="30"/>
        <v>N</v>
      </c>
      <c r="S985">
        <v>8</v>
      </c>
      <c r="T985">
        <v>5</v>
      </c>
      <c r="U985">
        <v>2002</v>
      </c>
      <c r="V985" t="str">
        <f>IF(Table1[[#This Row],[YearBuilt]]&lt;1990, "N", IF(Table1[[#This Row],[Remodeled after 1990?]] = "Y", "N", "Y"))</f>
        <v>Y</v>
      </c>
      <c r="W985">
        <v>2002</v>
      </c>
      <c r="X985" t="str" cm="1">
        <f t="array" ref="X985">IFERROR(IF(U985=W985, "N", IF(AND(U985&lt;W985, Table1[[#This Row],[YearRemodAdd]]&gt;1990), "Y", "N/A")), No value)</f>
        <v>N</v>
      </c>
      <c r="Y985" t="s">
        <v>93</v>
      </c>
      <c r="Z985" t="s">
        <v>94</v>
      </c>
      <c r="AA985" t="s">
        <v>180</v>
      </c>
      <c r="AB985" t="s">
        <v>181</v>
      </c>
      <c r="AC985" t="s">
        <v>117</v>
      </c>
      <c r="AD985">
        <v>0</v>
      </c>
      <c r="AE985" t="s">
        <v>97</v>
      </c>
      <c r="AF985" t="s">
        <v>98</v>
      </c>
      <c r="AG985" t="s">
        <v>99</v>
      </c>
      <c r="AH985" t="s">
        <v>97</v>
      </c>
      <c r="AI985" t="s">
        <v>98</v>
      </c>
      <c r="AJ985" t="s">
        <v>121</v>
      </c>
      <c r="AK985" t="s">
        <v>102</v>
      </c>
      <c r="AL985">
        <v>0</v>
      </c>
      <c r="AM985" t="s">
        <v>102</v>
      </c>
      <c r="AN985">
        <v>0</v>
      </c>
      <c r="AO985">
        <v>1128</v>
      </c>
      <c r="AP985">
        <v>1128</v>
      </c>
      <c r="AQ985" t="s">
        <v>103</v>
      </c>
      <c r="AR985" t="s">
        <v>104</v>
      </c>
      <c r="AS985" t="s">
        <v>105</v>
      </c>
      <c r="AT985" t="s">
        <v>106</v>
      </c>
      <c r="AU985">
        <v>1149</v>
      </c>
      <c r="AV985">
        <v>1141</v>
      </c>
      <c r="AW985">
        <v>0</v>
      </c>
      <c r="AX985">
        <v>2290</v>
      </c>
      <c r="AY985">
        <v>0</v>
      </c>
      <c r="AZ985">
        <v>0</v>
      </c>
      <c r="BA985">
        <v>2</v>
      </c>
      <c r="BB985">
        <v>1</v>
      </c>
      <c r="BC985">
        <v>4</v>
      </c>
      <c r="BD985">
        <v>1</v>
      </c>
      <c r="BE985" t="s">
        <v>97</v>
      </c>
      <c r="BF985">
        <v>9</v>
      </c>
      <c r="BG985" t="s">
        <v>107</v>
      </c>
      <c r="BH985">
        <v>1</v>
      </c>
      <c r="BI985" t="s">
        <v>97</v>
      </c>
      <c r="BJ985" t="s">
        <v>108</v>
      </c>
      <c r="BK985">
        <v>2002</v>
      </c>
      <c r="BL985" t="s">
        <v>102</v>
      </c>
      <c r="BM985">
        <v>2</v>
      </c>
      <c r="BN985">
        <v>779</v>
      </c>
      <c r="BO985" t="s">
        <v>98</v>
      </c>
      <c r="BP985" t="s">
        <v>98</v>
      </c>
      <c r="BQ985" t="s">
        <v>105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t="s">
        <v>83</v>
      </c>
      <c r="BY985" t="s">
        <v>83</v>
      </c>
      <c r="BZ985" t="s">
        <v>83</v>
      </c>
      <c r="CA985" s="2">
        <v>0</v>
      </c>
      <c r="CB985">
        <v>5</v>
      </c>
      <c r="CC985">
        <v>2008</v>
      </c>
      <c r="CD985" t="s">
        <v>110</v>
      </c>
      <c r="CE985" t="s">
        <v>111</v>
      </c>
      <c r="CF985" s="2">
        <v>255900</v>
      </c>
      <c r="CG985" s="4">
        <f t="shared" si="31"/>
        <v>111.7467248908297</v>
      </c>
    </row>
    <row r="986" spans="1:85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 t="str">
        <f t="shared" si="30"/>
        <v>N/A</v>
      </c>
      <c r="S986">
        <v>5</v>
      </c>
      <c r="T986">
        <v>5</v>
      </c>
      <c r="U986">
        <v>1977</v>
      </c>
      <c r="V986" t="str">
        <f>IF(Table1[[#This Row],[YearBuilt]]&lt;1990, "N", IF(Table1[[#This Row],[Remodeled after 1990?]] = "Y", "N", "Y"))</f>
        <v>N</v>
      </c>
      <c r="W986">
        <v>1977</v>
      </c>
      <c r="X986" t="str" cm="1">
        <f t="array" ref="X986">IFERROR(IF(U986=W986, "N", IF(AND(U986&lt;W986, Table1[[#This Row],[YearRemodAdd]]&gt;1990), "Y", "N/A")), No value)</f>
        <v>N</v>
      </c>
      <c r="Y986" t="s">
        <v>93</v>
      </c>
      <c r="Z986" t="s">
        <v>94</v>
      </c>
      <c r="AA986" t="s">
        <v>161</v>
      </c>
      <c r="AB986" t="s">
        <v>161</v>
      </c>
      <c r="AC986" t="s">
        <v>117</v>
      </c>
      <c r="AD986">
        <v>0</v>
      </c>
      <c r="AE986" t="s">
        <v>98</v>
      </c>
      <c r="AF986" t="s">
        <v>98</v>
      </c>
      <c r="AG986" t="s">
        <v>118</v>
      </c>
      <c r="AH986" t="s">
        <v>83</v>
      </c>
      <c r="AI986" t="s">
        <v>83</v>
      </c>
      <c r="AJ986" t="s">
        <v>83</v>
      </c>
      <c r="AK986" t="s">
        <v>83</v>
      </c>
      <c r="AL986">
        <v>0</v>
      </c>
      <c r="AM986" t="s">
        <v>83</v>
      </c>
      <c r="AN986">
        <v>0</v>
      </c>
      <c r="AO986">
        <v>0</v>
      </c>
      <c r="AP986">
        <v>0</v>
      </c>
      <c r="AQ986" t="s">
        <v>103</v>
      </c>
      <c r="AR986" t="s">
        <v>98</v>
      </c>
      <c r="AS986" t="s">
        <v>105</v>
      </c>
      <c r="AT986" t="s">
        <v>106</v>
      </c>
      <c r="AU986">
        <v>1302</v>
      </c>
      <c r="AV986">
        <v>432</v>
      </c>
      <c r="AW986">
        <v>0</v>
      </c>
      <c r="AX986">
        <v>1734</v>
      </c>
      <c r="AY986">
        <v>0</v>
      </c>
      <c r="AZ986">
        <v>0</v>
      </c>
      <c r="BA986">
        <v>2</v>
      </c>
      <c r="BB986">
        <v>0</v>
      </c>
      <c r="BC986">
        <v>4</v>
      </c>
      <c r="BD986">
        <v>2</v>
      </c>
      <c r="BE986" t="s">
        <v>97</v>
      </c>
      <c r="BF986">
        <v>8</v>
      </c>
      <c r="BG986" t="s">
        <v>107</v>
      </c>
      <c r="BH986">
        <v>0</v>
      </c>
      <c r="BI986" t="s">
        <v>83</v>
      </c>
      <c r="BJ986" t="s">
        <v>108</v>
      </c>
      <c r="BK986">
        <v>1977</v>
      </c>
      <c r="BL986" t="s">
        <v>102</v>
      </c>
      <c r="BM986">
        <v>2</v>
      </c>
      <c r="BN986">
        <v>539</v>
      </c>
      <c r="BO986" t="s">
        <v>98</v>
      </c>
      <c r="BP986" t="s">
        <v>98</v>
      </c>
      <c r="BQ986" t="s">
        <v>105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 t="s">
        <v>83</v>
      </c>
      <c r="BY986" t="s">
        <v>83</v>
      </c>
      <c r="BZ986" t="s">
        <v>83</v>
      </c>
      <c r="CA986" s="2">
        <v>0</v>
      </c>
      <c r="CB986">
        <v>8</v>
      </c>
      <c r="CC986">
        <v>2009</v>
      </c>
      <c r="CD986" t="s">
        <v>173</v>
      </c>
      <c r="CE986" t="s">
        <v>111</v>
      </c>
      <c r="CF986" s="2">
        <v>126000</v>
      </c>
      <c r="CG986" s="4">
        <f t="shared" si="31"/>
        <v>72.664359861591691</v>
      </c>
    </row>
    <row r="987" spans="1:85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 t="str">
        <f t="shared" si="30"/>
        <v>Y</v>
      </c>
      <c r="S987">
        <v>5</v>
      </c>
      <c r="T987">
        <v>5</v>
      </c>
      <c r="U987">
        <v>1950</v>
      </c>
      <c r="V987" t="str">
        <f>IF(Table1[[#This Row],[YearBuilt]]&lt;1990, "N", IF(Table1[[#This Row],[Remodeled after 1990?]] = "Y", "N", "Y"))</f>
        <v>N</v>
      </c>
      <c r="W987">
        <v>1950</v>
      </c>
      <c r="X987" t="str" cm="1">
        <f t="array" ref="X987">IFERROR(IF(U987=W987, "N", IF(AND(U987&lt;W987, Table1[[#This Row],[YearRemodAdd]]&gt;1990), "Y", "N/A")), No value)</f>
        <v>N</v>
      </c>
      <c r="Y987" t="s">
        <v>93</v>
      </c>
      <c r="Z987" t="s">
        <v>94</v>
      </c>
      <c r="AA987" t="s">
        <v>116</v>
      </c>
      <c r="AB987" t="s">
        <v>116</v>
      </c>
      <c r="AC987" t="s">
        <v>117</v>
      </c>
      <c r="AD987">
        <v>0</v>
      </c>
      <c r="AE987" t="s">
        <v>98</v>
      </c>
      <c r="AF987" t="s">
        <v>98</v>
      </c>
      <c r="AG987" t="s">
        <v>118</v>
      </c>
      <c r="AH987" t="s">
        <v>98</v>
      </c>
      <c r="AI987" t="s">
        <v>98</v>
      </c>
      <c r="AJ987" t="s">
        <v>100</v>
      </c>
      <c r="AK987" t="s">
        <v>119</v>
      </c>
      <c r="AL987">
        <v>1040</v>
      </c>
      <c r="AM987" t="s">
        <v>102</v>
      </c>
      <c r="AN987">
        <v>0</v>
      </c>
      <c r="AO987">
        <v>124</v>
      </c>
      <c r="AP987">
        <v>1164</v>
      </c>
      <c r="AQ987" t="s">
        <v>206</v>
      </c>
      <c r="AR987" t="s">
        <v>98</v>
      </c>
      <c r="AS987" t="s">
        <v>177</v>
      </c>
      <c r="AT987" t="s">
        <v>106</v>
      </c>
      <c r="AU987">
        <v>1164</v>
      </c>
      <c r="AV987">
        <v>0</v>
      </c>
      <c r="AW987">
        <v>0</v>
      </c>
      <c r="AX987">
        <v>1164</v>
      </c>
      <c r="AY987">
        <v>1</v>
      </c>
      <c r="AZ987">
        <v>0</v>
      </c>
      <c r="BA987">
        <v>1</v>
      </c>
      <c r="BB987">
        <v>0</v>
      </c>
      <c r="BC987">
        <v>3</v>
      </c>
      <c r="BD987">
        <v>1</v>
      </c>
      <c r="BE987" t="s">
        <v>98</v>
      </c>
      <c r="BF987">
        <v>5</v>
      </c>
      <c r="BG987" t="s">
        <v>107</v>
      </c>
      <c r="BH987">
        <v>0</v>
      </c>
      <c r="BI987" t="s">
        <v>83</v>
      </c>
      <c r="BJ987" t="s">
        <v>127</v>
      </c>
      <c r="BK987">
        <v>1950</v>
      </c>
      <c r="BL987" t="s">
        <v>102</v>
      </c>
      <c r="BM987">
        <v>1</v>
      </c>
      <c r="BN987">
        <v>240</v>
      </c>
      <c r="BO987" t="s">
        <v>98</v>
      </c>
      <c r="BP987" t="s">
        <v>98</v>
      </c>
      <c r="BQ987" t="s">
        <v>105</v>
      </c>
      <c r="BR987">
        <v>0</v>
      </c>
      <c r="BS987">
        <v>48</v>
      </c>
      <c r="BT987">
        <v>0</v>
      </c>
      <c r="BU987">
        <v>0</v>
      </c>
      <c r="BV987">
        <v>0</v>
      </c>
      <c r="BW987">
        <v>0</v>
      </c>
      <c r="BX987" t="s">
        <v>83</v>
      </c>
      <c r="BY987" t="s">
        <v>83</v>
      </c>
      <c r="BZ987" t="s">
        <v>83</v>
      </c>
      <c r="CA987" s="2">
        <v>0</v>
      </c>
      <c r="CB987">
        <v>8</v>
      </c>
      <c r="CC987">
        <v>2008</v>
      </c>
      <c r="CD987" t="s">
        <v>208</v>
      </c>
      <c r="CE987" t="s">
        <v>111</v>
      </c>
      <c r="CF987" s="2">
        <v>125000</v>
      </c>
      <c r="CG987" s="4">
        <f t="shared" si="31"/>
        <v>107.38831615120274</v>
      </c>
    </row>
    <row r="988" spans="1:85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 t="str">
        <f t="shared" si="30"/>
        <v>N/A</v>
      </c>
      <c r="S988">
        <v>6</v>
      </c>
      <c r="T988">
        <v>8</v>
      </c>
      <c r="U988">
        <v>1910</v>
      </c>
      <c r="V988" t="str">
        <f>IF(Table1[[#This Row],[YearBuilt]]&lt;1990, "N", IF(Table1[[#This Row],[Remodeled after 1990?]] = "Y", "N", "Y"))</f>
        <v>N</v>
      </c>
      <c r="W988">
        <v>2003</v>
      </c>
      <c r="X988" t="str" cm="1">
        <f t="array" ref="X988">IFERROR(IF(U988=W988, "N", IF(AND(U988&lt;W988, Table1[[#This Row],[YearRemodAdd]]&gt;1990), "Y", "N/A")), No value)</f>
        <v>Y</v>
      </c>
      <c r="Y988" t="s">
        <v>152</v>
      </c>
      <c r="Z988" t="s">
        <v>94</v>
      </c>
      <c r="AA988" t="s">
        <v>95</v>
      </c>
      <c r="AB988" t="s">
        <v>95</v>
      </c>
      <c r="AC988" t="s">
        <v>117</v>
      </c>
      <c r="AD988">
        <v>0</v>
      </c>
      <c r="AE988" t="s">
        <v>98</v>
      </c>
      <c r="AF988" t="s">
        <v>97</v>
      </c>
      <c r="AG988" t="s">
        <v>118</v>
      </c>
      <c r="AH988" t="s">
        <v>98</v>
      </c>
      <c r="AI988" t="s">
        <v>147</v>
      </c>
      <c r="AJ988" t="s">
        <v>100</v>
      </c>
      <c r="AK988" t="s">
        <v>102</v>
      </c>
      <c r="AL988">
        <v>0</v>
      </c>
      <c r="AM988" t="s">
        <v>102</v>
      </c>
      <c r="AN988">
        <v>0</v>
      </c>
      <c r="AO988">
        <v>485</v>
      </c>
      <c r="AP988">
        <v>485</v>
      </c>
      <c r="AQ988" t="s">
        <v>103</v>
      </c>
      <c r="AR988" t="s">
        <v>97</v>
      </c>
      <c r="AS988" t="s">
        <v>105</v>
      </c>
      <c r="AT988" t="s">
        <v>106</v>
      </c>
      <c r="AU988">
        <v>1001</v>
      </c>
      <c r="AV988">
        <v>634</v>
      </c>
      <c r="AW988">
        <v>0</v>
      </c>
      <c r="AX988">
        <v>1635</v>
      </c>
      <c r="AY988">
        <v>0</v>
      </c>
      <c r="AZ988">
        <v>0</v>
      </c>
      <c r="BA988">
        <v>1</v>
      </c>
      <c r="BB988">
        <v>0</v>
      </c>
      <c r="BC988">
        <v>2</v>
      </c>
      <c r="BD988">
        <v>1</v>
      </c>
      <c r="BE988" t="s">
        <v>97</v>
      </c>
      <c r="BF988">
        <v>5</v>
      </c>
      <c r="BG988" t="s">
        <v>107</v>
      </c>
      <c r="BH988">
        <v>0</v>
      </c>
      <c r="BI988" t="s">
        <v>83</v>
      </c>
      <c r="BJ988" t="s">
        <v>108</v>
      </c>
      <c r="BK988">
        <v>1950</v>
      </c>
      <c r="BL988" t="s">
        <v>102</v>
      </c>
      <c r="BM988">
        <v>1</v>
      </c>
      <c r="BN988">
        <v>255</v>
      </c>
      <c r="BO988" t="s">
        <v>147</v>
      </c>
      <c r="BP988" t="s">
        <v>98</v>
      </c>
      <c r="BQ988" t="s">
        <v>105</v>
      </c>
      <c r="BR988">
        <v>394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83</v>
      </c>
      <c r="BY988" t="s">
        <v>83</v>
      </c>
      <c r="BZ988" t="s">
        <v>83</v>
      </c>
      <c r="CA988" s="2">
        <v>0</v>
      </c>
      <c r="CB988">
        <v>6</v>
      </c>
      <c r="CC988">
        <v>2006</v>
      </c>
      <c r="CD988" t="s">
        <v>110</v>
      </c>
      <c r="CE988" t="s">
        <v>111</v>
      </c>
      <c r="CF988" s="2">
        <v>117000</v>
      </c>
      <c r="CG988" s="4">
        <f t="shared" si="31"/>
        <v>71.559633027522935</v>
      </c>
    </row>
    <row r="989" spans="1:85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 t="str">
        <f t="shared" si="30"/>
        <v>Y</v>
      </c>
      <c r="S989">
        <v>9</v>
      </c>
      <c r="T989">
        <v>5</v>
      </c>
      <c r="U989">
        <v>2009</v>
      </c>
      <c r="V989" t="str">
        <f>IF(Table1[[#This Row],[YearBuilt]]&lt;1990, "N", IF(Table1[[#This Row],[Remodeled after 1990?]] = "Y", "N", "Y"))</f>
        <v>N</v>
      </c>
      <c r="W989">
        <v>2010</v>
      </c>
      <c r="X989" t="str" cm="1">
        <f t="array" ref="X989">IFERROR(IF(U989=W989, "N", IF(AND(U989&lt;W989, Table1[[#This Row],[YearRemodAdd]]&gt;1990), "Y", "N/A")), No value)</f>
        <v>Y</v>
      </c>
      <c r="Y989" t="s">
        <v>152</v>
      </c>
      <c r="Z989" t="s">
        <v>94</v>
      </c>
      <c r="AA989" t="s">
        <v>95</v>
      </c>
      <c r="AB989" t="s">
        <v>95</v>
      </c>
      <c r="AC989" t="s">
        <v>137</v>
      </c>
      <c r="AD989">
        <v>450</v>
      </c>
      <c r="AE989" t="s">
        <v>104</v>
      </c>
      <c r="AF989" t="s">
        <v>98</v>
      </c>
      <c r="AG989" t="s">
        <v>99</v>
      </c>
      <c r="AH989" t="s">
        <v>104</v>
      </c>
      <c r="AI989" t="s">
        <v>98</v>
      </c>
      <c r="AJ989" t="s">
        <v>130</v>
      </c>
      <c r="AK989" t="s">
        <v>101</v>
      </c>
      <c r="AL989">
        <v>1646</v>
      </c>
      <c r="AM989" t="s">
        <v>102</v>
      </c>
      <c r="AN989">
        <v>0</v>
      </c>
      <c r="AO989">
        <v>284</v>
      </c>
      <c r="AP989">
        <v>1930</v>
      </c>
      <c r="AQ989" t="s">
        <v>103</v>
      </c>
      <c r="AR989" t="s">
        <v>104</v>
      </c>
      <c r="AS989" t="s">
        <v>105</v>
      </c>
      <c r="AT989" t="s">
        <v>106</v>
      </c>
      <c r="AU989">
        <v>1940</v>
      </c>
      <c r="AV989">
        <v>0</v>
      </c>
      <c r="AW989">
        <v>0</v>
      </c>
      <c r="AX989">
        <v>1940</v>
      </c>
      <c r="AY989">
        <v>1</v>
      </c>
      <c r="AZ989">
        <v>0</v>
      </c>
      <c r="BA989">
        <v>2</v>
      </c>
      <c r="BB989">
        <v>1</v>
      </c>
      <c r="BC989">
        <v>3</v>
      </c>
      <c r="BD989">
        <v>1</v>
      </c>
      <c r="BE989" t="s">
        <v>104</v>
      </c>
      <c r="BF989">
        <v>8</v>
      </c>
      <c r="BG989" t="s">
        <v>107</v>
      </c>
      <c r="BH989">
        <v>1</v>
      </c>
      <c r="BI989" t="s">
        <v>97</v>
      </c>
      <c r="BJ989" t="s">
        <v>108</v>
      </c>
      <c r="BK989">
        <v>2010</v>
      </c>
      <c r="BL989" t="s">
        <v>157</v>
      </c>
      <c r="BM989">
        <v>3</v>
      </c>
      <c r="BN989">
        <v>606</v>
      </c>
      <c r="BO989" t="s">
        <v>98</v>
      </c>
      <c r="BP989" t="s">
        <v>98</v>
      </c>
      <c r="BQ989" t="s">
        <v>105</v>
      </c>
      <c r="BR989">
        <v>168</v>
      </c>
      <c r="BS989">
        <v>95</v>
      </c>
      <c r="BT989">
        <v>0</v>
      </c>
      <c r="BU989">
        <v>0</v>
      </c>
      <c r="BV989">
        <v>0</v>
      </c>
      <c r="BW989">
        <v>0</v>
      </c>
      <c r="BX989" t="s">
        <v>83</v>
      </c>
      <c r="BY989" t="s">
        <v>83</v>
      </c>
      <c r="BZ989" t="s">
        <v>83</v>
      </c>
      <c r="CA989" s="2">
        <v>0</v>
      </c>
      <c r="CB989">
        <v>4</v>
      </c>
      <c r="CC989">
        <v>2010</v>
      </c>
      <c r="CD989" t="s">
        <v>158</v>
      </c>
      <c r="CE989" t="s">
        <v>159</v>
      </c>
      <c r="CF989" s="2">
        <v>395192</v>
      </c>
      <c r="CG989" s="4">
        <f t="shared" si="31"/>
        <v>203.70721649484537</v>
      </c>
    </row>
    <row r="990" spans="1:85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 t="str">
        <f t="shared" si="30"/>
        <v>N</v>
      </c>
      <c r="S990">
        <v>6</v>
      </c>
      <c r="T990">
        <v>6</v>
      </c>
      <c r="U990">
        <v>1976</v>
      </c>
      <c r="V990" t="str">
        <f>IF(Table1[[#This Row],[YearBuilt]]&lt;1990, "N", IF(Table1[[#This Row],[Remodeled after 1990?]] = "Y", "N", "Y"))</f>
        <v>N</v>
      </c>
      <c r="W990">
        <v>1976</v>
      </c>
      <c r="X990" t="str" cm="1">
        <f t="array" ref="X990">IFERROR(IF(U990=W990, "N", IF(AND(U990&lt;W990, Table1[[#This Row],[YearRemodAdd]]&gt;1990), "Y", "N/A")), No value)</f>
        <v>N</v>
      </c>
      <c r="Y990" t="s">
        <v>93</v>
      </c>
      <c r="Z990" t="s">
        <v>94</v>
      </c>
      <c r="AA990" t="s">
        <v>161</v>
      </c>
      <c r="AB990" t="s">
        <v>161</v>
      </c>
      <c r="AC990" t="s">
        <v>96</v>
      </c>
      <c r="AD990">
        <v>298</v>
      </c>
      <c r="AE990" t="s">
        <v>98</v>
      </c>
      <c r="AF990" t="s">
        <v>98</v>
      </c>
      <c r="AG990" t="s">
        <v>118</v>
      </c>
      <c r="AH990" t="s">
        <v>98</v>
      </c>
      <c r="AI990" t="s">
        <v>98</v>
      </c>
      <c r="AJ990" t="s">
        <v>100</v>
      </c>
      <c r="AK990" t="s">
        <v>172</v>
      </c>
      <c r="AL990">
        <v>156</v>
      </c>
      <c r="AM990" t="s">
        <v>102</v>
      </c>
      <c r="AN990">
        <v>0</v>
      </c>
      <c r="AO990">
        <v>692</v>
      </c>
      <c r="AP990">
        <v>848</v>
      </c>
      <c r="AQ990" t="s">
        <v>103</v>
      </c>
      <c r="AR990" t="s">
        <v>98</v>
      </c>
      <c r="AS990" t="s">
        <v>105</v>
      </c>
      <c r="AT990" t="s">
        <v>106</v>
      </c>
      <c r="AU990">
        <v>1118</v>
      </c>
      <c r="AV990">
        <v>912</v>
      </c>
      <c r="AW990">
        <v>0</v>
      </c>
      <c r="AX990">
        <v>2030</v>
      </c>
      <c r="AY990">
        <v>0</v>
      </c>
      <c r="AZ990">
        <v>0</v>
      </c>
      <c r="BA990">
        <v>2</v>
      </c>
      <c r="BB990">
        <v>1</v>
      </c>
      <c r="BC990">
        <v>4</v>
      </c>
      <c r="BD990">
        <v>1</v>
      </c>
      <c r="BE990" t="s">
        <v>97</v>
      </c>
      <c r="BF990">
        <v>8</v>
      </c>
      <c r="BG990" t="s">
        <v>107</v>
      </c>
      <c r="BH990">
        <v>1</v>
      </c>
      <c r="BI990" t="s">
        <v>98</v>
      </c>
      <c r="BJ990" t="s">
        <v>108</v>
      </c>
      <c r="BK990">
        <v>1976</v>
      </c>
      <c r="BL990" t="s">
        <v>157</v>
      </c>
      <c r="BM990">
        <v>2</v>
      </c>
      <c r="BN990">
        <v>551</v>
      </c>
      <c r="BO990" t="s">
        <v>98</v>
      </c>
      <c r="BP990" t="s">
        <v>98</v>
      </c>
      <c r="BQ990" t="s">
        <v>105</v>
      </c>
      <c r="BR990">
        <v>0</v>
      </c>
      <c r="BS990">
        <v>224</v>
      </c>
      <c r="BT990">
        <v>0</v>
      </c>
      <c r="BU990">
        <v>0</v>
      </c>
      <c r="BV990">
        <v>0</v>
      </c>
      <c r="BW990">
        <v>0</v>
      </c>
      <c r="BX990" t="s">
        <v>83</v>
      </c>
      <c r="BY990" t="s">
        <v>83</v>
      </c>
      <c r="BZ990" t="s">
        <v>83</v>
      </c>
      <c r="CA990" s="2">
        <v>0</v>
      </c>
      <c r="CB990">
        <v>6</v>
      </c>
      <c r="CC990">
        <v>2007</v>
      </c>
      <c r="CD990" t="s">
        <v>110</v>
      </c>
      <c r="CE990" t="s">
        <v>111</v>
      </c>
      <c r="CF990" s="2">
        <v>195000</v>
      </c>
      <c r="CG990" s="4">
        <f t="shared" si="31"/>
        <v>96.059113300492612</v>
      </c>
    </row>
    <row r="991" spans="1:85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 t="str">
        <f t="shared" si="30"/>
        <v>N</v>
      </c>
      <c r="S991">
        <v>7</v>
      </c>
      <c r="T991">
        <v>5</v>
      </c>
      <c r="U991">
        <v>2006</v>
      </c>
      <c r="V991" t="str">
        <f>IF(Table1[[#This Row],[YearBuilt]]&lt;1990, "N", IF(Table1[[#This Row],[Remodeled after 1990?]] = "Y", "N", "Y"))</f>
        <v>Y</v>
      </c>
      <c r="W991">
        <v>2006</v>
      </c>
      <c r="X991" t="str" cm="1">
        <f t="array" ref="X991">IFERROR(IF(U991=W991, "N", IF(AND(U991&lt;W991, Table1[[#This Row],[YearRemodAdd]]&gt;1990), "Y", "N/A")), No value)</f>
        <v>N</v>
      </c>
      <c r="Y991" t="s">
        <v>93</v>
      </c>
      <c r="Z991" t="s">
        <v>94</v>
      </c>
      <c r="AA991" t="s">
        <v>95</v>
      </c>
      <c r="AB991" t="s">
        <v>95</v>
      </c>
      <c r="AC991" t="s">
        <v>117</v>
      </c>
      <c r="AD991">
        <v>0</v>
      </c>
      <c r="AE991" t="s">
        <v>97</v>
      </c>
      <c r="AF991" t="s">
        <v>98</v>
      </c>
      <c r="AG991" t="s">
        <v>99</v>
      </c>
      <c r="AH991" t="s">
        <v>97</v>
      </c>
      <c r="AI991" t="s">
        <v>97</v>
      </c>
      <c r="AJ991" t="s">
        <v>100</v>
      </c>
      <c r="AK991" t="s">
        <v>102</v>
      </c>
      <c r="AL991">
        <v>0</v>
      </c>
      <c r="AM991" t="s">
        <v>102</v>
      </c>
      <c r="AN991">
        <v>0</v>
      </c>
      <c r="AO991">
        <v>770</v>
      </c>
      <c r="AP991">
        <v>770</v>
      </c>
      <c r="AQ991" t="s">
        <v>103</v>
      </c>
      <c r="AR991" t="s">
        <v>104</v>
      </c>
      <c r="AS991" t="s">
        <v>105</v>
      </c>
      <c r="AT991" t="s">
        <v>106</v>
      </c>
      <c r="AU991">
        <v>778</v>
      </c>
      <c r="AV991">
        <v>798</v>
      </c>
      <c r="AW991">
        <v>0</v>
      </c>
      <c r="AX991">
        <v>1576</v>
      </c>
      <c r="AY991">
        <v>0</v>
      </c>
      <c r="AZ991">
        <v>0</v>
      </c>
      <c r="BA991">
        <v>2</v>
      </c>
      <c r="BB991">
        <v>1</v>
      </c>
      <c r="BC991">
        <v>3</v>
      </c>
      <c r="BD991">
        <v>1</v>
      </c>
      <c r="BE991" t="s">
        <v>97</v>
      </c>
      <c r="BF991">
        <v>6</v>
      </c>
      <c r="BG991" t="s">
        <v>107</v>
      </c>
      <c r="BH991">
        <v>0</v>
      </c>
      <c r="BI991" t="s">
        <v>83</v>
      </c>
      <c r="BJ991" t="s">
        <v>108</v>
      </c>
      <c r="BK991">
        <v>2006</v>
      </c>
      <c r="BL991" t="s">
        <v>109</v>
      </c>
      <c r="BM991">
        <v>2</v>
      </c>
      <c r="BN991">
        <v>614</v>
      </c>
      <c r="BO991" t="s">
        <v>98</v>
      </c>
      <c r="BP991" t="s">
        <v>98</v>
      </c>
      <c r="BQ991" t="s">
        <v>105</v>
      </c>
      <c r="BR991">
        <v>0</v>
      </c>
      <c r="BS991">
        <v>50</v>
      </c>
      <c r="BT991">
        <v>0</v>
      </c>
      <c r="BU991">
        <v>0</v>
      </c>
      <c r="BV991">
        <v>0</v>
      </c>
      <c r="BW991">
        <v>0</v>
      </c>
      <c r="BX991" t="s">
        <v>83</v>
      </c>
      <c r="BY991" t="s">
        <v>83</v>
      </c>
      <c r="BZ991" t="s">
        <v>83</v>
      </c>
      <c r="CA991" s="2">
        <v>0</v>
      </c>
      <c r="CB991">
        <v>8</v>
      </c>
      <c r="CC991">
        <v>2006</v>
      </c>
      <c r="CD991" t="s">
        <v>158</v>
      </c>
      <c r="CE991" t="s">
        <v>159</v>
      </c>
      <c r="CF991" s="2">
        <v>197000</v>
      </c>
      <c r="CG991" s="4">
        <f t="shared" si="31"/>
        <v>125</v>
      </c>
    </row>
    <row r="992" spans="1:85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 t="str">
        <f t="shared" si="30"/>
        <v>N</v>
      </c>
      <c r="S992">
        <v>8</v>
      </c>
      <c r="T992">
        <v>5</v>
      </c>
      <c r="U992">
        <v>1997</v>
      </c>
      <c r="V992" t="str">
        <f>IF(Table1[[#This Row],[YearBuilt]]&lt;1990, "N", IF(Table1[[#This Row],[Remodeled after 1990?]] = "Y", "N", "Y"))</f>
        <v>N</v>
      </c>
      <c r="W992">
        <v>1998</v>
      </c>
      <c r="X992" t="str" cm="1">
        <f t="array" ref="X992">IFERROR(IF(U992=W992, "N", IF(AND(U992&lt;W992, Table1[[#This Row],[YearRemodAdd]]&gt;1990), "Y", "N/A")), No value)</f>
        <v>Y</v>
      </c>
      <c r="Y992" t="s">
        <v>93</v>
      </c>
      <c r="Z992" t="s">
        <v>94</v>
      </c>
      <c r="AA992" t="s">
        <v>95</v>
      </c>
      <c r="AB992" t="s">
        <v>95</v>
      </c>
      <c r="AC992" t="s">
        <v>96</v>
      </c>
      <c r="AD992">
        <v>423</v>
      </c>
      <c r="AE992" t="s">
        <v>97</v>
      </c>
      <c r="AF992" t="s">
        <v>98</v>
      </c>
      <c r="AG992" t="s">
        <v>99</v>
      </c>
      <c r="AH992" t="s">
        <v>97</v>
      </c>
      <c r="AI992" t="s">
        <v>98</v>
      </c>
      <c r="AJ992" t="s">
        <v>100</v>
      </c>
      <c r="AK992" t="s">
        <v>101</v>
      </c>
      <c r="AL992">
        <v>1074</v>
      </c>
      <c r="AM992" t="s">
        <v>102</v>
      </c>
      <c r="AN992">
        <v>0</v>
      </c>
      <c r="AO992">
        <v>322</v>
      </c>
      <c r="AP992">
        <v>1396</v>
      </c>
      <c r="AQ992" t="s">
        <v>103</v>
      </c>
      <c r="AR992" t="s">
        <v>104</v>
      </c>
      <c r="AS992" t="s">
        <v>105</v>
      </c>
      <c r="AT992" t="s">
        <v>106</v>
      </c>
      <c r="AU992">
        <v>1407</v>
      </c>
      <c r="AV992">
        <v>985</v>
      </c>
      <c r="AW992">
        <v>0</v>
      </c>
      <c r="AX992">
        <v>2392</v>
      </c>
      <c r="AY992">
        <v>1</v>
      </c>
      <c r="AZ992">
        <v>0</v>
      </c>
      <c r="BA992">
        <v>2</v>
      </c>
      <c r="BB992">
        <v>1</v>
      </c>
      <c r="BC992">
        <v>3</v>
      </c>
      <c r="BD992">
        <v>1</v>
      </c>
      <c r="BE992" t="s">
        <v>97</v>
      </c>
      <c r="BF992">
        <v>7</v>
      </c>
      <c r="BG992" t="s">
        <v>107</v>
      </c>
      <c r="BH992">
        <v>1</v>
      </c>
      <c r="BI992" t="s">
        <v>98</v>
      </c>
      <c r="BJ992" t="s">
        <v>108</v>
      </c>
      <c r="BK992">
        <v>1997</v>
      </c>
      <c r="BL992" t="s">
        <v>157</v>
      </c>
      <c r="BM992">
        <v>3</v>
      </c>
      <c r="BN992">
        <v>870</v>
      </c>
      <c r="BO992" t="s">
        <v>98</v>
      </c>
      <c r="BP992" t="s">
        <v>98</v>
      </c>
      <c r="BQ992" t="s">
        <v>105</v>
      </c>
      <c r="BR992">
        <v>0</v>
      </c>
      <c r="BS992">
        <v>70</v>
      </c>
      <c r="BT992">
        <v>0</v>
      </c>
      <c r="BU992">
        <v>0</v>
      </c>
      <c r="BV992">
        <v>0</v>
      </c>
      <c r="BW992">
        <v>0</v>
      </c>
      <c r="BX992" t="s">
        <v>83</v>
      </c>
      <c r="BY992" t="s">
        <v>83</v>
      </c>
      <c r="BZ992" t="s">
        <v>83</v>
      </c>
      <c r="CA992" s="2">
        <v>0</v>
      </c>
      <c r="CB992">
        <v>6</v>
      </c>
      <c r="CC992">
        <v>2006</v>
      </c>
      <c r="CD992" t="s">
        <v>110</v>
      </c>
      <c r="CE992" t="s">
        <v>111</v>
      </c>
      <c r="CF992" s="2">
        <v>348000</v>
      </c>
      <c r="CG992" s="4">
        <f t="shared" si="31"/>
        <v>145.48494983277592</v>
      </c>
    </row>
    <row r="993" spans="1:85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 t="str">
        <f t="shared" si="30"/>
        <v>N</v>
      </c>
      <c r="S993">
        <v>8</v>
      </c>
      <c r="T993">
        <v>9</v>
      </c>
      <c r="U993">
        <v>1882</v>
      </c>
      <c r="V993" t="str">
        <f>IF(Table1[[#This Row],[YearBuilt]]&lt;1990, "N", IF(Table1[[#This Row],[Remodeled after 1990?]] = "Y", "N", "Y"))</f>
        <v>N</v>
      </c>
      <c r="W993">
        <v>1986</v>
      </c>
      <c r="X993" t="str" cm="1">
        <f t="array" ref="X993">IFERROR(IF(U993=W993, "N", IF(AND(U993&lt;W993, Table1[[#This Row],[YearRemodAdd]]&gt;1990), "Y", "N/A")), No value)</f>
        <v>N/A</v>
      </c>
      <c r="Y993" t="s">
        <v>93</v>
      </c>
      <c r="Z993" t="s">
        <v>94</v>
      </c>
      <c r="AA993" t="s">
        <v>124</v>
      </c>
      <c r="AB993" t="s">
        <v>124</v>
      </c>
      <c r="AC993" t="s">
        <v>117</v>
      </c>
      <c r="AD993">
        <v>0</v>
      </c>
      <c r="AE993" t="s">
        <v>97</v>
      </c>
      <c r="AF993" t="s">
        <v>97</v>
      </c>
      <c r="AG993" t="s">
        <v>126</v>
      </c>
      <c r="AH993" t="s">
        <v>98</v>
      </c>
      <c r="AI993" t="s">
        <v>98</v>
      </c>
      <c r="AJ993" t="s">
        <v>100</v>
      </c>
      <c r="AK993" t="s">
        <v>141</v>
      </c>
      <c r="AL993">
        <v>216</v>
      </c>
      <c r="AM993" t="s">
        <v>102</v>
      </c>
      <c r="AN993">
        <v>0</v>
      </c>
      <c r="AO993">
        <v>700</v>
      </c>
      <c r="AP993">
        <v>916</v>
      </c>
      <c r="AQ993" t="s">
        <v>103</v>
      </c>
      <c r="AR993" t="s">
        <v>97</v>
      </c>
      <c r="AS993" t="s">
        <v>105</v>
      </c>
      <c r="AT993" t="s">
        <v>106</v>
      </c>
      <c r="AU993">
        <v>916</v>
      </c>
      <c r="AV993">
        <v>826</v>
      </c>
      <c r="AW993">
        <v>0</v>
      </c>
      <c r="AX993">
        <v>1742</v>
      </c>
      <c r="AY993">
        <v>0</v>
      </c>
      <c r="AZ993">
        <v>0</v>
      </c>
      <c r="BA993">
        <v>1</v>
      </c>
      <c r="BB993">
        <v>1</v>
      </c>
      <c r="BC993">
        <v>4</v>
      </c>
      <c r="BD993">
        <v>1</v>
      </c>
      <c r="BE993" t="s">
        <v>97</v>
      </c>
      <c r="BF993">
        <v>8</v>
      </c>
      <c r="BG993" t="s">
        <v>107</v>
      </c>
      <c r="BH993">
        <v>1</v>
      </c>
      <c r="BI993" t="s">
        <v>97</v>
      </c>
      <c r="BJ993" t="s">
        <v>108</v>
      </c>
      <c r="BK993">
        <v>1925</v>
      </c>
      <c r="BL993" t="s">
        <v>102</v>
      </c>
      <c r="BM993">
        <v>2</v>
      </c>
      <c r="BN993">
        <v>424</v>
      </c>
      <c r="BO993" t="s">
        <v>98</v>
      </c>
      <c r="BP993" t="s">
        <v>98</v>
      </c>
      <c r="BQ993" t="s">
        <v>190</v>
      </c>
      <c r="BR993">
        <v>0</v>
      </c>
      <c r="BS993">
        <v>169</v>
      </c>
      <c r="BT993">
        <v>0</v>
      </c>
      <c r="BU993">
        <v>0</v>
      </c>
      <c r="BV993">
        <v>0</v>
      </c>
      <c r="BW993">
        <v>0</v>
      </c>
      <c r="BX993" t="s">
        <v>83</v>
      </c>
      <c r="BY993" t="s">
        <v>83</v>
      </c>
      <c r="BZ993" t="s">
        <v>83</v>
      </c>
      <c r="CA993" s="2">
        <v>0</v>
      </c>
      <c r="CB993">
        <v>11</v>
      </c>
      <c r="CC993">
        <v>2009</v>
      </c>
      <c r="CD993" t="s">
        <v>110</v>
      </c>
      <c r="CE993" t="s">
        <v>111</v>
      </c>
      <c r="CF993" s="2">
        <v>168000</v>
      </c>
      <c r="CG993" s="4">
        <f t="shared" si="31"/>
        <v>96.440872560275551</v>
      </c>
    </row>
    <row r="994" spans="1:85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 t="str">
        <f t="shared" si="30"/>
        <v>N</v>
      </c>
      <c r="S994">
        <v>6</v>
      </c>
      <c r="T994">
        <v>8</v>
      </c>
      <c r="U994">
        <v>1964</v>
      </c>
      <c r="V994" t="str">
        <f>IF(Table1[[#This Row],[YearBuilt]]&lt;1990, "N", IF(Table1[[#This Row],[Remodeled after 1990?]] = "Y", "N", "Y"))</f>
        <v>N</v>
      </c>
      <c r="W994">
        <v>1993</v>
      </c>
      <c r="X994" t="str" cm="1">
        <f t="array" ref="X994">IFERROR(IF(U994=W994, "N", IF(AND(U994&lt;W994, Table1[[#This Row],[YearRemodAdd]]&gt;1990), "Y", "N/A")), No value)</f>
        <v>Y</v>
      </c>
      <c r="Y994" t="s">
        <v>152</v>
      </c>
      <c r="Z994" t="s">
        <v>94</v>
      </c>
      <c r="AA994" t="s">
        <v>124</v>
      </c>
      <c r="AB994" t="s">
        <v>124</v>
      </c>
      <c r="AC994" t="s">
        <v>96</v>
      </c>
      <c r="AD994">
        <v>340</v>
      </c>
      <c r="AE994" t="s">
        <v>98</v>
      </c>
      <c r="AF994" t="s">
        <v>98</v>
      </c>
      <c r="AG994" t="s">
        <v>118</v>
      </c>
      <c r="AH994" t="s">
        <v>98</v>
      </c>
      <c r="AI994" t="s">
        <v>98</v>
      </c>
      <c r="AJ994" t="s">
        <v>97</v>
      </c>
      <c r="AK994" t="s">
        <v>141</v>
      </c>
      <c r="AL994">
        <v>536</v>
      </c>
      <c r="AM994" t="s">
        <v>153</v>
      </c>
      <c r="AN994">
        <v>117</v>
      </c>
      <c r="AO994">
        <v>169</v>
      </c>
      <c r="AP994">
        <v>822</v>
      </c>
      <c r="AQ994" t="s">
        <v>103</v>
      </c>
      <c r="AR994" t="s">
        <v>97</v>
      </c>
      <c r="AS994" t="s">
        <v>105</v>
      </c>
      <c r="AT994" t="s">
        <v>106</v>
      </c>
      <c r="AU994">
        <v>1020</v>
      </c>
      <c r="AV994">
        <v>831</v>
      </c>
      <c r="AW994">
        <v>0</v>
      </c>
      <c r="AX994">
        <v>1851</v>
      </c>
      <c r="AY994">
        <v>0</v>
      </c>
      <c r="AZ994">
        <v>0</v>
      </c>
      <c r="BA994">
        <v>2</v>
      </c>
      <c r="BB994">
        <v>1</v>
      </c>
      <c r="BC994">
        <v>3</v>
      </c>
      <c r="BD994">
        <v>1</v>
      </c>
      <c r="BE994" t="s">
        <v>97</v>
      </c>
      <c r="BF994">
        <v>7</v>
      </c>
      <c r="BG994" t="s">
        <v>107</v>
      </c>
      <c r="BH994">
        <v>1</v>
      </c>
      <c r="BI994" t="s">
        <v>147</v>
      </c>
      <c r="BJ994" t="s">
        <v>108</v>
      </c>
      <c r="BK994">
        <v>1964</v>
      </c>
      <c r="BL994" t="s">
        <v>109</v>
      </c>
      <c r="BM994">
        <v>2</v>
      </c>
      <c r="BN994">
        <v>440</v>
      </c>
      <c r="BO994" t="s">
        <v>98</v>
      </c>
      <c r="BP994" t="s">
        <v>98</v>
      </c>
      <c r="BQ994" t="s">
        <v>105</v>
      </c>
      <c r="BR994">
        <v>239</v>
      </c>
      <c r="BS994">
        <v>42</v>
      </c>
      <c r="BT994">
        <v>0</v>
      </c>
      <c r="BU994">
        <v>0</v>
      </c>
      <c r="BV994">
        <v>0</v>
      </c>
      <c r="BW994">
        <v>0</v>
      </c>
      <c r="BX994" t="s">
        <v>83</v>
      </c>
      <c r="BY994" t="s">
        <v>218</v>
      </c>
      <c r="BZ994" t="s">
        <v>83</v>
      </c>
      <c r="CA994" s="2">
        <v>0</v>
      </c>
      <c r="CB994">
        <v>7</v>
      </c>
      <c r="CC994">
        <v>2007</v>
      </c>
      <c r="CD994" t="s">
        <v>110</v>
      </c>
      <c r="CE994" t="s">
        <v>111</v>
      </c>
      <c r="CF994" s="2">
        <v>187000</v>
      </c>
      <c r="CG994" s="4">
        <f t="shared" si="31"/>
        <v>101.02647217720151</v>
      </c>
    </row>
    <row r="995" spans="1:85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 t="str">
        <f t="shared" si="30"/>
        <v>N</v>
      </c>
      <c r="S995">
        <v>6</v>
      </c>
      <c r="T995">
        <v>5</v>
      </c>
      <c r="U995">
        <v>2005</v>
      </c>
      <c r="V995" t="str">
        <f>IF(Table1[[#This Row],[YearBuilt]]&lt;1990, "N", IF(Table1[[#This Row],[Remodeled after 1990?]] = "Y", "N", "Y"))</f>
        <v>N</v>
      </c>
      <c r="W995">
        <v>2006</v>
      </c>
      <c r="X995" t="str" cm="1">
        <f t="array" ref="X995">IFERROR(IF(U995=W995, "N", IF(AND(U995&lt;W995, Table1[[#This Row],[YearRemodAdd]]&gt;1990), "Y", "N/A")), No value)</f>
        <v>Y</v>
      </c>
      <c r="Y995" t="s">
        <v>93</v>
      </c>
      <c r="Z995" t="s">
        <v>94</v>
      </c>
      <c r="AA995" t="s">
        <v>95</v>
      </c>
      <c r="AB995" t="s">
        <v>95</v>
      </c>
      <c r="AC995" t="s">
        <v>117</v>
      </c>
      <c r="AD995">
        <v>0</v>
      </c>
      <c r="AE995" t="s">
        <v>98</v>
      </c>
      <c r="AF995" t="s">
        <v>98</v>
      </c>
      <c r="AG995" t="s">
        <v>99</v>
      </c>
      <c r="AH995" t="s">
        <v>97</v>
      </c>
      <c r="AI995" t="s">
        <v>98</v>
      </c>
      <c r="AJ995" t="s">
        <v>100</v>
      </c>
      <c r="AK995" t="s">
        <v>102</v>
      </c>
      <c r="AL995">
        <v>0</v>
      </c>
      <c r="AM995" t="s">
        <v>102</v>
      </c>
      <c r="AN995">
        <v>0</v>
      </c>
      <c r="AO995">
        <v>750</v>
      </c>
      <c r="AP995">
        <v>750</v>
      </c>
      <c r="AQ995" t="s">
        <v>103</v>
      </c>
      <c r="AR995" t="s">
        <v>104</v>
      </c>
      <c r="AS995" t="s">
        <v>105</v>
      </c>
      <c r="AT995" t="s">
        <v>106</v>
      </c>
      <c r="AU995">
        <v>750</v>
      </c>
      <c r="AV995">
        <v>750</v>
      </c>
      <c r="AW995">
        <v>0</v>
      </c>
      <c r="AX995">
        <v>1500</v>
      </c>
      <c r="AY995">
        <v>0</v>
      </c>
      <c r="AZ995">
        <v>0</v>
      </c>
      <c r="BA995">
        <v>2</v>
      </c>
      <c r="BB995">
        <v>1</v>
      </c>
      <c r="BC995">
        <v>3</v>
      </c>
      <c r="BD995">
        <v>1</v>
      </c>
      <c r="BE995" t="s">
        <v>97</v>
      </c>
      <c r="BF995">
        <v>6</v>
      </c>
      <c r="BG995" t="s">
        <v>107</v>
      </c>
      <c r="BH995">
        <v>0</v>
      </c>
      <c r="BI995" t="s">
        <v>83</v>
      </c>
      <c r="BJ995" t="s">
        <v>108</v>
      </c>
      <c r="BK995">
        <v>2005</v>
      </c>
      <c r="BL995" t="s">
        <v>109</v>
      </c>
      <c r="BM995">
        <v>2</v>
      </c>
      <c r="BN995">
        <v>564</v>
      </c>
      <c r="BO995" t="s">
        <v>98</v>
      </c>
      <c r="BP995" t="s">
        <v>98</v>
      </c>
      <c r="BQ995" t="s">
        <v>105</v>
      </c>
      <c r="BR995">
        <v>0</v>
      </c>
      <c r="BS995">
        <v>35</v>
      </c>
      <c r="BT995">
        <v>0</v>
      </c>
      <c r="BU995">
        <v>0</v>
      </c>
      <c r="BV995">
        <v>0</v>
      </c>
      <c r="BW995">
        <v>0</v>
      </c>
      <c r="BX995" t="s">
        <v>83</v>
      </c>
      <c r="BY995" t="s">
        <v>83</v>
      </c>
      <c r="BZ995" t="s">
        <v>83</v>
      </c>
      <c r="CA995" s="2">
        <v>0</v>
      </c>
      <c r="CB995">
        <v>8</v>
      </c>
      <c r="CC995">
        <v>2006</v>
      </c>
      <c r="CD995" t="s">
        <v>158</v>
      </c>
      <c r="CE995" t="s">
        <v>159</v>
      </c>
      <c r="CF995" s="2">
        <v>173900</v>
      </c>
      <c r="CG995" s="4">
        <f t="shared" si="31"/>
        <v>115.93333333333334</v>
      </c>
    </row>
    <row r="996" spans="1:85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 t="str">
        <f t="shared" si="30"/>
        <v>Y</v>
      </c>
      <c r="S996">
        <v>10</v>
      </c>
      <c r="T996">
        <v>5</v>
      </c>
      <c r="U996">
        <v>2006</v>
      </c>
      <c r="V996" t="str">
        <f>IF(Table1[[#This Row],[YearBuilt]]&lt;1990, "N", IF(Table1[[#This Row],[Remodeled after 1990?]] = "Y", "N", "Y"))</f>
        <v>N</v>
      </c>
      <c r="W996">
        <v>2007</v>
      </c>
      <c r="X996" t="str" cm="1">
        <f t="array" ref="X996">IFERROR(IF(U996=W996, "N", IF(AND(U996&lt;W996, Table1[[#This Row],[YearRemodAdd]]&gt;1990), "Y", "N/A")), No value)</f>
        <v>Y</v>
      </c>
      <c r="Y996" t="s">
        <v>152</v>
      </c>
      <c r="Z996" t="s">
        <v>94</v>
      </c>
      <c r="AA996" t="s">
        <v>180</v>
      </c>
      <c r="AB996" t="s">
        <v>181</v>
      </c>
      <c r="AC996" t="s">
        <v>137</v>
      </c>
      <c r="AD996">
        <v>230</v>
      </c>
      <c r="AE996" t="s">
        <v>104</v>
      </c>
      <c r="AF996" t="s">
        <v>98</v>
      </c>
      <c r="AG996" t="s">
        <v>99</v>
      </c>
      <c r="AH996" t="s">
        <v>104</v>
      </c>
      <c r="AI996" t="s">
        <v>98</v>
      </c>
      <c r="AJ996" t="s">
        <v>97</v>
      </c>
      <c r="AK996" t="s">
        <v>101</v>
      </c>
      <c r="AL996">
        <v>1172</v>
      </c>
      <c r="AM996" t="s">
        <v>102</v>
      </c>
      <c r="AN996">
        <v>0</v>
      </c>
      <c r="AO996">
        <v>528</v>
      </c>
      <c r="AP996">
        <v>1700</v>
      </c>
      <c r="AQ996" t="s">
        <v>103</v>
      </c>
      <c r="AR996" t="s">
        <v>104</v>
      </c>
      <c r="AS996" t="s">
        <v>105</v>
      </c>
      <c r="AT996" t="s">
        <v>106</v>
      </c>
      <c r="AU996">
        <v>1718</v>
      </c>
      <c r="AV996">
        <v>0</v>
      </c>
      <c r="AW996">
        <v>0</v>
      </c>
      <c r="AX996">
        <v>1718</v>
      </c>
      <c r="AY996">
        <v>1</v>
      </c>
      <c r="AZ996">
        <v>0</v>
      </c>
      <c r="BA996">
        <v>2</v>
      </c>
      <c r="BB996">
        <v>0</v>
      </c>
      <c r="BC996">
        <v>3</v>
      </c>
      <c r="BD996">
        <v>1</v>
      </c>
      <c r="BE996" t="s">
        <v>104</v>
      </c>
      <c r="BF996">
        <v>7</v>
      </c>
      <c r="BG996" t="s">
        <v>107</v>
      </c>
      <c r="BH996">
        <v>1</v>
      </c>
      <c r="BI996" t="s">
        <v>97</v>
      </c>
      <c r="BJ996" t="s">
        <v>108</v>
      </c>
      <c r="BK996">
        <v>2008</v>
      </c>
      <c r="BL996" t="s">
        <v>157</v>
      </c>
      <c r="BM996">
        <v>3</v>
      </c>
      <c r="BN996">
        <v>786</v>
      </c>
      <c r="BO996" t="s">
        <v>98</v>
      </c>
      <c r="BP996" t="s">
        <v>98</v>
      </c>
      <c r="BQ996" t="s">
        <v>105</v>
      </c>
      <c r="BR996">
        <v>216</v>
      </c>
      <c r="BS996">
        <v>48</v>
      </c>
      <c r="BT996">
        <v>0</v>
      </c>
      <c r="BU996">
        <v>0</v>
      </c>
      <c r="BV996">
        <v>0</v>
      </c>
      <c r="BW996">
        <v>0</v>
      </c>
      <c r="BX996" t="s">
        <v>83</v>
      </c>
      <c r="BY996" t="s">
        <v>83</v>
      </c>
      <c r="BZ996" t="s">
        <v>83</v>
      </c>
      <c r="CA996" s="2">
        <v>0</v>
      </c>
      <c r="CB996">
        <v>7</v>
      </c>
      <c r="CC996">
        <v>2009</v>
      </c>
      <c r="CD996" t="s">
        <v>110</v>
      </c>
      <c r="CE996" t="s">
        <v>111</v>
      </c>
      <c r="CF996" s="2">
        <v>337500</v>
      </c>
      <c r="CG996" s="4">
        <f t="shared" si="31"/>
        <v>196.44935972060534</v>
      </c>
    </row>
    <row r="997" spans="1:85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 t="str">
        <f t="shared" si="30"/>
        <v>N/A</v>
      </c>
      <c r="S997">
        <v>4</v>
      </c>
      <c r="T997">
        <v>7</v>
      </c>
      <c r="U997">
        <v>1946</v>
      </c>
      <c r="V997" t="str">
        <f>IF(Table1[[#This Row],[YearBuilt]]&lt;1990, "N", IF(Table1[[#This Row],[Remodeled after 1990?]] = "Y", "N", "Y"))</f>
        <v>N</v>
      </c>
      <c r="W997">
        <v>1950</v>
      </c>
      <c r="X997" t="str" cm="1">
        <f t="array" ref="X997">IFERROR(IF(U997=W997, "N", IF(AND(U997&lt;W997, Table1[[#This Row],[YearRemodAdd]]&gt;1990), "Y", "N/A")), No value)</f>
        <v>N/A</v>
      </c>
      <c r="Y997" t="s">
        <v>93</v>
      </c>
      <c r="Z997" t="s">
        <v>94</v>
      </c>
      <c r="AA997" t="s">
        <v>116</v>
      </c>
      <c r="AB997" t="s">
        <v>116</v>
      </c>
      <c r="AC997" t="s">
        <v>117</v>
      </c>
      <c r="AD997">
        <v>0</v>
      </c>
      <c r="AE997" t="s">
        <v>98</v>
      </c>
      <c r="AF997" t="s">
        <v>98</v>
      </c>
      <c r="AG997" t="s">
        <v>118</v>
      </c>
      <c r="AH997" t="s">
        <v>98</v>
      </c>
      <c r="AI997" t="s">
        <v>98</v>
      </c>
      <c r="AJ997" t="s">
        <v>100</v>
      </c>
      <c r="AK997" t="s">
        <v>119</v>
      </c>
      <c r="AL997">
        <v>384</v>
      </c>
      <c r="AM997" t="s">
        <v>102</v>
      </c>
      <c r="AN997">
        <v>0</v>
      </c>
      <c r="AO997">
        <v>363</v>
      </c>
      <c r="AP997">
        <v>747</v>
      </c>
      <c r="AQ997" t="s">
        <v>103</v>
      </c>
      <c r="AR997" t="s">
        <v>98</v>
      </c>
      <c r="AS997" t="s">
        <v>105</v>
      </c>
      <c r="AT997" t="s">
        <v>106</v>
      </c>
      <c r="AU997">
        <v>774</v>
      </c>
      <c r="AV997">
        <v>456</v>
      </c>
      <c r="AW997">
        <v>0</v>
      </c>
      <c r="AX997">
        <v>1230</v>
      </c>
      <c r="AY997">
        <v>1</v>
      </c>
      <c r="AZ997">
        <v>0</v>
      </c>
      <c r="BA997">
        <v>1</v>
      </c>
      <c r="BB997">
        <v>1</v>
      </c>
      <c r="BC997">
        <v>3</v>
      </c>
      <c r="BD997">
        <v>1</v>
      </c>
      <c r="BE997" t="s">
        <v>98</v>
      </c>
      <c r="BF997">
        <v>5</v>
      </c>
      <c r="BG997" t="s">
        <v>107</v>
      </c>
      <c r="BH997">
        <v>0</v>
      </c>
      <c r="BI997" t="s">
        <v>83</v>
      </c>
      <c r="BJ997" t="s">
        <v>127</v>
      </c>
      <c r="BK997">
        <v>1946</v>
      </c>
      <c r="BL997" t="s">
        <v>102</v>
      </c>
      <c r="BM997">
        <v>1</v>
      </c>
      <c r="BN997">
        <v>305</v>
      </c>
      <c r="BO997" t="s">
        <v>98</v>
      </c>
      <c r="BP997" t="s">
        <v>98</v>
      </c>
      <c r="BQ997" t="s">
        <v>105</v>
      </c>
      <c r="BR997">
        <v>0</v>
      </c>
      <c r="BS997">
        <v>57</v>
      </c>
      <c r="BT997">
        <v>0</v>
      </c>
      <c r="BU997">
        <v>0</v>
      </c>
      <c r="BV997">
        <v>63</v>
      </c>
      <c r="BW997">
        <v>0</v>
      </c>
      <c r="BX997" t="s">
        <v>83</v>
      </c>
      <c r="BY997" t="s">
        <v>134</v>
      </c>
      <c r="BZ997" t="s">
        <v>83</v>
      </c>
      <c r="CA997" s="2">
        <v>0</v>
      </c>
      <c r="CB997">
        <v>8</v>
      </c>
      <c r="CC997">
        <v>2006</v>
      </c>
      <c r="CD997" t="s">
        <v>110</v>
      </c>
      <c r="CE997" t="s">
        <v>128</v>
      </c>
      <c r="CF997" s="2">
        <v>121600</v>
      </c>
      <c r="CG997" s="4">
        <f t="shared" si="31"/>
        <v>98.861788617886177</v>
      </c>
    </row>
    <row r="998" spans="1:85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 t="str">
        <f t="shared" si="30"/>
        <v>Y</v>
      </c>
      <c r="S998">
        <v>5</v>
      </c>
      <c r="T998">
        <v>6</v>
      </c>
      <c r="U998">
        <v>1961</v>
      </c>
      <c r="V998" t="str">
        <f>IF(Table1[[#This Row],[YearBuilt]]&lt;1990, "N", IF(Table1[[#This Row],[Remodeled after 1990?]] = "Y", "N", "Y"))</f>
        <v>N</v>
      </c>
      <c r="W998">
        <v>1961</v>
      </c>
      <c r="X998" t="str" cm="1">
        <f t="array" ref="X998">IFERROR(IF(U998=W998, "N", IF(AND(U998&lt;W998, Table1[[#This Row],[YearRemodAdd]]&gt;1990), "Y", "N/A")), No value)</f>
        <v>N</v>
      </c>
      <c r="Y998" t="s">
        <v>152</v>
      </c>
      <c r="Z998" t="s">
        <v>94</v>
      </c>
      <c r="AA998" t="s">
        <v>124</v>
      </c>
      <c r="AB998" t="s">
        <v>124</v>
      </c>
      <c r="AC998" t="s">
        <v>117</v>
      </c>
      <c r="AD998">
        <v>0</v>
      </c>
      <c r="AE998" t="s">
        <v>98</v>
      </c>
      <c r="AF998" t="s">
        <v>98</v>
      </c>
      <c r="AG998" t="s">
        <v>118</v>
      </c>
      <c r="AH998" t="s">
        <v>98</v>
      </c>
      <c r="AI998" t="s">
        <v>98</v>
      </c>
      <c r="AJ998" t="s">
        <v>100</v>
      </c>
      <c r="AK998" t="s">
        <v>153</v>
      </c>
      <c r="AL998">
        <v>915</v>
      </c>
      <c r="AM998" t="s">
        <v>102</v>
      </c>
      <c r="AN998">
        <v>0</v>
      </c>
      <c r="AO998">
        <v>135</v>
      </c>
      <c r="AP998">
        <v>1050</v>
      </c>
      <c r="AQ998" t="s">
        <v>103</v>
      </c>
      <c r="AR998" t="s">
        <v>98</v>
      </c>
      <c r="AS998" t="s">
        <v>105</v>
      </c>
      <c r="AT998" t="s">
        <v>106</v>
      </c>
      <c r="AU998">
        <v>1050</v>
      </c>
      <c r="AV998">
        <v>0</v>
      </c>
      <c r="AW998">
        <v>0</v>
      </c>
      <c r="AX998">
        <v>1050</v>
      </c>
      <c r="AY998">
        <v>1</v>
      </c>
      <c r="AZ998">
        <v>0</v>
      </c>
      <c r="BA998">
        <v>1</v>
      </c>
      <c r="BB998">
        <v>0</v>
      </c>
      <c r="BC998">
        <v>3</v>
      </c>
      <c r="BD998">
        <v>1</v>
      </c>
      <c r="BE998" t="s">
        <v>98</v>
      </c>
      <c r="BF998">
        <v>6</v>
      </c>
      <c r="BG998" t="s">
        <v>107</v>
      </c>
      <c r="BH998">
        <v>0</v>
      </c>
      <c r="BI998" t="s">
        <v>83</v>
      </c>
      <c r="BJ998" t="s">
        <v>108</v>
      </c>
      <c r="BK998">
        <v>1961</v>
      </c>
      <c r="BL998" t="s">
        <v>102</v>
      </c>
      <c r="BM998">
        <v>1</v>
      </c>
      <c r="BN998">
        <v>368</v>
      </c>
      <c r="BO998" t="s">
        <v>98</v>
      </c>
      <c r="BP998" t="s">
        <v>98</v>
      </c>
      <c r="BQ998" t="s">
        <v>105</v>
      </c>
      <c r="BR998">
        <v>0</v>
      </c>
      <c r="BS998">
        <v>319</v>
      </c>
      <c r="BT998">
        <v>0</v>
      </c>
      <c r="BU998">
        <v>0</v>
      </c>
      <c r="BV998">
        <v>0</v>
      </c>
      <c r="BW998">
        <v>0</v>
      </c>
      <c r="BX998" t="s">
        <v>83</v>
      </c>
      <c r="BY998" t="s">
        <v>83</v>
      </c>
      <c r="BZ998" t="s">
        <v>83</v>
      </c>
      <c r="CA998" s="2">
        <v>0</v>
      </c>
      <c r="CB998">
        <v>1</v>
      </c>
      <c r="CC998">
        <v>2006</v>
      </c>
      <c r="CD998" t="s">
        <v>173</v>
      </c>
      <c r="CE998" t="s">
        <v>111</v>
      </c>
      <c r="CF998" s="2">
        <v>136500</v>
      </c>
      <c r="CG998" s="4">
        <f t="shared" si="31"/>
        <v>130</v>
      </c>
    </row>
    <row r="999" spans="1:85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 t="str">
        <f t="shared" si="30"/>
        <v>Y</v>
      </c>
      <c r="S999">
        <v>6</v>
      </c>
      <c r="T999">
        <v>6</v>
      </c>
      <c r="U999">
        <v>1970</v>
      </c>
      <c r="V999" t="str">
        <f>IF(Table1[[#This Row],[YearBuilt]]&lt;1990, "N", IF(Table1[[#This Row],[Remodeled after 1990?]] = "Y", "N", "Y"))</f>
        <v>N</v>
      </c>
      <c r="W999">
        <v>1970</v>
      </c>
      <c r="X999" t="str" cm="1">
        <f t="array" ref="X999">IFERROR(IF(U999=W999, "N", IF(AND(U999&lt;W999, Table1[[#This Row],[YearRemodAdd]]&gt;1990), "Y", "N/A")), No value)</f>
        <v>N</v>
      </c>
      <c r="Y999" t="s">
        <v>152</v>
      </c>
      <c r="Z999" t="s">
        <v>94</v>
      </c>
      <c r="AA999" t="s">
        <v>140</v>
      </c>
      <c r="AB999" t="s">
        <v>140</v>
      </c>
      <c r="AC999" t="s">
        <v>96</v>
      </c>
      <c r="AD999">
        <v>571</v>
      </c>
      <c r="AE999" t="s">
        <v>98</v>
      </c>
      <c r="AF999" t="s">
        <v>98</v>
      </c>
      <c r="AG999" t="s">
        <v>118</v>
      </c>
      <c r="AH999" t="s">
        <v>98</v>
      </c>
      <c r="AI999" t="s">
        <v>98</v>
      </c>
      <c r="AJ999" t="s">
        <v>100</v>
      </c>
      <c r="AK999" t="s">
        <v>102</v>
      </c>
      <c r="AL999">
        <v>0</v>
      </c>
      <c r="AM999" t="s">
        <v>102</v>
      </c>
      <c r="AN999">
        <v>0</v>
      </c>
      <c r="AO999">
        <v>1442</v>
      </c>
      <c r="AP999">
        <v>1442</v>
      </c>
      <c r="AQ999" t="s">
        <v>103</v>
      </c>
      <c r="AR999" t="s">
        <v>98</v>
      </c>
      <c r="AS999" t="s">
        <v>105</v>
      </c>
      <c r="AT999" t="s">
        <v>106</v>
      </c>
      <c r="AU999">
        <v>1442</v>
      </c>
      <c r="AV999">
        <v>0</v>
      </c>
      <c r="AW999">
        <v>0</v>
      </c>
      <c r="AX999">
        <v>1442</v>
      </c>
      <c r="AY999">
        <v>0</v>
      </c>
      <c r="AZ999">
        <v>0</v>
      </c>
      <c r="BA999">
        <v>2</v>
      </c>
      <c r="BB999">
        <v>0</v>
      </c>
      <c r="BC999">
        <v>2</v>
      </c>
      <c r="BD999">
        <v>1</v>
      </c>
      <c r="BE999" t="s">
        <v>98</v>
      </c>
      <c r="BF999">
        <v>6</v>
      </c>
      <c r="BG999" t="s">
        <v>107</v>
      </c>
      <c r="BH999">
        <v>1</v>
      </c>
      <c r="BI999" t="s">
        <v>98</v>
      </c>
      <c r="BJ999" t="s">
        <v>108</v>
      </c>
      <c r="BK999">
        <v>1970</v>
      </c>
      <c r="BL999" t="s">
        <v>109</v>
      </c>
      <c r="BM999">
        <v>2</v>
      </c>
      <c r="BN999">
        <v>615</v>
      </c>
      <c r="BO999" t="s">
        <v>98</v>
      </c>
      <c r="BP999" t="s">
        <v>98</v>
      </c>
      <c r="BQ999" t="s">
        <v>105</v>
      </c>
      <c r="BR999">
        <v>371</v>
      </c>
      <c r="BS999">
        <v>0</v>
      </c>
      <c r="BT999">
        <v>0</v>
      </c>
      <c r="BU999">
        <v>0</v>
      </c>
      <c r="BV999">
        <v>0</v>
      </c>
      <c r="BW999">
        <v>0</v>
      </c>
      <c r="BX999" t="s">
        <v>83</v>
      </c>
      <c r="BY999" t="s">
        <v>83</v>
      </c>
      <c r="BZ999" t="s">
        <v>83</v>
      </c>
      <c r="CA999" s="2">
        <v>0</v>
      </c>
      <c r="CB999">
        <v>2</v>
      </c>
      <c r="CC999">
        <v>2009</v>
      </c>
      <c r="CD999" t="s">
        <v>110</v>
      </c>
      <c r="CE999" t="s">
        <v>111</v>
      </c>
      <c r="CF999" s="2">
        <v>185000</v>
      </c>
      <c r="CG999" s="4">
        <f t="shared" si="31"/>
        <v>128.29403606102636</v>
      </c>
    </row>
    <row r="1000" spans="1:85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 t="str">
        <f t="shared" si="30"/>
        <v>Y</v>
      </c>
      <c r="S1000">
        <v>3</v>
      </c>
      <c r="T1000">
        <v>4</v>
      </c>
      <c r="U1000">
        <v>1922</v>
      </c>
      <c r="V1000" t="str">
        <f>IF(Table1[[#This Row],[YearBuilt]]&lt;1990, "N", IF(Table1[[#This Row],[Remodeled after 1990?]] = "Y", "N", "Y"))</f>
        <v>N</v>
      </c>
      <c r="W1000">
        <v>1950</v>
      </c>
      <c r="X1000" t="str" cm="1">
        <f t="array" ref="X1000">IFERROR(IF(U1000=W1000, "N", IF(AND(U1000&lt;W1000, Table1[[#This Row],[YearRemodAdd]]&gt;1990), "Y", "N/A")), No value)</f>
        <v>N/A</v>
      </c>
      <c r="Y1000" t="s">
        <v>152</v>
      </c>
      <c r="Z1000" t="s">
        <v>94</v>
      </c>
      <c r="AA1000" t="s">
        <v>124</v>
      </c>
      <c r="AB1000" t="s">
        <v>124</v>
      </c>
      <c r="AC1000" t="s">
        <v>117</v>
      </c>
      <c r="AD1000">
        <v>0</v>
      </c>
      <c r="AE1000" t="s">
        <v>98</v>
      </c>
      <c r="AF1000" t="s">
        <v>98</v>
      </c>
      <c r="AG1000" t="s">
        <v>126</v>
      </c>
      <c r="AH1000" t="s">
        <v>98</v>
      </c>
      <c r="AI1000" t="s">
        <v>147</v>
      </c>
      <c r="AJ1000" t="s">
        <v>100</v>
      </c>
      <c r="AK1000" t="s">
        <v>102</v>
      </c>
      <c r="AL1000">
        <v>0</v>
      </c>
      <c r="AM1000" t="s">
        <v>102</v>
      </c>
      <c r="AN1000">
        <v>0</v>
      </c>
      <c r="AO1000">
        <v>1007</v>
      </c>
      <c r="AP1000">
        <v>1007</v>
      </c>
      <c r="AQ1000" t="s">
        <v>103</v>
      </c>
      <c r="AR1000" t="s">
        <v>147</v>
      </c>
      <c r="AS1000" t="s">
        <v>177</v>
      </c>
      <c r="AT1000" t="s">
        <v>106</v>
      </c>
      <c r="AU1000">
        <v>1077</v>
      </c>
      <c r="AV1000">
        <v>0</v>
      </c>
      <c r="AW1000">
        <v>0</v>
      </c>
      <c r="AX1000">
        <v>1077</v>
      </c>
      <c r="AY1000">
        <v>0</v>
      </c>
      <c r="AZ1000">
        <v>0</v>
      </c>
      <c r="BA1000">
        <v>1</v>
      </c>
      <c r="BB1000">
        <v>0</v>
      </c>
      <c r="BC1000">
        <v>3</v>
      </c>
      <c r="BD1000">
        <v>1</v>
      </c>
      <c r="BE1000" t="s">
        <v>98</v>
      </c>
      <c r="BF1000">
        <v>6</v>
      </c>
      <c r="BG1000" t="s">
        <v>107</v>
      </c>
      <c r="BH1000">
        <v>1</v>
      </c>
      <c r="BI1000" t="s">
        <v>97</v>
      </c>
      <c r="BJ1000" t="s">
        <v>127</v>
      </c>
      <c r="BK1000">
        <v>1922</v>
      </c>
      <c r="BL1000" t="s">
        <v>102</v>
      </c>
      <c r="BM1000">
        <v>1</v>
      </c>
      <c r="BN1000">
        <v>210</v>
      </c>
      <c r="BO1000" t="s">
        <v>98</v>
      </c>
      <c r="BP1000" t="s">
        <v>147</v>
      </c>
      <c r="BQ1000" t="s">
        <v>190</v>
      </c>
      <c r="BR1000">
        <v>0</v>
      </c>
      <c r="BS1000">
        <v>100</v>
      </c>
      <c r="BT1000">
        <v>48</v>
      </c>
      <c r="BU1000">
        <v>0</v>
      </c>
      <c r="BV1000">
        <v>0</v>
      </c>
      <c r="BW1000">
        <v>0</v>
      </c>
      <c r="BX1000" t="s">
        <v>83</v>
      </c>
      <c r="BY1000" t="s">
        <v>83</v>
      </c>
      <c r="BZ1000" t="s">
        <v>83</v>
      </c>
      <c r="CA1000" s="2">
        <v>0</v>
      </c>
      <c r="CB1000">
        <v>5</v>
      </c>
      <c r="CC1000">
        <v>2006</v>
      </c>
      <c r="CD1000" t="s">
        <v>110</v>
      </c>
      <c r="CE1000" t="s">
        <v>111</v>
      </c>
      <c r="CF1000" s="2">
        <v>91000</v>
      </c>
      <c r="CG1000" s="4">
        <f t="shared" si="31"/>
        <v>84.493964716805948</v>
      </c>
    </row>
    <row r="1001" spans="1:85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 t="str">
        <f t="shared" si="30"/>
        <v>Y</v>
      </c>
      <c r="S1001">
        <v>7</v>
      </c>
      <c r="T1001">
        <v>5</v>
      </c>
      <c r="U1001">
        <v>2006</v>
      </c>
      <c r="V1001" t="str">
        <f>IF(Table1[[#This Row],[YearBuilt]]&lt;1990, "N", IF(Table1[[#This Row],[Remodeled after 1990?]] = "Y", "N", "Y"))</f>
        <v>Y</v>
      </c>
      <c r="W1001">
        <v>2006</v>
      </c>
      <c r="X1001" t="str" cm="1">
        <f t="array" ref="X1001">IFERROR(IF(U1001=W1001, "N", IF(AND(U1001&lt;W1001, Table1[[#This Row],[YearRemodAdd]]&gt;1990), "Y", "N/A")), No value)</f>
        <v>N</v>
      </c>
      <c r="Y1001" t="s">
        <v>93</v>
      </c>
      <c r="Z1001" t="s">
        <v>94</v>
      </c>
      <c r="AA1001" t="s">
        <v>95</v>
      </c>
      <c r="AB1001" t="s">
        <v>95</v>
      </c>
      <c r="AC1001" t="s">
        <v>137</v>
      </c>
      <c r="AD1001">
        <v>24</v>
      </c>
      <c r="AE1001" t="s">
        <v>97</v>
      </c>
      <c r="AF1001" t="s">
        <v>98</v>
      </c>
      <c r="AG1001" t="s">
        <v>99</v>
      </c>
      <c r="AH1001" t="s">
        <v>97</v>
      </c>
      <c r="AI1001" t="s">
        <v>98</v>
      </c>
      <c r="AJ1001" t="s">
        <v>130</v>
      </c>
      <c r="AK1001" t="s">
        <v>101</v>
      </c>
      <c r="AL1001">
        <v>686</v>
      </c>
      <c r="AM1001" t="s">
        <v>102</v>
      </c>
      <c r="AN1001">
        <v>0</v>
      </c>
      <c r="AO1001">
        <v>501</v>
      </c>
      <c r="AP1001">
        <v>1187</v>
      </c>
      <c r="AQ1001" t="s">
        <v>103</v>
      </c>
      <c r="AR1001" t="s">
        <v>104</v>
      </c>
      <c r="AS1001" t="s">
        <v>105</v>
      </c>
      <c r="AT1001" t="s">
        <v>106</v>
      </c>
      <c r="AU1001">
        <v>1208</v>
      </c>
      <c r="AV1001">
        <v>0</v>
      </c>
      <c r="AW1001">
        <v>0</v>
      </c>
      <c r="AX1001">
        <v>1208</v>
      </c>
      <c r="AY1001">
        <v>1</v>
      </c>
      <c r="AZ1001">
        <v>0</v>
      </c>
      <c r="BA1001">
        <v>2</v>
      </c>
      <c r="BB1001">
        <v>0</v>
      </c>
      <c r="BC1001">
        <v>2</v>
      </c>
      <c r="BD1001">
        <v>1</v>
      </c>
      <c r="BE1001" t="s">
        <v>97</v>
      </c>
      <c r="BF1001">
        <v>6</v>
      </c>
      <c r="BG1001" t="s">
        <v>107</v>
      </c>
      <c r="BH1001">
        <v>0</v>
      </c>
      <c r="BI1001" t="s">
        <v>83</v>
      </c>
      <c r="BJ1001" t="s">
        <v>108</v>
      </c>
      <c r="BK1001">
        <v>2006</v>
      </c>
      <c r="BL1001" t="s">
        <v>109</v>
      </c>
      <c r="BM1001">
        <v>2</v>
      </c>
      <c r="BN1001">
        <v>632</v>
      </c>
      <c r="BO1001" t="s">
        <v>98</v>
      </c>
      <c r="BP1001" t="s">
        <v>98</v>
      </c>
      <c r="BQ1001" t="s">
        <v>105</v>
      </c>
      <c r="BR1001">
        <v>105</v>
      </c>
      <c r="BS1001">
        <v>61</v>
      </c>
      <c r="BT1001">
        <v>0</v>
      </c>
      <c r="BU1001">
        <v>0</v>
      </c>
      <c r="BV1001">
        <v>0</v>
      </c>
      <c r="BW1001">
        <v>0</v>
      </c>
      <c r="BX1001" t="s">
        <v>83</v>
      </c>
      <c r="BY1001" t="s">
        <v>83</v>
      </c>
      <c r="BZ1001" t="s">
        <v>83</v>
      </c>
      <c r="CA1001" s="2">
        <v>0</v>
      </c>
      <c r="CB1001">
        <v>2</v>
      </c>
      <c r="CC1001">
        <v>2010</v>
      </c>
      <c r="CD1001" t="s">
        <v>110</v>
      </c>
      <c r="CE1001" t="s">
        <v>111</v>
      </c>
      <c r="CF1001" s="2">
        <v>206000</v>
      </c>
      <c r="CG1001" s="4">
        <f t="shared" si="31"/>
        <v>170.52980132450332</v>
      </c>
    </row>
    <row r="1002" spans="1:85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 t="str">
        <f t="shared" si="30"/>
        <v>Y</v>
      </c>
      <c r="S1002">
        <v>3</v>
      </c>
      <c r="T1002">
        <v>3</v>
      </c>
      <c r="U1002">
        <v>1952</v>
      </c>
      <c r="V1002" t="str">
        <f>IF(Table1[[#This Row],[YearBuilt]]&lt;1990, "N", IF(Table1[[#This Row],[Remodeled after 1990?]] = "Y", "N", "Y"))</f>
        <v>N</v>
      </c>
      <c r="W1002">
        <v>1952</v>
      </c>
      <c r="X1002" t="str" cm="1">
        <f t="array" ref="X1002">IFERROR(IF(U1002=W1002, "N", IF(AND(U1002&lt;W1002, Table1[[#This Row],[YearRemodAdd]]&gt;1990), "Y", "N/A")), No value)</f>
        <v>N</v>
      </c>
      <c r="Y1002" t="s">
        <v>214</v>
      </c>
      <c r="Z1002" t="s">
        <v>242</v>
      </c>
      <c r="AA1002" t="s">
        <v>245</v>
      </c>
      <c r="AB1002" t="s">
        <v>226</v>
      </c>
      <c r="AC1002" t="s">
        <v>117</v>
      </c>
      <c r="AD1002">
        <v>0</v>
      </c>
      <c r="AE1002" t="s">
        <v>98</v>
      </c>
      <c r="AF1002" t="s">
        <v>98</v>
      </c>
      <c r="AG1002" t="s">
        <v>168</v>
      </c>
      <c r="AH1002" t="s">
        <v>83</v>
      </c>
      <c r="AI1002" t="s">
        <v>83</v>
      </c>
      <c r="AJ1002" t="s">
        <v>83</v>
      </c>
      <c r="AK1002" t="s">
        <v>83</v>
      </c>
      <c r="AL1002">
        <v>0</v>
      </c>
      <c r="AM1002" t="s">
        <v>83</v>
      </c>
      <c r="AN1002">
        <v>0</v>
      </c>
      <c r="AO1002">
        <v>0</v>
      </c>
      <c r="AP1002">
        <v>0</v>
      </c>
      <c r="AQ1002" t="s">
        <v>206</v>
      </c>
      <c r="AR1002" t="s">
        <v>147</v>
      </c>
      <c r="AS1002" t="s">
        <v>177</v>
      </c>
      <c r="AT1002" t="s">
        <v>145</v>
      </c>
      <c r="AU1002">
        <v>944</v>
      </c>
      <c r="AV1002">
        <v>0</v>
      </c>
      <c r="AW1002">
        <v>0</v>
      </c>
      <c r="AX1002">
        <v>944</v>
      </c>
      <c r="AY1002">
        <v>0</v>
      </c>
      <c r="AZ1002">
        <v>0</v>
      </c>
      <c r="BA1002">
        <v>1</v>
      </c>
      <c r="BB1002">
        <v>0</v>
      </c>
      <c r="BC1002">
        <v>2</v>
      </c>
      <c r="BD1002">
        <v>1</v>
      </c>
      <c r="BE1002" t="s">
        <v>147</v>
      </c>
      <c r="BF1002">
        <v>4</v>
      </c>
      <c r="BG1002" t="s">
        <v>146</v>
      </c>
      <c r="BH1002">
        <v>0</v>
      </c>
      <c r="BI1002" t="s">
        <v>83</v>
      </c>
      <c r="BJ1002" t="s">
        <v>127</v>
      </c>
      <c r="BK1002">
        <v>1956</v>
      </c>
      <c r="BL1002" t="s">
        <v>102</v>
      </c>
      <c r="BM1002">
        <v>2</v>
      </c>
      <c r="BN1002">
        <v>528</v>
      </c>
      <c r="BO1002" t="s">
        <v>98</v>
      </c>
      <c r="BP1002" t="s">
        <v>147</v>
      </c>
      <c r="BQ1002" t="s">
        <v>105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t="s">
        <v>83</v>
      </c>
      <c r="BY1002" t="s">
        <v>83</v>
      </c>
      <c r="BZ1002" t="s">
        <v>83</v>
      </c>
      <c r="CA1002" s="2">
        <v>0</v>
      </c>
      <c r="CB1002">
        <v>7</v>
      </c>
      <c r="CC1002">
        <v>2009</v>
      </c>
      <c r="CD1002" t="s">
        <v>110</v>
      </c>
      <c r="CE1002" t="s">
        <v>111</v>
      </c>
      <c r="CF1002" s="2">
        <v>82000</v>
      </c>
      <c r="CG1002" s="4">
        <f t="shared" si="31"/>
        <v>86.86440677966101</v>
      </c>
    </row>
    <row r="1003" spans="1:85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 t="str">
        <f t="shared" si="30"/>
        <v>Y</v>
      </c>
      <c r="S1003">
        <v>5</v>
      </c>
      <c r="T1003">
        <v>6</v>
      </c>
      <c r="U1003">
        <v>1920</v>
      </c>
      <c r="V1003" t="str">
        <f>IF(Table1[[#This Row],[YearBuilt]]&lt;1990, "N", IF(Table1[[#This Row],[Remodeled after 1990?]] = "Y", "N", "Y"))</f>
        <v>N</v>
      </c>
      <c r="W1003">
        <v>1950</v>
      </c>
      <c r="X1003" t="str" cm="1">
        <f t="array" ref="X1003">IFERROR(IF(U1003=W1003, "N", IF(AND(U1003&lt;W1003, Table1[[#This Row],[YearRemodAdd]]&gt;1990), "Y", "N/A")), No value)</f>
        <v>N/A</v>
      </c>
      <c r="Y1003" t="s">
        <v>93</v>
      </c>
      <c r="Z1003" t="s">
        <v>94</v>
      </c>
      <c r="AA1003" t="s">
        <v>124</v>
      </c>
      <c r="AB1003" t="s">
        <v>124</v>
      </c>
      <c r="AC1003" t="s">
        <v>117</v>
      </c>
      <c r="AD1003">
        <v>0</v>
      </c>
      <c r="AE1003" t="s">
        <v>98</v>
      </c>
      <c r="AF1003" t="s">
        <v>98</v>
      </c>
      <c r="AG1003" t="s">
        <v>126</v>
      </c>
      <c r="AH1003" t="s">
        <v>147</v>
      </c>
      <c r="AI1003" t="s">
        <v>98</v>
      </c>
      <c r="AJ1003" t="s">
        <v>100</v>
      </c>
      <c r="AK1003" t="s">
        <v>102</v>
      </c>
      <c r="AL1003">
        <v>0</v>
      </c>
      <c r="AM1003" t="s">
        <v>102</v>
      </c>
      <c r="AN1003">
        <v>0</v>
      </c>
      <c r="AO1003">
        <v>691</v>
      </c>
      <c r="AP1003">
        <v>691</v>
      </c>
      <c r="AQ1003" t="s">
        <v>103</v>
      </c>
      <c r="AR1003" t="s">
        <v>104</v>
      </c>
      <c r="AS1003" t="s">
        <v>105</v>
      </c>
      <c r="AT1003" t="s">
        <v>164</v>
      </c>
      <c r="AU1003">
        <v>691</v>
      </c>
      <c r="AV1003">
        <v>0</v>
      </c>
      <c r="AW1003">
        <v>0</v>
      </c>
      <c r="AX1003">
        <v>691</v>
      </c>
      <c r="AY1003">
        <v>0</v>
      </c>
      <c r="AZ1003">
        <v>0</v>
      </c>
      <c r="BA1003">
        <v>1</v>
      </c>
      <c r="BB1003">
        <v>0</v>
      </c>
      <c r="BC1003">
        <v>2</v>
      </c>
      <c r="BD1003">
        <v>1</v>
      </c>
      <c r="BE1003" t="s">
        <v>104</v>
      </c>
      <c r="BF1003">
        <v>4</v>
      </c>
      <c r="BG1003" t="s">
        <v>107</v>
      </c>
      <c r="BH1003">
        <v>0</v>
      </c>
      <c r="BI1003" t="s">
        <v>83</v>
      </c>
      <c r="BJ1003" t="s">
        <v>127</v>
      </c>
      <c r="BK1003">
        <v>1920</v>
      </c>
      <c r="BL1003" t="s">
        <v>102</v>
      </c>
      <c r="BM1003">
        <v>1</v>
      </c>
      <c r="BN1003">
        <v>216</v>
      </c>
      <c r="BO1003" t="s">
        <v>147</v>
      </c>
      <c r="BP1003" t="s">
        <v>98</v>
      </c>
      <c r="BQ1003" t="s">
        <v>177</v>
      </c>
      <c r="BR1003">
        <v>0</v>
      </c>
      <c r="BS1003">
        <v>20</v>
      </c>
      <c r="BT1003">
        <v>94</v>
      </c>
      <c r="BU1003">
        <v>0</v>
      </c>
      <c r="BV1003">
        <v>0</v>
      </c>
      <c r="BW1003">
        <v>0</v>
      </c>
      <c r="BX1003" t="s">
        <v>83</v>
      </c>
      <c r="BY1003" t="s">
        <v>83</v>
      </c>
      <c r="BZ1003" t="s">
        <v>83</v>
      </c>
      <c r="CA1003" s="2">
        <v>0</v>
      </c>
      <c r="CB1003">
        <v>1</v>
      </c>
      <c r="CC1003">
        <v>2007</v>
      </c>
      <c r="CD1003" t="s">
        <v>110</v>
      </c>
      <c r="CE1003" t="s">
        <v>128</v>
      </c>
      <c r="CF1003" s="2">
        <v>86000</v>
      </c>
      <c r="CG1003" s="4">
        <f t="shared" si="31"/>
        <v>124.45730824891461</v>
      </c>
    </row>
    <row r="1004" spans="1:85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 t="str">
        <f t="shared" si="30"/>
        <v>Y</v>
      </c>
      <c r="S1004">
        <v>8</v>
      </c>
      <c r="T1004">
        <v>5</v>
      </c>
      <c r="U1004">
        <v>2006</v>
      </c>
      <c r="V1004" t="str">
        <f>IF(Table1[[#This Row],[YearBuilt]]&lt;1990, "N", IF(Table1[[#This Row],[Remodeled after 1990?]] = "Y", "N", "Y"))</f>
        <v>Y</v>
      </c>
      <c r="W1004">
        <v>2006</v>
      </c>
      <c r="X1004" t="str" cm="1">
        <f t="array" ref="X1004">IFERROR(IF(U1004=W1004, "N", IF(AND(U1004&lt;W1004, Table1[[#This Row],[YearRemodAdd]]&gt;1990), "Y", "N/A")), No value)</f>
        <v>N</v>
      </c>
      <c r="Y1004" t="s">
        <v>93</v>
      </c>
      <c r="Z1004" t="s">
        <v>94</v>
      </c>
      <c r="AA1004" t="s">
        <v>95</v>
      </c>
      <c r="AB1004" t="s">
        <v>95</v>
      </c>
      <c r="AC1004" t="s">
        <v>96</v>
      </c>
      <c r="AD1004">
        <v>53</v>
      </c>
      <c r="AE1004" t="s">
        <v>97</v>
      </c>
      <c r="AF1004" t="s">
        <v>98</v>
      </c>
      <c r="AG1004" t="s">
        <v>99</v>
      </c>
      <c r="AH1004" t="s">
        <v>97</v>
      </c>
      <c r="AI1004" t="s">
        <v>98</v>
      </c>
      <c r="AJ1004" t="s">
        <v>100</v>
      </c>
      <c r="AK1004" t="s">
        <v>101</v>
      </c>
      <c r="AL1004">
        <v>24</v>
      </c>
      <c r="AM1004" t="s">
        <v>102</v>
      </c>
      <c r="AN1004">
        <v>0</v>
      </c>
      <c r="AO1004">
        <v>1550</v>
      </c>
      <c r="AP1004">
        <v>1574</v>
      </c>
      <c r="AQ1004" t="s">
        <v>103</v>
      </c>
      <c r="AR1004" t="s">
        <v>104</v>
      </c>
      <c r="AS1004" t="s">
        <v>105</v>
      </c>
      <c r="AT1004" t="s">
        <v>106</v>
      </c>
      <c r="AU1004">
        <v>1574</v>
      </c>
      <c r="AV1004">
        <v>0</v>
      </c>
      <c r="AW1004">
        <v>0</v>
      </c>
      <c r="AX1004">
        <v>1574</v>
      </c>
      <c r="AY1004">
        <v>0</v>
      </c>
      <c r="AZ1004">
        <v>0</v>
      </c>
      <c r="BA1004">
        <v>2</v>
      </c>
      <c r="BB1004">
        <v>0</v>
      </c>
      <c r="BC1004">
        <v>3</v>
      </c>
      <c r="BD1004">
        <v>1</v>
      </c>
      <c r="BE1004" t="s">
        <v>97</v>
      </c>
      <c r="BF1004">
        <v>7</v>
      </c>
      <c r="BG1004" t="s">
        <v>107</v>
      </c>
      <c r="BH1004">
        <v>1</v>
      </c>
      <c r="BI1004" t="s">
        <v>97</v>
      </c>
      <c r="BJ1004" t="s">
        <v>108</v>
      </c>
      <c r="BK1004">
        <v>2006</v>
      </c>
      <c r="BL1004" t="s">
        <v>109</v>
      </c>
      <c r="BM1004">
        <v>3</v>
      </c>
      <c r="BN1004">
        <v>824</v>
      </c>
      <c r="BO1004" t="s">
        <v>98</v>
      </c>
      <c r="BP1004" t="s">
        <v>98</v>
      </c>
      <c r="BQ1004" t="s">
        <v>105</v>
      </c>
      <c r="BR1004">
        <v>144</v>
      </c>
      <c r="BS1004">
        <v>104</v>
      </c>
      <c r="BT1004">
        <v>0</v>
      </c>
      <c r="BU1004">
        <v>0</v>
      </c>
      <c r="BV1004">
        <v>0</v>
      </c>
      <c r="BW1004">
        <v>0</v>
      </c>
      <c r="BX1004" t="s">
        <v>83</v>
      </c>
      <c r="BY1004" t="s">
        <v>83</v>
      </c>
      <c r="BZ1004" t="s">
        <v>83</v>
      </c>
      <c r="CA1004" s="2">
        <v>0</v>
      </c>
      <c r="CB1004">
        <v>7</v>
      </c>
      <c r="CC1004">
        <v>2008</v>
      </c>
      <c r="CD1004" t="s">
        <v>110</v>
      </c>
      <c r="CE1004" t="s">
        <v>111</v>
      </c>
      <c r="CF1004" s="2">
        <v>232000</v>
      </c>
      <c r="CG1004" s="4">
        <f t="shared" si="31"/>
        <v>147.39517153748412</v>
      </c>
    </row>
    <row r="1005" spans="1:85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 t="str">
        <f t="shared" si="30"/>
        <v>Y</v>
      </c>
      <c r="S1005">
        <v>5</v>
      </c>
      <c r="T1005">
        <v>6</v>
      </c>
      <c r="U1005">
        <v>1976</v>
      </c>
      <c r="V1005" t="str">
        <f>IF(Table1[[#This Row],[YearBuilt]]&lt;1990, "N", IF(Table1[[#This Row],[Remodeled after 1990?]] = "Y", "N", "Y"))</f>
        <v>N</v>
      </c>
      <c r="W1005">
        <v>1976</v>
      </c>
      <c r="X1005" t="str" cm="1">
        <f t="array" ref="X1005">IFERROR(IF(U1005=W1005, "N", IF(AND(U1005&lt;W1005, Table1[[#This Row],[YearRemodAdd]]&gt;1990), "Y", "N/A")), No value)</f>
        <v>N</v>
      </c>
      <c r="Y1005" t="s">
        <v>93</v>
      </c>
      <c r="Z1005" t="s">
        <v>94</v>
      </c>
      <c r="AA1005" t="s">
        <v>95</v>
      </c>
      <c r="AB1005" t="s">
        <v>95</v>
      </c>
      <c r="AC1005" t="s">
        <v>96</v>
      </c>
      <c r="AD1005">
        <v>164</v>
      </c>
      <c r="AE1005" t="s">
        <v>98</v>
      </c>
      <c r="AF1005" t="s">
        <v>98</v>
      </c>
      <c r="AG1005" t="s">
        <v>118</v>
      </c>
      <c r="AH1005" t="s">
        <v>98</v>
      </c>
      <c r="AI1005" t="s">
        <v>98</v>
      </c>
      <c r="AJ1005" t="s">
        <v>100</v>
      </c>
      <c r="AK1005" t="s">
        <v>102</v>
      </c>
      <c r="AL1005">
        <v>0</v>
      </c>
      <c r="AM1005" t="s">
        <v>102</v>
      </c>
      <c r="AN1005">
        <v>0</v>
      </c>
      <c r="AO1005">
        <v>1680</v>
      </c>
      <c r="AP1005">
        <v>1680</v>
      </c>
      <c r="AQ1005" t="s">
        <v>103</v>
      </c>
      <c r="AR1005" t="s">
        <v>147</v>
      </c>
      <c r="AS1005" t="s">
        <v>105</v>
      </c>
      <c r="AT1005" t="s">
        <v>106</v>
      </c>
      <c r="AU1005">
        <v>1680</v>
      </c>
      <c r="AV1005">
        <v>0</v>
      </c>
      <c r="AW1005">
        <v>0</v>
      </c>
      <c r="AX1005">
        <v>1680</v>
      </c>
      <c r="AY1005">
        <v>0</v>
      </c>
      <c r="AZ1005">
        <v>0</v>
      </c>
      <c r="BA1005">
        <v>2</v>
      </c>
      <c r="BB1005">
        <v>0</v>
      </c>
      <c r="BC1005">
        <v>4</v>
      </c>
      <c r="BD1005">
        <v>2</v>
      </c>
      <c r="BE1005" t="s">
        <v>98</v>
      </c>
      <c r="BF1005">
        <v>8</v>
      </c>
      <c r="BG1005" t="s">
        <v>107</v>
      </c>
      <c r="BH1005">
        <v>0</v>
      </c>
      <c r="BI1005" t="s">
        <v>83</v>
      </c>
      <c r="BJ1005" t="s">
        <v>127</v>
      </c>
      <c r="BK1005">
        <v>1976</v>
      </c>
      <c r="BL1005" t="s">
        <v>102</v>
      </c>
      <c r="BM1005">
        <v>2</v>
      </c>
      <c r="BN1005">
        <v>528</v>
      </c>
      <c r="BO1005" t="s">
        <v>98</v>
      </c>
      <c r="BP1005" t="s">
        <v>98</v>
      </c>
      <c r="BQ1005" t="s">
        <v>105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 t="s">
        <v>83</v>
      </c>
      <c r="BY1005" t="s">
        <v>83</v>
      </c>
      <c r="BZ1005" t="s">
        <v>83</v>
      </c>
      <c r="CA1005" s="2">
        <v>0</v>
      </c>
      <c r="CB1005">
        <v>6</v>
      </c>
      <c r="CC1005">
        <v>2007</v>
      </c>
      <c r="CD1005" t="s">
        <v>110</v>
      </c>
      <c r="CE1005" t="s">
        <v>111</v>
      </c>
      <c r="CF1005" s="2">
        <v>136905</v>
      </c>
      <c r="CG1005" s="4">
        <f t="shared" si="31"/>
        <v>81.491071428571431</v>
      </c>
    </row>
    <row r="1006" spans="1:85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 t="str">
        <f t="shared" si="30"/>
        <v>Y</v>
      </c>
      <c r="S1006">
        <v>7</v>
      </c>
      <c r="T1006">
        <v>5</v>
      </c>
      <c r="U1006">
        <v>2005</v>
      </c>
      <c r="V1006" t="str">
        <f>IF(Table1[[#This Row],[YearBuilt]]&lt;1990, "N", IF(Table1[[#This Row],[Remodeled after 1990?]] = "Y", "N", "Y"))</f>
        <v>N</v>
      </c>
      <c r="W1006">
        <v>2006</v>
      </c>
      <c r="X1006" t="str" cm="1">
        <f t="array" ref="X1006">IFERROR(IF(U1006=W1006, "N", IF(AND(U1006&lt;W1006, Table1[[#This Row],[YearRemodAdd]]&gt;1990), "Y", "N/A")), No value)</f>
        <v>Y</v>
      </c>
      <c r="Y1006" t="s">
        <v>93</v>
      </c>
      <c r="Z1006" t="s">
        <v>94</v>
      </c>
      <c r="AA1006" t="s">
        <v>95</v>
      </c>
      <c r="AB1006" t="s">
        <v>95</v>
      </c>
      <c r="AC1006" t="s">
        <v>96</v>
      </c>
      <c r="AD1006">
        <v>16</v>
      </c>
      <c r="AE1006" t="s">
        <v>97</v>
      </c>
      <c r="AF1006" t="s">
        <v>98</v>
      </c>
      <c r="AG1006" t="s">
        <v>99</v>
      </c>
      <c r="AH1006" t="s">
        <v>97</v>
      </c>
      <c r="AI1006" t="s">
        <v>98</v>
      </c>
      <c r="AJ1006" t="s">
        <v>100</v>
      </c>
      <c r="AK1006" t="s">
        <v>101</v>
      </c>
      <c r="AL1006">
        <v>16</v>
      </c>
      <c r="AM1006" t="s">
        <v>102</v>
      </c>
      <c r="AN1006">
        <v>0</v>
      </c>
      <c r="AO1006">
        <v>1330</v>
      </c>
      <c r="AP1006">
        <v>1346</v>
      </c>
      <c r="AQ1006" t="s">
        <v>103</v>
      </c>
      <c r="AR1006" t="s">
        <v>104</v>
      </c>
      <c r="AS1006" t="s">
        <v>105</v>
      </c>
      <c r="AT1006" t="s">
        <v>106</v>
      </c>
      <c r="AU1006">
        <v>1504</v>
      </c>
      <c r="AV1006">
        <v>0</v>
      </c>
      <c r="AW1006">
        <v>0</v>
      </c>
      <c r="AX1006">
        <v>1504</v>
      </c>
      <c r="AY1006">
        <v>0</v>
      </c>
      <c r="AZ1006">
        <v>0</v>
      </c>
      <c r="BA1006">
        <v>2</v>
      </c>
      <c r="BB1006">
        <v>0</v>
      </c>
      <c r="BC1006">
        <v>1</v>
      </c>
      <c r="BD1006">
        <v>1</v>
      </c>
      <c r="BE1006" t="s">
        <v>97</v>
      </c>
      <c r="BF1006">
        <v>7</v>
      </c>
      <c r="BG1006" t="s">
        <v>107</v>
      </c>
      <c r="BH1006">
        <v>1</v>
      </c>
      <c r="BI1006" t="s">
        <v>97</v>
      </c>
      <c r="BJ1006" t="s">
        <v>108</v>
      </c>
      <c r="BK1006">
        <v>2005</v>
      </c>
      <c r="BL1006" t="s">
        <v>157</v>
      </c>
      <c r="BM1006">
        <v>2</v>
      </c>
      <c r="BN1006">
        <v>457</v>
      </c>
      <c r="BO1006" t="s">
        <v>98</v>
      </c>
      <c r="BP1006" t="s">
        <v>98</v>
      </c>
      <c r="BQ1006" t="s">
        <v>105</v>
      </c>
      <c r="BR1006">
        <v>156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 t="s">
        <v>83</v>
      </c>
      <c r="BY1006" t="s">
        <v>83</v>
      </c>
      <c r="BZ1006" t="s">
        <v>83</v>
      </c>
      <c r="CA1006" s="2">
        <v>0</v>
      </c>
      <c r="CB1006">
        <v>5</v>
      </c>
      <c r="CC1006">
        <v>2009</v>
      </c>
      <c r="CD1006" t="s">
        <v>110</v>
      </c>
      <c r="CE1006" t="s">
        <v>111</v>
      </c>
      <c r="CF1006" s="2">
        <v>181000</v>
      </c>
      <c r="CG1006" s="4">
        <f t="shared" si="31"/>
        <v>120.34574468085107</v>
      </c>
    </row>
    <row r="1007" spans="1:85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 t="str">
        <f t="shared" si="30"/>
        <v>N/A</v>
      </c>
      <c r="S1007">
        <v>5</v>
      </c>
      <c r="T1007">
        <v>8</v>
      </c>
      <c r="U1007">
        <v>1977</v>
      </c>
      <c r="V1007" t="str">
        <f>IF(Table1[[#This Row],[YearBuilt]]&lt;1990, "N", IF(Table1[[#This Row],[Remodeled after 1990?]] = "Y", "N", "Y"))</f>
        <v>N</v>
      </c>
      <c r="W1007">
        <v>1977</v>
      </c>
      <c r="X1007" t="str" cm="1">
        <f t="array" ref="X1007">IFERROR(IF(U1007=W1007, "N", IF(AND(U1007&lt;W1007, Table1[[#This Row],[YearRemodAdd]]&gt;1990), "Y", "N/A")), No value)</f>
        <v>N</v>
      </c>
      <c r="Y1007" t="s">
        <v>93</v>
      </c>
      <c r="Z1007" t="s">
        <v>94</v>
      </c>
      <c r="AA1007" t="s">
        <v>140</v>
      </c>
      <c r="AB1007" t="s">
        <v>140</v>
      </c>
      <c r="AC1007" t="s">
        <v>96</v>
      </c>
      <c r="AD1007">
        <v>220</v>
      </c>
      <c r="AE1007" t="s">
        <v>97</v>
      </c>
      <c r="AF1007" t="s">
        <v>98</v>
      </c>
      <c r="AG1007" t="s">
        <v>118</v>
      </c>
      <c r="AH1007" t="s">
        <v>97</v>
      </c>
      <c r="AI1007" t="s">
        <v>97</v>
      </c>
      <c r="AJ1007" t="s">
        <v>130</v>
      </c>
      <c r="AK1007" t="s">
        <v>101</v>
      </c>
      <c r="AL1007">
        <v>595</v>
      </c>
      <c r="AM1007" t="s">
        <v>102</v>
      </c>
      <c r="AN1007">
        <v>0</v>
      </c>
      <c r="AO1007">
        <v>390</v>
      </c>
      <c r="AP1007">
        <v>985</v>
      </c>
      <c r="AQ1007" t="s">
        <v>103</v>
      </c>
      <c r="AR1007" t="s">
        <v>98</v>
      </c>
      <c r="AS1007" t="s">
        <v>105</v>
      </c>
      <c r="AT1007" t="s">
        <v>106</v>
      </c>
      <c r="AU1007">
        <v>985</v>
      </c>
      <c r="AV1007">
        <v>0</v>
      </c>
      <c r="AW1007">
        <v>0</v>
      </c>
      <c r="AX1007">
        <v>985</v>
      </c>
      <c r="AY1007">
        <v>0</v>
      </c>
      <c r="AZ1007">
        <v>0</v>
      </c>
      <c r="BA1007">
        <v>2</v>
      </c>
      <c r="BB1007">
        <v>0</v>
      </c>
      <c r="BC1007">
        <v>3</v>
      </c>
      <c r="BD1007">
        <v>1</v>
      </c>
      <c r="BE1007" t="s">
        <v>98</v>
      </c>
      <c r="BF1007">
        <v>6</v>
      </c>
      <c r="BG1007" t="s">
        <v>107</v>
      </c>
      <c r="BH1007">
        <v>0</v>
      </c>
      <c r="BI1007" t="s">
        <v>83</v>
      </c>
      <c r="BJ1007" t="s">
        <v>108</v>
      </c>
      <c r="BK1007">
        <v>1977</v>
      </c>
      <c r="BL1007" t="s">
        <v>102</v>
      </c>
      <c r="BM1007">
        <v>1</v>
      </c>
      <c r="BN1007">
        <v>328</v>
      </c>
      <c r="BO1007" t="s">
        <v>98</v>
      </c>
      <c r="BP1007" t="s">
        <v>98</v>
      </c>
      <c r="BQ1007" t="s">
        <v>105</v>
      </c>
      <c r="BR1007">
        <v>210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 t="s">
        <v>83</v>
      </c>
      <c r="BY1007" t="s">
        <v>83</v>
      </c>
      <c r="BZ1007" t="s">
        <v>83</v>
      </c>
      <c r="CA1007" s="2">
        <v>0</v>
      </c>
      <c r="CB1007">
        <v>11</v>
      </c>
      <c r="CC1007">
        <v>2008</v>
      </c>
      <c r="CD1007" t="s">
        <v>110</v>
      </c>
      <c r="CE1007" t="s">
        <v>111</v>
      </c>
      <c r="CF1007" s="2">
        <v>149900</v>
      </c>
      <c r="CG1007" s="4">
        <f t="shared" si="31"/>
        <v>152.18274111675126</v>
      </c>
    </row>
    <row r="1008" spans="1:85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 t="str">
        <f t="shared" si="30"/>
        <v>Y</v>
      </c>
      <c r="S1008">
        <v>6</v>
      </c>
      <c r="T1008">
        <v>3</v>
      </c>
      <c r="U1008">
        <v>1970</v>
      </c>
      <c r="V1008" t="str">
        <f>IF(Table1[[#This Row],[YearBuilt]]&lt;1990, "N", IF(Table1[[#This Row],[Remodeled after 1990?]] = "Y", "N", "Y"))</f>
        <v>N</v>
      </c>
      <c r="W1008">
        <v>1970</v>
      </c>
      <c r="X1008" t="str" cm="1">
        <f t="array" ref="X1008">IFERROR(IF(U1008=W1008, "N", IF(AND(U1008&lt;W1008, Table1[[#This Row],[YearRemodAdd]]&gt;1990), "Y", "N/A")), No value)</f>
        <v>N</v>
      </c>
      <c r="Y1008" t="s">
        <v>93</v>
      </c>
      <c r="Z1008" t="s">
        <v>94</v>
      </c>
      <c r="AA1008" t="s">
        <v>161</v>
      </c>
      <c r="AB1008" t="s">
        <v>161</v>
      </c>
      <c r="AC1008" t="s">
        <v>117</v>
      </c>
      <c r="AD1008">
        <v>0</v>
      </c>
      <c r="AE1008" t="s">
        <v>98</v>
      </c>
      <c r="AF1008" t="s">
        <v>98</v>
      </c>
      <c r="AG1008" t="s">
        <v>118</v>
      </c>
      <c r="AH1008" t="s">
        <v>97</v>
      </c>
      <c r="AI1008" t="s">
        <v>98</v>
      </c>
      <c r="AJ1008" t="s">
        <v>100</v>
      </c>
      <c r="AK1008" t="s">
        <v>172</v>
      </c>
      <c r="AL1008">
        <v>1237</v>
      </c>
      <c r="AM1008" t="s">
        <v>102</v>
      </c>
      <c r="AN1008">
        <v>0</v>
      </c>
      <c r="AO1008">
        <v>420</v>
      </c>
      <c r="AP1008">
        <v>1657</v>
      </c>
      <c r="AQ1008" t="s">
        <v>103</v>
      </c>
      <c r="AR1008" t="s">
        <v>97</v>
      </c>
      <c r="AS1008" t="s">
        <v>105</v>
      </c>
      <c r="AT1008" t="s">
        <v>106</v>
      </c>
      <c r="AU1008">
        <v>1657</v>
      </c>
      <c r="AV1008">
        <v>0</v>
      </c>
      <c r="AW1008">
        <v>0</v>
      </c>
      <c r="AX1008">
        <v>1657</v>
      </c>
      <c r="AY1008">
        <v>0</v>
      </c>
      <c r="AZ1008">
        <v>1</v>
      </c>
      <c r="BA1008">
        <v>2</v>
      </c>
      <c r="BB1008">
        <v>0</v>
      </c>
      <c r="BC1008">
        <v>3</v>
      </c>
      <c r="BD1008">
        <v>1</v>
      </c>
      <c r="BE1008" t="s">
        <v>98</v>
      </c>
      <c r="BF1008">
        <v>7</v>
      </c>
      <c r="BG1008" t="s">
        <v>107</v>
      </c>
      <c r="BH1008">
        <v>1</v>
      </c>
      <c r="BI1008" t="s">
        <v>98</v>
      </c>
      <c r="BJ1008" t="s">
        <v>108</v>
      </c>
      <c r="BK1008">
        <v>1970</v>
      </c>
      <c r="BL1008" t="s">
        <v>102</v>
      </c>
      <c r="BM1008">
        <v>2</v>
      </c>
      <c r="BN1008">
        <v>484</v>
      </c>
      <c r="BO1008" t="s">
        <v>98</v>
      </c>
      <c r="BP1008" t="s">
        <v>98</v>
      </c>
      <c r="BQ1008" t="s">
        <v>105</v>
      </c>
      <c r="BR1008">
        <v>0</v>
      </c>
      <c r="BS1008">
        <v>0</v>
      </c>
      <c r="BT1008">
        <v>0</v>
      </c>
      <c r="BU1008">
        <v>0</v>
      </c>
      <c r="BV1008">
        <v>147</v>
      </c>
      <c r="BW1008">
        <v>0</v>
      </c>
      <c r="BX1008" t="s">
        <v>83</v>
      </c>
      <c r="BY1008" t="s">
        <v>83</v>
      </c>
      <c r="BZ1008" t="s">
        <v>83</v>
      </c>
      <c r="CA1008" s="2">
        <v>0</v>
      </c>
      <c r="CB1008">
        <v>3</v>
      </c>
      <c r="CC1008">
        <v>2007</v>
      </c>
      <c r="CD1008" t="s">
        <v>110</v>
      </c>
      <c r="CE1008" t="s">
        <v>111</v>
      </c>
      <c r="CF1008" s="2">
        <v>163500</v>
      </c>
      <c r="CG1008" s="4">
        <f t="shared" si="31"/>
        <v>98.672299336149663</v>
      </c>
    </row>
    <row r="1009" spans="1:85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 t="str">
        <f t="shared" si="30"/>
        <v>N</v>
      </c>
      <c r="S1009">
        <v>4</v>
      </c>
      <c r="T1009">
        <v>4</v>
      </c>
      <c r="U1009">
        <v>1970</v>
      </c>
      <c r="V1009" t="str">
        <f>IF(Table1[[#This Row],[YearBuilt]]&lt;1990, "N", IF(Table1[[#This Row],[Remodeled after 1990?]] = "Y", "N", "Y"))</f>
        <v>N</v>
      </c>
      <c r="W1009">
        <v>1970</v>
      </c>
      <c r="X1009" t="str" cm="1">
        <f t="array" ref="X1009">IFERROR(IF(U1009=W1009, "N", IF(AND(U1009&lt;W1009, Table1[[#This Row],[YearRemodAdd]]&gt;1990), "Y", "N/A")), No value)</f>
        <v>N</v>
      </c>
      <c r="Y1009" t="s">
        <v>93</v>
      </c>
      <c r="Z1009" t="s">
        <v>94</v>
      </c>
      <c r="AA1009" t="s">
        <v>180</v>
      </c>
      <c r="AB1009" t="s">
        <v>181</v>
      </c>
      <c r="AC1009" t="s">
        <v>117</v>
      </c>
      <c r="AD1009">
        <v>0</v>
      </c>
      <c r="AE1009" t="s">
        <v>98</v>
      </c>
      <c r="AF1009" t="s">
        <v>98</v>
      </c>
      <c r="AG1009" t="s">
        <v>118</v>
      </c>
      <c r="AH1009" t="s">
        <v>98</v>
      </c>
      <c r="AI1009" t="s">
        <v>98</v>
      </c>
      <c r="AJ1009" t="s">
        <v>100</v>
      </c>
      <c r="AK1009" t="s">
        <v>141</v>
      </c>
      <c r="AL1009">
        <v>273</v>
      </c>
      <c r="AM1009" t="s">
        <v>172</v>
      </c>
      <c r="AN1009">
        <v>273</v>
      </c>
      <c r="AO1009">
        <v>0</v>
      </c>
      <c r="AP1009">
        <v>546</v>
      </c>
      <c r="AQ1009" t="s">
        <v>103</v>
      </c>
      <c r="AR1009" t="s">
        <v>98</v>
      </c>
      <c r="AS1009" t="s">
        <v>105</v>
      </c>
      <c r="AT1009" t="s">
        <v>106</v>
      </c>
      <c r="AU1009">
        <v>546</v>
      </c>
      <c r="AV1009">
        <v>546</v>
      </c>
      <c r="AW1009">
        <v>0</v>
      </c>
      <c r="AX1009">
        <v>1092</v>
      </c>
      <c r="AY1009">
        <v>0</v>
      </c>
      <c r="AZ1009">
        <v>0</v>
      </c>
      <c r="BA1009">
        <v>1</v>
      </c>
      <c r="BB1009">
        <v>1</v>
      </c>
      <c r="BC1009">
        <v>3</v>
      </c>
      <c r="BD1009">
        <v>1</v>
      </c>
      <c r="BE1009" t="s">
        <v>98</v>
      </c>
      <c r="BF1009">
        <v>6</v>
      </c>
      <c r="BG1009" t="s">
        <v>107</v>
      </c>
      <c r="BH1009">
        <v>0</v>
      </c>
      <c r="BI1009" t="s">
        <v>83</v>
      </c>
      <c r="BJ1009" t="s">
        <v>108</v>
      </c>
      <c r="BK1009">
        <v>1970</v>
      </c>
      <c r="BL1009" t="s">
        <v>109</v>
      </c>
      <c r="BM1009">
        <v>1</v>
      </c>
      <c r="BN1009">
        <v>286</v>
      </c>
      <c r="BO1009" t="s">
        <v>98</v>
      </c>
      <c r="BP1009" t="s">
        <v>98</v>
      </c>
      <c r="BQ1009" t="s">
        <v>105</v>
      </c>
      <c r="BR1009">
        <v>238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 t="s">
        <v>83</v>
      </c>
      <c r="BY1009" t="s">
        <v>83</v>
      </c>
      <c r="BZ1009" t="s">
        <v>83</v>
      </c>
      <c r="CA1009" s="2">
        <v>0</v>
      </c>
      <c r="CB1009">
        <v>8</v>
      </c>
      <c r="CC1009">
        <v>2009</v>
      </c>
      <c r="CD1009" t="s">
        <v>110</v>
      </c>
      <c r="CE1009" t="s">
        <v>111</v>
      </c>
      <c r="CF1009" s="2">
        <v>88000</v>
      </c>
      <c r="CG1009" s="4">
        <f t="shared" si="31"/>
        <v>80.586080586080584</v>
      </c>
    </row>
    <row r="1010" spans="1:85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 t="str">
        <f t="shared" si="30"/>
        <v>Y</v>
      </c>
      <c r="S1010">
        <v>7</v>
      </c>
      <c r="T1010">
        <v>5</v>
      </c>
      <c r="U1010">
        <v>2004</v>
      </c>
      <c r="V1010" t="str">
        <f>IF(Table1[[#This Row],[YearBuilt]]&lt;1990, "N", IF(Table1[[#This Row],[Remodeled after 1990?]] = "Y", "N", "Y"))</f>
        <v>N</v>
      </c>
      <c r="W1010">
        <v>2005</v>
      </c>
      <c r="X1010" t="str" cm="1">
        <f t="array" ref="X1010">IFERROR(IF(U1010=W1010, "N", IF(AND(U1010&lt;W1010, Table1[[#This Row],[YearRemodAdd]]&gt;1990), "Y", "N/A")), No value)</f>
        <v>Y</v>
      </c>
      <c r="Y1010" t="s">
        <v>152</v>
      </c>
      <c r="Z1010" t="s">
        <v>94</v>
      </c>
      <c r="AA1010" t="s">
        <v>95</v>
      </c>
      <c r="AB1010" t="s">
        <v>95</v>
      </c>
      <c r="AC1010" t="s">
        <v>137</v>
      </c>
      <c r="AD1010">
        <v>108</v>
      </c>
      <c r="AE1010" t="s">
        <v>97</v>
      </c>
      <c r="AF1010" t="s">
        <v>98</v>
      </c>
      <c r="AG1010" t="s">
        <v>99</v>
      </c>
      <c r="AH1010" t="s">
        <v>104</v>
      </c>
      <c r="AI1010" t="s">
        <v>98</v>
      </c>
      <c r="AJ1010" t="s">
        <v>121</v>
      </c>
      <c r="AK1010" t="s">
        <v>102</v>
      </c>
      <c r="AL1010">
        <v>0</v>
      </c>
      <c r="AM1010" t="s">
        <v>102</v>
      </c>
      <c r="AN1010">
        <v>0</v>
      </c>
      <c r="AO1010">
        <v>1710</v>
      </c>
      <c r="AP1010">
        <v>1710</v>
      </c>
      <c r="AQ1010" t="s">
        <v>103</v>
      </c>
      <c r="AR1010" t="s">
        <v>104</v>
      </c>
      <c r="AS1010" t="s">
        <v>105</v>
      </c>
      <c r="AT1010" t="s">
        <v>106</v>
      </c>
      <c r="AU1010">
        <v>1710</v>
      </c>
      <c r="AV1010">
        <v>0</v>
      </c>
      <c r="AW1010">
        <v>0</v>
      </c>
      <c r="AX1010">
        <v>1710</v>
      </c>
      <c r="AY1010">
        <v>0</v>
      </c>
      <c r="AZ1010">
        <v>0</v>
      </c>
      <c r="BA1010">
        <v>2</v>
      </c>
      <c r="BB1010">
        <v>0</v>
      </c>
      <c r="BC1010">
        <v>3</v>
      </c>
      <c r="BD1010">
        <v>1</v>
      </c>
      <c r="BE1010" t="s">
        <v>97</v>
      </c>
      <c r="BF1010">
        <v>7</v>
      </c>
      <c r="BG1010" t="s">
        <v>107</v>
      </c>
      <c r="BH1010">
        <v>1</v>
      </c>
      <c r="BI1010" t="s">
        <v>97</v>
      </c>
      <c r="BJ1010" t="s">
        <v>108</v>
      </c>
      <c r="BK1010">
        <v>2004</v>
      </c>
      <c r="BL1010" t="s">
        <v>157</v>
      </c>
      <c r="BM1010">
        <v>2</v>
      </c>
      <c r="BN1010">
        <v>550</v>
      </c>
      <c r="BO1010" t="s">
        <v>98</v>
      </c>
      <c r="BP1010" t="s">
        <v>98</v>
      </c>
      <c r="BQ1010" t="s">
        <v>105</v>
      </c>
      <c r="BR1010">
        <v>100</v>
      </c>
      <c r="BS1010">
        <v>48</v>
      </c>
      <c r="BT1010">
        <v>0</v>
      </c>
      <c r="BU1010">
        <v>0</v>
      </c>
      <c r="BV1010">
        <v>180</v>
      </c>
      <c r="BW1010">
        <v>0</v>
      </c>
      <c r="BX1010" t="s">
        <v>83</v>
      </c>
      <c r="BY1010" t="s">
        <v>83</v>
      </c>
      <c r="BZ1010" t="s">
        <v>83</v>
      </c>
      <c r="CA1010" s="2">
        <v>0</v>
      </c>
      <c r="CB1010">
        <v>4</v>
      </c>
      <c r="CC1010">
        <v>2009</v>
      </c>
      <c r="CD1010" t="s">
        <v>110</v>
      </c>
      <c r="CE1010" t="s">
        <v>111</v>
      </c>
      <c r="CF1010" s="2">
        <v>240000</v>
      </c>
      <c r="CG1010" s="4">
        <f t="shared" si="31"/>
        <v>140.35087719298247</v>
      </c>
    </row>
    <row r="1011" spans="1:85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 t="str">
        <f t="shared" si="30"/>
        <v>N/A</v>
      </c>
      <c r="S1011">
        <v>5</v>
      </c>
      <c r="T1011">
        <v>5</v>
      </c>
      <c r="U1011">
        <v>1926</v>
      </c>
      <c r="V1011" t="str">
        <f>IF(Table1[[#This Row],[YearBuilt]]&lt;1990, "N", IF(Table1[[#This Row],[Remodeled after 1990?]] = "Y", "N", "Y"))</f>
        <v>N</v>
      </c>
      <c r="W1011">
        <v>1950</v>
      </c>
      <c r="X1011" t="str" cm="1">
        <f t="array" ref="X1011">IFERROR(IF(U1011=W1011, "N", IF(AND(U1011&lt;W1011, Table1[[#This Row],[YearRemodAdd]]&gt;1990), "Y", "N/A")), No value)</f>
        <v>N/A</v>
      </c>
      <c r="Y1011" t="s">
        <v>93</v>
      </c>
      <c r="Z1011" t="s">
        <v>94</v>
      </c>
      <c r="AA1011" t="s">
        <v>124</v>
      </c>
      <c r="AB1011" t="s">
        <v>124</v>
      </c>
      <c r="AC1011" t="s">
        <v>117</v>
      </c>
      <c r="AD1011">
        <v>0</v>
      </c>
      <c r="AE1011" t="s">
        <v>98</v>
      </c>
      <c r="AF1011" t="s">
        <v>147</v>
      </c>
      <c r="AG1011" t="s">
        <v>126</v>
      </c>
      <c r="AH1011" t="s">
        <v>98</v>
      </c>
      <c r="AI1011" t="s">
        <v>98</v>
      </c>
      <c r="AJ1011" t="s">
        <v>100</v>
      </c>
      <c r="AK1011" t="s">
        <v>102</v>
      </c>
      <c r="AL1011">
        <v>0</v>
      </c>
      <c r="AM1011" t="s">
        <v>102</v>
      </c>
      <c r="AN1011">
        <v>0</v>
      </c>
      <c r="AO1011">
        <v>1008</v>
      </c>
      <c r="AP1011">
        <v>1008</v>
      </c>
      <c r="AQ1011" t="s">
        <v>103</v>
      </c>
      <c r="AR1011" t="s">
        <v>104</v>
      </c>
      <c r="AS1011" t="s">
        <v>105</v>
      </c>
      <c r="AT1011" t="s">
        <v>106</v>
      </c>
      <c r="AU1011">
        <v>1008</v>
      </c>
      <c r="AV1011">
        <v>0</v>
      </c>
      <c r="AW1011">
        <v>514</v>
      </c>
      <c r="AX1011">
        <v>1522</v>
      </c>
      <c r="AY1011">
        <v>0</v>
      </c>
      <c r="AZ1011">
        <v>0</v>
      </c>
      <c r="BA1011">
        <v>2</v>
      </c>
      <c r="BB1011">
        <v>0</v>
      </c>
      <c r="BC1011">
        <v>4</v>
      </c>
      <c r="BD1011">
        <v>1</v>
      </c>
      <c r="BE1011" t="s">
        <v>98</v>
      </c>
      <c r="BF1011">
        <v>7</v>
      </c>
      <c r="BG1011" t="s">
        <v>107</v>
      </c>
      <c r="BH1011">
        <v>0</v>
      </c>
      <c r="BI1011" t="s">
        <v>83</v>
      </c>
      <c r="BJ1011" t="s">
        <v>83</v>
      </c>
      <c r="BK1011" t="s">
        <v>83</v>
      </c>
      <c r="BL1011" t="s">
        <v>83</v>
      </c>
      <c r="BM1011">
        <v>0</v>
      </c>
      <c r="BN1011">
        <v>0</v>
      </c>
      <c r="BO1011" t="s">
        <v>83</v>
      </c>
      <c r="BP1011" t="s">
        <v>83</v>
      </c>
      <c r="BQ1011" t="s">
        <v>190</v>
      </c>
      <c r="BR1011">
        <v>0</v>
      </c>
      <c r="BS1011">
        <v>0</v>
      </c>
      <c r="BT1011">
        <v>138</v>
      </c>
      <c r="BU1011">
        <v>0</v>
      </c>
      <c r="BV1011">
        <v>0</v>
      </c>
      <c r="BW1011">
        <v>0</v>
      </c>
      <c r="BX1011" t="s">
        <v>83</v>
      </c>
      <c r="BY1011" t="s">
        <v>83</v>
      </c>
      <c r="BZ1011" t="s">
        <v>83</v>
      </c>
      <c r="CA1011" s="2">
        <v>0</v>
      </c>
      <c r="CB1011">
        <v>6</v>
      </c>
      <c r="CC1011">
        <v>2006</v>
      </c>
      <c r="CD1011" t="s">
        <v>110</v>
      </c>
      <c r="CE1011" t="s">
        <v>111</v>
      </c>
      <c r="CF1011" s="2">
        <v>102000</v>
      </c>
      <c r="CG1011" s="4">
        <f t="shared" si="31"/>
        <v>67.017082785808142</v>
      </c>
    </row>
    <row r="1012" spans="1:85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 t="str">
        <f t="shared" si="30"/>
        <v>N/A</v>
      </c>
      <c r="S1012">
        <v>5</v>
      </c>
      <c r="T1012">
        <v>5</v>
      </c>
      <c r="U1012">
        <v>1948</v>
      </c>
      <c r="V1012" t="str">
        <f>IF(Table1[[#This Row],[YearBuilt]]&lt;1990, "N", IF(Table1[[#This Row],[Remodeled after 1990?]] = "Y", "N", "Y"))</f>
        <v>N</v>
      </c>
      <c r="W1012">
        <v>1950</v>
      </c>
      <c r="X1012" t="str" cm="1">
        <f t="array" ref="X1012">IFERROR(IF(U1012=W1012, "N", IF(AND(U1012&lt;W1012, Table1[[#This Row],[YearRemodAdd]]&gt;1990), "Y", "N/A")), No value)</f>
        <v>N/A</v>
      </c>
      <c r="Y1012" t="s">
        <v>93</v>
      </c>
      <c r="Z1012" t="s">
        <v>94</v>
      </c>
      <c r="AA1012" t="s">
        <v>124</v>
      </c>
      <c r="AB1012" t="s">
        <v>124</v>
      </c>
      <c r="AC1012" t="s">
        <v>117</v>
      </c>
      <c r="AD1012">
        <v>0</v>
      </c>
      <c r="AE1012" t="s">
        <v>98</v>
      </c>
      <c r="AF1012" t="s">
        <v>98</v>
      </c>
      <c r="AG1012" t="s">
        <v>118</v>
      </c>
      <c r="AH1012" t="s">
        <v>98</v>
      </c>
      <c r="AI1012" t="s">
        <v>98</v>
      </c>
      <c r="AJ1012" t="s">
        <v>100</v>
      </c>
      <c r="AK1012" t="s">
        <v>102</v>
      </c>
      <c r="AL1012">
        <v>0</v>
      </c>
      <c r="AM1012" t="s">
        <v>102</v>
      </c>
      <c r="AN1012">
        <v>0</v>
      </c>
      <c r="AO1012">
        <v>720</v>
      </c>
      <c r="AP1012">
        <v>720</v>
      </c>
      <c r="AQ1012" t="s">
        <v>103</v>
      </c>
      <c r="AR1012" t="s">
        <v>98</v>
      </c>
      <c r="AS1012" t="s">
        <v>105</v>
      </c>
      <c r="AT1012" t="s">
        <v>106</v>
      </c>
      <c r="AU1012">
        <v>720</v>
      </c>
      <c r="AV1012">
        <v>551</v>
      </c>
      <c r="AW1012">
        <v>0</v>
      </c>
      <c r="AX1012">
        <v>1271</v>
      </c>
      <c r="AY1012">
        <v>0</v>
      </c>
      <c r="AZ1012">
        <v>0</v>
      </c>
      <c r="BA1012">
        <v>2</v>
      </c>
      <c r="BB1012">
        <v>0</v>
      </c>
      <c r="BC1012">
        <v>4</v>
      </c>
      <c r="BD1012">
        <v>1</v>
      </c>
      <c r="BE1012" t="s">
        <v>98</v>
      </c>
      <c r="BF1012">
        <v>7</v>
      </c>
      <c r="BG1012" t="s">
        <v>107</v>
      </c>
      <c r="BH1012">
        <v>1</v>
      </c>
      <c r="BI1012" t="s">
        <v>97</v>
      </c>
      <c r="BJ1012" t="s">
        <v>108</v>
      </c>
      <c r="BK1012">
        <v>1948</v>
      </c>
      <c r="BL1012" t="s">
        <v>102</v>
      </c>
      <c r="BM1012">
        <v>1</v>
      </c>
      <c r="BN1012">
        <v>312</v>
      </c>
      <c r="BO1012" t="s">
        <v>98</v>
      </c>
      <c r="BP1012" t="s">
        <v>98</v>
      </c>
      <c r="BQ1012" t="s">
        <v>105</v>
      </c>
      <c r="BR1012">
        <v>0</v>
      </c>
      <c r="BS1012">
        <v>0</v>
      </c>
      <c r="BT1012">
        <v>108</v>
      </c>
      <c r="BU1012">
        <v>0</v>
      </c>
      <c r="BV1012">
        <v>0</v>
      </c>
      <c r="BW1012">
        <v>0</v>
      </c>
      <c r="BX1012" t="s">
        <v>83</v>
      </c>
      <c r="BY1012" t="s">
        <v>83</v>
      </c>
      <c r="BZ1012" t="s">
        <v>83</v>
      </c>
      <c r="CA1012" s="2">
        <v>0</v>
      </c>
      <c r="CB1012">
        <v>8</v>
      </c>
      <c r="CC1012">
        <v>2008</v>
      </c>
      <c r="CD1012" t="s">
        <v>110</v>
      </c>
      <c r="CE1012" t="s">
        <v>111</v>
      </c>
      <c r="CF1012" s="2">
        <v>135000</v>
      </c>
      <c r="CG1012" s="4">
        <f t="shared" si="31"/>
        <v>106.21557828481511</v>
      </c>
    </row>
    <row r="1013" spans="1:85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 t="str">
        <f t="shared" si="30"/>
        <v>Y</v>
      </c>
      <c r="S1013">
        <v>5</v>
      </c>
      <c r="T1013">
        <v>5</v>
      </c>
      <c r="U1013">
        <v>1965</v>
      </c>
      <c r="V1013" t="str">
        <f>IF(Table1[[#This Row],[YearBuilt]]&lt;1990, "N", IF(Table1[[#This Row],[Remodeled after 1990?]] = "Y", "N", "Y"))</f>
        <v>N</v>
      </c>
      <c r="W1013">
        <v>1965</v>
      </c>
      <c r="X1013" t="str" cm="1">
        <f t="array" ref="X1013">IFERROR(IF(U1013=W1013, "N", IF(AND(U1013&lt;W1013, Table1[[#This Row],[YearRemodAdd]]&gt;1990), "Y", "N/A")), No value)</f>
        <v>N</v>
      </c>
      <c r="Y1013" t="s">
        <v>152</v>
      </c>
      <c r="Z1013" t="s">
        <v>94</v>
      </c>
      <c r="AA1013" t="s">
        <v>236</v>
      </c>
      <c r="AB1013" t="s">
        <v>236</v>
      </c>
      <c r="AC1013" t="s">
        <v>117</v>
      </c>
      <c r="AD1013">
        <v>0</v>
      </c>
      <c r="AE1013" t="s">
        <v>98</v>
      </c>
      <c r="AF1013" t="s">
        <v>98</v>
      </c>
      <c r="AG1013" t="s">
        <v>118</v>
      </c>
      <c r="AH1013" t="s">
        <v>83</v>
      </c>
      <c r="AI1013" t="s">
        <v>83</v>
      </c>
      <c r="AJ1013" t="s">
        <v>83</v>
      </c>
      <c r="AK1013" t="s">
        <v>83</v>
      </c>
      <c r="AL1013">
        <v>0</v>
      </c>
      <c r="AM1013" t="s">
        <v>83</v>
      </c>
      <c r="AN1013">
        <v>0</v>
      </c>
      <c r="AO1013">
        <v>0</v>
      </c>
      <c r="AP1013">
        <v>0</v>
      </c>
      <c r="AQ1013" t="s">
        <v>103</v>
      </c>
      <c r="AR1013" t="s">
        <v>98</v>
      </c>
      <c r="AS1013" t="s">
        <v>177</v>
      </c>
      <c r="AT1013" t="s">
        <v>106</v>
      </c>
      <c r="AU1013">
        <v>1664</v>
      </c>
      <c r="AV1013">
        <v>0</v>
      </c>
      <c r="AW1013">
        <v>0</v>
      </c>
      <c r="AX1013">
        <v>1664</v>
      </c>
      <c r="AY1013">
        <v>0</v>
      </c>
      <c r="AZ1013">
        <v>0</v>
      </c>
      <c r="BA1013">
        <v>2</v>
      </c>
      <c r="BB1013">
        <v>0</v>
      </c>
      <c r="BC1013">
        <v>4</v>
      </c>
      <c r="BD1013">
        <v>2</v>
      </c>
      <c r="BE1013" t="s">
        <v>98</v>
      </c>
      <c r="BF1013">
        <v>8</v>
      </c>
      <c r="BG1013" t="s">
        <v>107</v>
      </c>
      <c r="BH1013">
        <v>0</v>
      </c>
      <c r="BI1013" t="s">
        <v>83</v>
      </c>
      <c r="BJ1013" t="s">
        <v>83</v>
      </c>
      <c r="BK1013" t="s">
        <v>83</v>
      </c>
      <c r="BL1013" t="s">
        <v>83</v>
      </c>
      <c r="BM1013">
        <v>0</v>
      </c>
      <c r="BN1013">
        <v>0</v>
      </c>
      <c r="BO1013" t="s">
        <v>83</v>
      </c>
      <c r="BP1013" t="s">
        <v>83</v>
      </c>
      <c r="BQ1013" t="s">
        <v>105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 t="s">
        <v>83</v>
      </c>
      <c r="BY1013" t="s">
        <v>83</v>
      </c>
      <c r="BZ1013" t="s">
        <v>83</v>
      </c>
      <c r="CA1013" s="2">
        <v>0</v>
      </c>
      <c r="CB1013">
        <v>5</v>
      </c>
      <c r="CC1013">
        <v>2010</v>
      </c>
      <c r="CD1013" t="s">
        <v>110</v>
      </c>
      <c r="CE1013" t="s">
        <v>111</v>
      </c>
      <c r="CF1013" s="2">
        <v>100000</v>
      </c>
      <c r="CG1013" s="4">
        <f t="shared" si="31"/>
        <v>60.096153846153847</v>
      </c>
    </row>
    <row r="1014" spans="1:85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 t="str">
        <f t="shared" si="30"/>
        <v>N</v>
      </c>
      <c r="S1014">
        <v>6</v>
      </c>
      <c r="T1014">
        <v>7</v>
      </c>
      <c r="U1014">
        <v>1923</v>
      </c>
      <c r="V1014" t="str">
        <f>IF(Table1[[#This Row],[YearBuilt]]&lt;1990, "N", IF(Table1[[#This Row],[Remodeled after 1990?]] = "Y", "N", "Y"))</f>
        <v>N</v>
      </c>
      <c r="W1014">
        <v>1996</v>
      </c>
      <c r="X1014" t="str" cm="1">
        <f t="array" ref="X1014">IFERROR(IF(U1014=W1014, "N", IF(AND(U1014&lt;W1014, Table1[[#This Row],[YearRemodAdd]]&gt;1990), "Y", "N/A")), No value)</f>
        <v>Y</v>
      </c>
      <c r="Y1014" t="s">
        <v>152</v>
      </c>
      <c r="Z1014" t="s">
        <v>94</v>
      </c>
      <c r="AA1014" t="s">
        <v>124</v>
      </c>
      <c r="AB1014" t="s">
        <v>124</v>
      </c>
      <c r="AC1014" t="s">
        <v>117</v>
      </c>
      <c r="AD1014">
        <v>0</v>
      </c>
      <c r="AE1014" t="s">
        <v>98</v>
      </c>
      <c r="AF1014" t="s">
        <v>97</v>
      </c>
      <c r="AG1014" t="s">
        <v>99</v>
      </c>
      <c r="AH1014" t="s">
        <v>98</v>
      </c>
      <c r="AI1014" t="s">
        <v>147</v>
      </c>
      <c r="AJ1014" t="s">
        <v>100</v>
      </c>
      <c r="AK1014" t="s">
        <v>102</v>
      </c>
      <c r="AL1014">
        <v>0</v>
      </c>
      <c r="AM1014" t="s">
        <v>102</v>
      </c>
      <c r="AN1014">
        <v>0</v>
      </c>
      <c r="AO1014">
        <v>602</v>
      </c>
      <c r="AP1014">
        <v>602</v>
      </c>
      <c r="AQ1014" t="s">
        <v>103</v>
      </c>
      <c r="AR1014" t="s">
        <v>98</v>
      </c>
      <c r="AS1014" t="s">
        <v>105</v>
      </c>
      <c r="AT1014" t="s">
        <v>106</v>
      </c>
      <c r="AU1014">
        <v>900</v>
      </c>
      <c r="AV1014">
        <v>602</v>
      </c>
      <c r="AW1014">
        <v>0</v>
      </c>
      <c r="AX1014">
        <v>1502</v>
      </c>
      <c r="AY1014">
        <v>0</v>
      </c>
      <c r="AZ1014">
        <v>0</v>
      </c>
      <c r="BA1014">
        <v>1</v>
      </c>
      <c r="BB1014">
        <v>1</v>
      </c>
      <c r="BC1014">
        <v>3</v>
      </c>
      <c r="BD1014">
        <v>1</v>
      </c>
      <c r="BE1014" t="s">
        <v>97</v>
      </c>
      <c r="BF1014">
        <v>7</v>
      </c>
      <c r="BG1014" t="s">
        <v>107</v>
      </c>
      <c r="BH1014">
        <v>2</v>
      </c>
      <c r="BI1014" t="s">
        <v>98</v>
      </c>
      <c r="BJ1014" t="s">
        <v>127</v>
      </c>
      <c r="BK1014">
        <v>1923</v>
      </c>
      <c r="BL1014" t="s">
        <v>102</v>
      </c>
      <c r="BM1014">
        <v>1</v>
      </c>
      <c r="BN1014">
        <v>180</v>
      </c>
      <c r="BO1014" t="s">
        <v>98</v>
      </c>
      <c r="BP1014" t="s">
        <v>98</v>
      </c>
      <c r="BQ1014" t="s">
        <v>105</v>
      </c>
      <c r="BR1014">
        <v>96</v>
      </c>
      <c r="BS1014">
        <v>0</v>
      </c>
      <c r="BT1014">
        <v>112</v>
      </c>
      <c r="BU1014">
        <v>0</v>
      </c>
      <c r="BV1014">
        <v>53</v>
      </c>
      <c r="BW1014">
        <v>0</v>
      </c>
      <c r="BX1014" t="s">
        <v>83</v>
      </c>
      <c r="BY1014" t="s">
        <v>83</v>
      </c>
      <c r="BZ1014" t="s">
        <v>83</v>
      </c>
      <c r="CA1014" s="2">
        <v>0</v>
      </c>
      <c r="CB1014">
        <v>8</v>
      </c>
      <c r="CC1014">
        <v>2007</v>
      </c>
      <c r="CD1014" t="s">
        <v>110</v>
      </c>
      <c r="CE1014" t="s">
        <v>111</v>
      </c>
      <c r="CF1014" s="2">
        <v>165000</v>
      </c>
      <c r="CG1014" s="4">
        <f t="shared" si="31"/>
        <v>109.85352862849534</v>
      </c>
    </row>
    <row r="1015" spans="1:85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 t="str">
        <f t="shared" si="30"/>
        <v>Y</v>
      </c>
      <c r="S1015">
        <v>5</v>
      </c>
      <c r="T1015">
        <v>4</v>
      </c>
      <c r="U1015">
        <v>1910</v>
      </c>
      <c r="V1015" t="str">
        <f>IF(Table1[[#This Row],[YearBuilt]]&lt;1990, "N", IF(Table1[[#This Row],[Remodeled after 1990?]] = "Y", "N", "Y"))</f>
        <v>N</v>
      </c>
      <c r="W1015">
        <v>2006</v>
      </c>
      <c r="X1015" t="str" cm="1">
        <f t="array" ref="X1015">IFERROR(IF(U1015=W1015, "N", IF(AND(U1015&lt;W1015, Table1[[#This Row],[YearRemodAdd]]&gt;1990), "Y", "N/A")), No value)</f>
        <v>Y</v>
      </c>
      <c r="Y1015" t="s">
        <v>152</v>
      </c>
      <c r="Z1015" t="s">
        <v>94</v>
      </c>
      <c r="AA1015" t="s">
        <v>116</v>
      </c>
      <c r="AB1015" t="s">
        <v>203</v>
      </c>
      <c r="AC1015" t="s">
        <v>117</v>
      </c>
      <c r="AD1015">
        <v>0</v>
      </c>
      <c r="AE1015" t="s">
        <v>98</v>
      </c>
      <c r="AF1015" t="s">
        <v>98</v>
      </c>
      <c r="AG1015" t="s">
        <v>126</v>
      </c>
      <c r="AH1015" t="s">
        <v>98</v>
      </c>
      <c r="AI1015" t="s">
        <v>98</v>
      </c>
      <c r="AJ1015" t="s">
        <v>100</v>
      </c>
      <c r="AK1015" t="s">
        <v>119</v>
      </c>
      <c r="AL1015">
        <v>247</v>
      </c>
      <c r="AM1015" t="s">
        <v>153</v>
      </c>
      <c r="AN1015">
        <v>465</v>
      </c>
      <c r="AO1015">
        <v>310</v>
      </c>
      <c r="AP1015">
        <v>1022</v>
      </c>
      <c r="AQ1015" t="s">
        <v>206</v>
      </c>
      <c r="AR1015" t="s">
        <v>98</v>
      </c>
      <c r="AS1015" t="s">
        <v>177</v>
      </c>
      <c r="AT1015" t="s">
        <v>106</v>
      </c>
      <c r="AU1015">
        <v>1022</v>
      </c>
      <c r="AV1015">
        <v>0</v>
      </c>
      <c r="AW1015">
        <v>0</v>
      </c>
      <c r="AX1015">
        <v>1022</v>
      </c>
      <c r="AY1015">
        <v>1</v>
      </c>
      <c r="AZ1015">
        <v>0</v>
      </c>
      <c r="BA1015">
        <v>1</v>
      </c>
      <c r="BB1015">
        <v>0</v>
      </c>
      <c r="BC1015">
        <v>2</v>
      </c>
      <c r="BD1015">
        <v>1</v>
      </c>
      <c r="BE1015" t="s">
        <v>98</v>
      </c>
      <c r="BF1015">
        <v>4</v>
      </c>
      <c r="BG1015" t="s">
        <v>244</v>
      </c>
      <c r="BH1015">
        <v>0</v>
      </c>
      <c r="BI1015" t="s">
        <v>83</v>
      </c>
      <c r="BJ1015" t="s">
        <v>127</v>
      </c>
      <c r="BK1015">
        <v>1956</v>
      </c>
      <c r="BL1015" t="s">
        <v>102</v>
      </c>
      <c r="BM1015">
        <v>1</v>
      </c>
      <c r="BN1015">
        <v>280</v>
      </c>
      <c r="BO1015" t="s">
        <v>98</v>
      </c>
      <c r="BP1015" t="s">
        <v>98</v>
      </c>
      <c r="BQ1015" t="s">
        <v>105</v>
      </c>
      <c r="BR1015">
        <v>0</v>
      </c>
      <c r="BS1015">
        <v>30</v>
      </c>
      <c r="BT1015">
        <v>226</v>
      </c>
      <c r="BU1015">
        <v>0</v>
      </c>
      <c r="BV1015">
        <v>0</v>
      </c>
      <c r="BW1015">
        <v>0</v>
      </c>
      <c r="BX1015" t="s">
        <v>83</v>
      </c>
      <c r="BY1015" t="s">
        <v>83</v>
      </c>
      <c r="BZ1015" t="s">
        <v>83</v>
      </c>
      <c r="CA1015" s="2">
        <v>0</v>
      </c>
      <c r="CB1015">
        <v>6</v>
      </c>
      <c r="CC1015">
        <v>2009</v>
      </c>
      <c r="CD1015" t="s">
        <v>110</v>
      </c>
      <c r="CE1015" t="s">
        <v>111</v>
      </c>
      <c r="CF1015" s="2">
        <v>85000</v>
      </c>
      <c r="CG1015" s="4">
        <f t="shared" si="31"/>
        <v>83.170254403131111</v>
      </c>
    </row>
    <row r="1016" spans="1:85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 t="str">
        <f t="shared" si="30"/>
        <v>Y</v>
      </c>
      <c r="S1016">
        <v>6</v>
      </c>
      <c r="T1016">
        <v>5</v>
      </c>
      <c r="U1016">
        <v>1948</v>
      </c>
      <c r="V1016" t="str">
        <f>IF(Table1[[#This Row],[YearBuilt]]&lt;1990, "N", IF(Table1[[#This Row],[Remodeled after 1990?]] = "Y", "N", "Y"))</f>
        <v>N</v>
      </c>
      <c r="W1016">
        <v>1950</v>
      </c>
      <c r="X1016" t="str" cm="1">
        <f t="array" ref="X1016">IFERROR(IF(U1016=W1016, "N", IF(AND(U1016&lt;W1016, Table1[[#This Row],[YearRemodAdd]]&gt;1990), "Y", "N/A")), No value)</f>
        <v>N/A</v>
      </c>
      <c r="Y1016" t="s">
        <v>93</v>
      </c>
      <c r="Z1016" t="s">
        <v>94</v>
      </c>
      <c r="AA1016" t="s">
        <v>116</v>
      </c>
      <c r="AB1016" t="s">
        <v>116</v>
      </c>
      <c r="AC1016" t="s">
        <v>96</v>
      </c>
      <c r="AD1016">
        <v>206</v>
      </c>
      <c r="AE1016" t="s">
        <v>98</v>
      </c>
      <c r="AF1016" t="s">
        <v>98</v>
      </c>
      <c r="AG1016" t="s">
        <v>118</v>
      </c>
      <c r="AH1016" t="s">
        <v>98</v>
      </c>
      <c r="AI1016" t="s">
        <v>147</v>
      </c>
      <c r="AJ1016" t="s">
        <v>100</v>
      </c>
      <c r="AK1016" t="s">
        <v>141</v>
      </c>
      <c r="AL1016">
        <v>336</v>
      </c>
      <c r="AM1016" t="s">
        <v>102</v>
      </c>
      <c r="AN1016">
        <v>0</v>
      </c>
      <c r="AO1016">
        <v>746</v>
      </c>
      <c r="AP1016">
        <v>1082</v>
      </c>
      <c r="AQ1016" t="s">
        <v>103</v>
      </c>
      <c r="AR1016" t="s">
        <v>98</v>
      </c>
      <c r="AS1016" t="s">
        <v>105</v>
      </c>
      <c r="AT1016" t="s">
        <v>106</v>
      </c>
      <c r="AU1016">
        <v>1082</v>
      </c>
      <c r="AV1016">
        <v>0</v>
      </c>
      <c r="AW1016">
        <v>0</v>
      </c>
      <c r="AX1016">
        <v>1082</v>
      </c>
      <c r="AY1016">
        <v>0</v>
      </c>
      <c r="AZ1016">
        <v>0</v>
      </c>
      <c r="BA1016">
        <v>1</v>
      </c>
      <c r="BB1016">
        <v>0</v>
      </c>
      <c r="BC1016">
        <v>2</v>
      </c>
      <c r="BD1016">
        <v>1</v>
      </c>
      <c r="BE1016" t="s">
        <v>98</v>
      </c>
      <c r="BF1016">
        <v>5</v>
      </c>
      <c r="BG1016" t="s">
        <v>107</v>
      </c>
      <c r="BH1016">
        <v>1</v>
      </c>
      <c r="BI1016" t="s">
        <v>97</v>
      </c>
      <c r="BJ1016" t="s">
        <v>127</v>
      </c>
      <c r="BK1016">
        <v>1948</v>
      </c>
      <c r="BL1016" t="s">
        <v>102</v>
      </c>
      <c r="BM1016">
        <v>1</v>
      </c>
      <c r="BN1016">
        <v>240</v>
      </c>
      <c r="BO1016" t="s">
        <v>98</v>
      </c>
      <c r="BP1016" t="s">
        <v>98</v>
      </c>
      <c r="BQ1016" t="s">
        <v>105</v>
      </c>
      <c r="BR1016">
        <v>0</v>
      </c>
      <c r="BS1016">
        <v>130</v>
      </c>
      <c r="BT1016">
        <v>0</v>
      </c>
      <c r="BU1016">
        <v>0</v>
      </c>
      <c r="BV1016">
        <v>0</v>
      </c>
      <c r="BW1016">
        <v>0</v>
      </c>
      <c r="BX1016" t="s">
        <v>83</v>
      </c>
      <c r="BY1016" t="s">
        <v>83</v>
      </c>
      <c r="BZ1016" t="s">
        <v>83</v>
      </c>
      <c r="CA1016" s="2">
        <v>0</v>
      </c>
      <c r="CB1016">
        <v>11</v>
      </c>
      <c r="CC1016">
        <v>2007</v>
      </c>
      <c r="CD1016" t="s">
        <v>110</v>
      </c>
      <c r="CE1016" t="s">
        <v>111</v>
      </c>
      <c r="CF1016" s="2">
        <v>119200</v>
      </c>
      <c r="CG1016" s="4">
        <f t="shared" si="31"/>
        <v>110.16635859519408</v>
      </c>
    </row>
    <row r="1017" spans="1:85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 t="str">
        <f t="shared" si="30"/>
        <v>N</v>
      </c>
      <c r="S1017">
        <v>8</v>
      </c>
      <c r="T1017">
        <v>6</v>
      </c>
      <c r="U1017">
        <v>2001</v>
      </c>
      <c r="V1017" t="str">
        <f>IF(Table1[[#This Row],[YearBuilt]]&lt;1990, "N", IF(Table1[[#This Row],[Remodeled after 1990?]] = "Y", "N", "Y"))</f>
        <v>Y</v>
      </c>
      <c r="W1017">
        <v>2001</v>
      </c>
      <c r="X1017" t="str" cm="1">
        <f t="array" ref="X1017">IFERROR(IF(U1017=W1017, "N", IF(AND(U1017&lt;W1017, Table1[[#This Row],[YearRemodAdd]]&gt;1990), "Y", "N/A")), No value)</f>
        <v>N</v>
      </c>
      <c r="Y1017" t="s">
        <v>93</v>
      </c>
      <c r="Z1017" t="s">
        <v>94</v>
      </c>
      <c r="AA1017" t="s">
        <v>95</v>
      </c>
      <c r="AB1017" t="s">
        <v>95</v>
      </c>
      <c r="AC1017" t="s">
        <v>117</v>
      </c>
      <c r="AD1017">
        <v>0</v>
      </c>
      <c r="AE1017" t="s">
        <v>97</v>
      </c>
      <c r="AF1017" t="s">
        <v>98</v>
      </c>
      <c r="AG1017" t="s">
        <v>99</v>
      </c>
      <c r="AH1017" t="s">
        <v>97</v>
      </c>
      <c r="AI1017" t="s">
        <v>98</v>
      </c>
      <c r="AJ1017" t="s">
        <v>100</v>
      </c>
      <c r="AK1017" t="s">
        <v>101</v>
      </c>
      <c r="AL1017">
        <v>643</v>
      </c>
      <c r="AM1017" t="s">
        <v>102</v>
      </c>
      <c r="AN1017">
        <v>0</v>
      </c>
      <c r="AO1017">
        <v>167</v>
      </c>
      <c r="AP1017">
        <v>810</v>
      </c>
      <c r="AQ1017" t="s">
        <v>103</v>
      </c>
      <c r="AR1017" t="s">
        <v>104</v>
      </c>
      <c r="AS1017" t="s">
        <v>105</v>
      </c>
      <c r="AT1017" t="s">
        <v>106</v>
      </c>
      <c r="AU1017">
        <v>810</v>
      </c>
      <c r="AV1017">
        <v>855</v>
      </c>
      <c r="AW1017">
        <v>0</v>
      </c>
      <c r="AX1017">
        <v>1665</v>
      </c>
      <c r="AY1017">
        <v>1</v>
      </c>
      <c r="AZ1017">
        <v>0</v>
      </c>
      <c r="BA1017">
        <v>2</v>
      </c>
      <c r="BB1017">
        <v>1</v>
      </c>
      <c r="BC1017">
        <v>3</v>
      </c>
      <c r="BD1017">
        <v>1</v>
      </c>
      <c r="BE1017" t="s">
        <v>97</v>
      </c>
      <c r="BF1017">
        <v>6</v>
      </c>
      <c r="BG1017" t="s">
        <v>107</v>
      </c>
      <c r="BH1017">
        <v>0</v>
      </c>
      <c r="BI1017" t="s">
        <v>83</v>
      </c>
      <c r="BJ1017" t="s">
        <v>108</v>
      </c>
      <c r="BK1017">
        <v>2001</v>
      </c>
      <c r="BL1017" t="s">
        <v>157</v>
      </c>
      <c r="BM1017">
        <v>2</v>
      </c>
      <c r="BN1017">
        <v>528</v>
      </c>
      <c r="BO1017" t="s">
        <v>98</v>
      </c>
      <c r="BP1017" t="s">
        <v>98</v>
      </c>
      <c r="BQ1017" t="s">
        <v>105</v>
      </c>
      <c r="BR1017">
        <v>0</v>
      </c>
      <c r="BS1017">
        <v>45</v>
      </c>
      <c r="BT1017">
        <v>0</v>
      </c>
      <c r="BU1017">
        <v>0</v>
      </c>
      <c r="BV1017">
        <v>0</v>
      </c>
      <c r="BW1017">
        <v>0</v>
      </c>
      <c r="BX1017" t="s">
        <v>83</v>
      </c>
      <c r="BY1017" t="s">
        <v>83</v>
      </c>
      <c r="BZ1017" t="s">
        <v>83</v>
      </c>
      <c r="CA1017" s="2">
        <v>0</v>
      </c>
      <c r="CB1017">
        <v>11</v>
      </c>
      <c r="CC1017">
        <v>2009</v>
      </c>
      <c r="CD1017" t="s">
        <v>110</v>
      </c>
      <c r="CE1017" t="s">
        <v>111</v>
      </c>
      <c r="CF1017" s="2">
        <v>227000</v>
      </c>
      <c r="CG1017" s="4">
        <f t="shared" si="31"/>
        <v>136.33633633633633</v>
      </c>
    </row>
    <row r="1018" spans="1:85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 t="str">
        <f t="shared" si="30"/>
        <v>Y</v>
      </c>
      <c r="S1018">
        <v>7</v>
      </c>
      <c r="T1018">
        <v>5</v>
      </c>
      <c r="U1018">
        <v>1996</v>
      </c>
      <c r="V1018" t="str">
        <f>IF(Table1[[#This Row],[YearBuilt]]&lt;1990, "N", IF(Table1[[#This Row],[Remodeled after 1990?]] = "Y", "N", "Y"))</f>
        <v>Y</v>
      </c>
      <c r="W1018">
        <v>1996</v>
      </c>
      <c r="X1018" t="str" cm="1">
        <f t="array" ref="X1018">IFERROR(IF(U1018=W1018, "N", IF(AND(U1018&lt;W1018, Table1[[#This Row],[YearRemodAdd]]&gt;1990), "Y", "N/A")), No value)</f>
        <v>N</v>
      </c>
      <c r="Y1018" t="s">
        <v>152</v>
      </c>
      <c r="Z1018" t="s">
        <v>94</v>
      </c>
      <c r="AA1018" t="s">
        <v>95</v>
      </c>
      <c r="AB1018" t="s">
        <v>95</v>
      </c>
      <c r="AC1018" t="s">
        <v>96</v>
      </c>
      <c r="AD1018">
        <v>196</v>
      </c>
      <c r="AE1018" t="s">
        <v>97</v>
      </c>
      <c r="AF1018" t="s">
        <v>98</v>
      </c>
      <c r="AG1018" t="s">
        <v>99</v>
      </c>
      <c r="AH1018" t="s">
        <v>97</v>
      </c>
      <c r="AI1018" t="s">
        <v>98</v>
      </c>
      <c r="AJ1018" t="s">
        <v>97</v>
      </c>
      <c r="AK1018" t="s">
        <v>101</v>
      </c>
      <c r="AL1018">
        <v>690</v>
      </c>
      <c r="AM1018" t="s">
        <v>102</v>
      </c>
      <c r="AN1018">
        <v>0</v>
      </c>
      <c r="AO1018">
        <v>814</v>
      </c>
      <c r="AP1018">
        <v>1504</v>
      </c>
      <c r="AQ1018" t="s">
        <v>103</v>
      </c>
      <c r="AR1018" t="s">
        <v>104</v>
      </c>
      <c r="AS1018" t="s">
        <v>105</v>
      </c>
      <c r="AT1018" t="s">
        <v>106</v>
      </c>
      <c r="AU1018">
        <v>1504</v>
      </c>
      <c r="AV1018">
        <v>0</v>
      </c>
      <c r="AW1018">
        <v>0</v>
      </c>
      <c r="AX1018">
        <v>1504</v>
      </c>
      <c r="AY1018">
        <v>1</v>
      </c>
      <c r="AZ1018">
        <v>0</v>
      </c>
      <c r="BA1018">
        <v>2</v>
      </c>
      <c r="BB1018">
        <v>0</v>
      </c>
      <c r="BC1018">
        <v>3</v>
      </c>
      <c r="BD1018">
        <v>1</v>
      </c>
      <c r="BE1018" t="s">
        <v>97</v>
      </c>
      <c r="BF1018">
        <v>6</v>
      </c>
      <c r="BG1018" t="s">
        <v>107</v>
      </c>
      <c r="BH1018">
        <v>1</v>
      </c>
      <c r="BI1018" t="s">
        <v>98</v>
      </c>
      <c r="BJ1018" t="s">
        <v>108</v>
      </c>
      <c r="BK1018">
        <v>1996</v>
      </c>
      <c r="BL1018" t="s">
        <v>157</v>
      </c>
      <c r="BM1018">
        <v>2</v>
      </c>
      <c r="BN1018">
        <v>478</v>
      </c>
      <c r="BO1018" t="s">
        <v>98</v>
      </c>
      <c r="BP1018" t="s">
        <v>98</v>
      </c>
      <c r="BQ1018" t="s">
        <v>105</v>
      </c>
      <c r="BR1018">
        <v>115</v>
      </c>
      <c r="BS1018">
        <v>66</v>
      </c>
      <c r="BT1018">
        <v>0</v>
      </c>
      <c r="BU1018">
        <v>0</v>
      </c>
      <c r="BV1018">
        <v>0</v>
      </c>
      <c r="BW1018">
        <v>0</v>
      </c>
      <c r="BX1018" t="s">
        <v>83</v>
      </c>
      <c r="BY1018" t="s">
        <v>83</v>
      </c>
      <c r="BZ1018" t="s">
        <v>83</v>
      </c>
      <c r="CA1018" s="2">
        <v>0</v>
      </c>
      <c r="CB1018">
        <v>6</v>
      </c>
      <c r="CC1018">
        <v>2009</v>
      </c>
      <c r="CD1018" t="s">
        <v>110</v>
      </c>
      <c r="CE1018" t="s">
        <v>111</v>
      </c>
      <c r="CF1018" s="2">
        <v>203000</v>
      </c>
      <c r="CG1018" s="4">
        <f t="shared" si="31"/>
        <v>134.97340425531914</v>
      </c>
    </row>
    <row r="1019" spans="1:85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 t="str">
        <f t="shared" si="30"/>
        <v>Y</v>
      </c>
      <c r="S1019">
        <v>8</v>
      </c>
      <c r="T1019">
        <v>5</v>
      </c>
      <c r="U1019">
        <v>1984</v>
      </c>
      <c r="V1019" t="str">
        <f>IF(Table1[[#This Row],[YearBuilt]]&lt;1990, "N", IF(Table1[[#This Row],[Remodeled after 1990?]] = "Y", "N", "Y"))</f>
        <v>N</v>
      </c>
      <c r="W1019">
        <v>1984</v>
      </c>
      <c r="X1019" t="str" cm="1">
        <f t="array" ref="X1019">IFERROR(IF(U1019=W1019, "N", IF(AND(U1019&lt;W1019, Table1[[#This Row],[YearRemodAdd]]&gt;1990), "Y", "N/A")), No value)</f>
        <v>N</v>
      </c>
      <c r="Y1019" t="s">
        <v>93</v>
      </c>
      <c r="Z1019" t="s">
        <v>94</v>
      </c>
      <c r="AA1019" t="s">
        <v>140</v>
      </c>
      <c r="AB1019" t="s">
        <v>140</v>
      </c>
      <c r="AC1019" t="s">
        <v>117</v>
      </c>
      <c r="AD1019">
        <v>0</v>
      </c>
      <c r="AE1019" t="s">
        <v>97</v>
      </c>
      <c r="AF1019" t="s">
        <v>98</v>
      </c>
      <c r="AG1019" t="s">
        <v>118</v>
      </c>
      <c r="AH1019" t="s">
        <v>97</v>
      </c>
      <c r="AI1019" t="s">
        <v>98</v>
      </c>
      <c r="AJ1019" t="s">
        <v>130</v>
      </c>
      <c r="AK1019" t="s">
        <v>101</v>
      </c>
      <c r="AL1019">
        <v>1036</v>
      </c>
      <c r="AM1019" t="s">
        <v>102</v>
      </c>
      <c r="AN1019">
        <v>0</v>
      </c>
      <c r="AO1019">
        <v>184</v>
      </c>
      <c r="AP1019">
        <v>1220</v>
      </c>
      <c r="AQ1019" t="s">
        <v>103</v>
      </c>
      <c r="AR1019" t="s">
        <v>97</v>
      </c>
      <c r="AS1019" t="s">
        <v>105</v>
      </c>
      <c r="AT1019" t="s">
        <v>106</v>
      </c>
      <c r="AU1019">
        <v>1360</v>
      </c>
      <c r="AV1019">
        <v>0</v>
      </c>
      <c r="AW1019">
        <v>0</v>
      </c>
      <c r="AX1019">
        <v>1360</v>
      </c>
      <c r="AY1019">
        <v>1</v>
      </c>
      <c r="AZ1019">
        <v>0</v>
      </c>
      <c r="BA1019">
        <v>1</v>
      </c>
      <c r="BB1019">
        <v>0</v>
      </c>
      <c r="BC1019">
        <v>1</v>
      </c>
      <c r="BD1019">
        <v>1</v>
      </c>
      <c r="BE1019" t="s">
        <v>97</v>
      </c>
      <c r="BF1019">
        <v>4</v>
      </c>
      <c r="BG1019" t="s">
        <v>107</v>
      </c>
      <c r="BH1019">
        <v>1</v>
      </c>
      <c r="BI1019" t="s">
        <v>104</v>
      </c>
      <c r="BJ1019" t="s">
        <v>108</v>
      </c>
      <c r="BK1019">
        <v>1984</v>
      </c>
      <c r="BL1019" t="s">
        <v>109</v>
      </c>
      <c r="BM1019">
        <v>2</v>
      </c>
      <c r="BN1019">
        <v>565</v>
      </c>
      <c r="BO1019" t="s">
        <v>98</v>
      </c>
      <c r="BP1019" t="s">
        <v>98</v>
      </c>
      <c r="BQ1019" t="s">
        <v>105</v>
      </c>
      <c r="BR1019">
        <v>63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 t="s">
        <v>83</v>
      </c>
      <c r="BY1019" t="s">
        <v>83</v>
      </c>
      <c r="BZ1019" t="s">
        <v>83</v>
      </c>
      <c r="CA1019" s="2">
        <v>0</v>
      </c>
      <c r="CB1019">
        <v>8</v>
      </c>
      <c r="CC1019">
        <v>2009</v>
      </c>
      <c r="CD1019" t="s">
        <v>173</v>
      </c>
      <c r="CE1019" t="s">
        <v>128</v>
      </c>
      <c r="CF1019" s="2">
        <v>187500</v>
      </c>
      <c r="CG1019" s="4">
        <f t="shared" si="31"/>
        <v>137.86764705882354</v>
      </c>
    </row>
    <row r="1020" spans="1:85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 t="str">
        <f t="shared" si="30"/>
        <v>N/A</v>
      </c>
      <c r="S1020">
        <v>7</v>
      </c>
      <c r="T1020">
        <v>5</v>
      </c>
      <c r="U1020">
        <v>1991</v>
      </c>
      <c r="V1020" t="str">
        <f>IF(Table1[[#This Row],[YearBuilt]]&lt;1990, "N", IF(Table1[[#This Row],[Remodeled after 1990?]] = "Y", "N", "Y"))</f>
        <v>N</v>
      </c>
      <c r="W1020">
        <v>1992</v>
      </c>
      <c r="X1020" t="str" cm="1">
        <f t="array" ref="X1020">IFERROR(IF(U1020=W1020, "N", IF(AND(U1020&lt;W1020, Table1[[#This Row],[YearRemodAdd]]&gt;1990), "Y", "N/A")), No value)</f>
        <v>Y</v>
      </c>
      <c r="Y1020" t="s">
        <v>93</v>
      </c>
      <c r="Z1020" t="s">
        <v>94</v>
      </c>
      <c r="AA1020" t="s">
        <v>140</v>
      </c>
      <c r="AB1020" t="s">
        <v>140</v>
      </c>
      <c r="AC1020" t="s">
        <v>96</v>
      </c>
      <c r="AD1020">
        <v>76</v>
      </c>
      <c r="AE1020" t="s">
        <v>97</v>
      </c>
      <c r="AF1020" t="s">
        <v>98</v>
      </c>
      <c r="AG1020" t="s">
        <v>99</v>
      </c>
      <c r="AH1020" t="s">
        <v>97</v>
      </c>
      <c r="AI1020" t="s">
        <v>98</v>
      </c>
      <c r="AJ1020" t="s">
        <v>100</v>
      </c>
      <c r="AK1020" t="s">
        <v>102</v>
      </c>
      <c r="AL1020">
        <v>0</v>
      </c>
      <c r="AM1020" t="s">
        <v>102</v>
      </c>
      <c r="AN1020">
        <v>0</v>
      </c>
      <c r="AO1020">
        <v>384</v>
      </c>
      <c r="AP1020">
        <v>384</v>
      </c>
      <c r="AQ1020" t="s">
        <v>103</v>
      </c>
      <c r="AR1020" t="s">
        <v>97</v>
      </c>
      <c r="AS1020" t="s">
        <v>105</v>
      </c>
      <c r="AT1020" t="s">
        <v>106</v>
      </c>
      <c r="AU1020">
        <v>802</v>
      </c>
      <c r="AV1020">
        <v>670</v>
      </c>
      <c r="AW1020">
        <v>0</v>
      </c>
      <c r="AX1020">
        <v>1472</v>
      </c>
      <c r="AY1020">
        <v>0</v>
      </c>
      <c r="AZ1020">
        <v>0</v>
      </c>
      <c r="BA1020">
        <v>2</v>
      </c>
      <c r="BB1020">
        <v>1</v>
      </c>
      <c r="BC1020">
        <v>3</v>
      </c>
      <c r="BD1020">
        <v>1</v>
      </c>
      <c r="BE1020" t="s">
        <v>97</v>
      </c>
      <c r="BF1020">
        <v>7</v>
      </c>
      <c r="BG1020" t="s">
        <v>107</v>
      </c>
      <c r="BH1020">
        <v>1</v>
      </c>
      <c r="BI1020" t="s">
        <v>98</v>
      </c>
      <c r="BJ1020" t="s">
        <v>108</v>
      </c>
      <c r="BK1020">
        <v>1991</v>
      </c>
      <c r="BL1020" t="s">
        <v>109</v>
      </c>
      <c r="BM1020">
        <v>2</v>
      </c>
      <c r="BN1020">
        <v>402</v>
      </c>
      <c r="BO1020" t="s">
        <v>98</v>
      </c>
      <c r="BP1020" t="s">
        <v>98</v>
      </c>
      <c r="BQ1020" t="s">
        <v>105</v>
      </c>
      <c r="BR1020">
        <v>164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t="s">
        <v>83</v>
      </c>
      <c r="BY1020" t="s">
        <v>83</v>
      </c>
      <c r="BZ1020" t="s">
        <v>83</v>
      </c>
      <c r="CA1020" s="2">
        <v>0</v>
      </c>
      <c r="CB1020">
        <v>5</v>
      </c>
      <c r="CC1020">
        <v>2007</v>
      </c>
      <c r="CD1020" t="s">
        <v>110</v>
      </c>
      <c r="CE1020" t="s">
        <v>111</v>
      </c>
      <c r="CF1020" s="2">
        <v>160000</v>
      </c>
      <c r="CG1020" s="4">
        <f t="shared" si="31"/>
        <v>108.69565217391305</v>
      </c>
    </row>
    <row r="1021" spans="1:85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 t="str">
        <f t="shared" si="30"/>
        <v>Y</v>
      </c>
      <c r="S1021">
        <v>7</v>
      </c>
      <c r="T1021">
        <v>5</v>
      </c>
      <c r="U1021">
        <v>2005</v>
      </c>
      <c r="V1021" t="str">
        <f>IF(Table1[[#This Row],[YearBuilt]]&lt;1990, "N", IF(Table1[[#This Row],[Remodeled after 1990?]] = "Y", "N", "Y"))</f>
        <v>Y</v>
      </c>
      <c r="W1021">
        <v>2005</v>
      </c>
      <c r="X1021" t="str" cm="1">
        <f t="array" ref="X1021">IFERROR(IF(U1021=W1021, "N", IF(AND(U1021&lt;W1021, Table1[[#This Row],[YearRemodAdd]]&gt;1990), "Y", "N/A")), No value)</f>
        <v>N</v>
      </c>
      <c r="Y1021" t="s">
        <v>93</v>
      </c>
      <c r="Z1021" t="s">
        <v>94</v>
      </c>
      <c r="AA1021" t="s">
        <v>95</v>
      </c>
      <c r="AB1021" t="s">
        <v>95</v>
      </c>
      <c r="AC1021" t="s">
        <v>96</v>
      </c>
      <c r="AD1021">
        <v>145</v>
      </c>
      <c r="AE1021" t="s">
        <v>97</v>
      </c>
      <c r="AF1021" t="s">
        <v>98</v>
      </c>
      <c r="AG1021" t="s">
        <v>99</v>
      </c>
      <c r="AH1021" t="s">
        <v>97</v>
      </c>
      <c r="AI1021" t="s">
        <v>98</v>
      </c>
      <c r="AJ1021" t="s">
        <v>97</v>
      </c>
      <c r="AK1021" t="s">
        <v>101</v>
      </c>
      <c r="AL1021">
        <v>16</v>
      </c>
      <c r="AM1021" t="s">
        <v>102</v>
      </c>
      <c r="AN1021">
        <v>0</v>
      </c>
      <c r="AO1021">
        <v>1346</v>
      </c>
      <c r="AP1021">
        <v>1362</v>
      </c>
      <c r="AQ1021" t="s">
        <v>103</v>
      </c>
      <c r="AR1021" t="s">
        <v>104</v>
      </c>
      <c r="AS1021" t="s">
        <v>105</v>
      </c>
      <c r="AT1021" t="s">
        <v>106</v>
      </c>
      <c r="AU1021">
        <v>1506</v>
      </c>
      <c r="AV1021">
        <v>0</v>
      </c>
      <c r="AW1021">
        <v>0</v>
      </c>
      <c r="AX1021">
        <v>1506</v>
      </c>
      <c r="AY1021">
        <v>0</v>
      </c>
      <c r="AZ1021">
        <v>0</v>
      </c>
      <c r="BA1021">
        <v>2</v>
      </c>
      <c r="BB1021">
        <v>0</v>
      </c>
      <c r="BC1021">
        <v>2</v>
      </c>
      <c r="BD1021">
        <v>1</v>
      </c>
      <c r="BE1021" t="s">
        <v>97</v>
      </c>
      <c r="BF1021">
        <v>6</v>
      </c>
      <c r="BG1021" t="s">
        <v>107</v>
      </c>
      <c r="BH1021">
        <v>1</v>
      </c>
      <c r="BI1021" t="s">
        <v>97</v>
      </c>
      <c r="BJ1021" t="s">
        <v>108</v>
      </c>
      <c r="BK1021">
        <v>2005</v>
      </c>
      <c r="BL1021" t="s">
        <v>157</v>
      </c>
      <c r="BM1021">
        <v>2</v>
      </c>
      <c r="BN1021">
        <v>440</v>
      </c>
      <c r="BO1021" t="s">
        <v>98</v>
      </c>
      <c r="BP1021" t="s">
        <v>98</v>
      </c>
      <c r="BQ1021" t="s">
        <v>105</v>
      </c>
      <c r="BR1021">
        <v>142</v>
      </c>
      <c r="BS1021">
        <v>20</v>
      </c>
      <c r="BT1021">
        <v>0</v>
      </c>
      <c r="BU1021">
        <v>0</v>
      </c>
      <c r="BV1021">
        <v>0</v>
      </c>
      <c r="BW1021">
        <v>0</v>
      </c>
      <c r="BX1021" t="s">
        <v>83</v>
      </c>
      <c r="BY1021" t="s">
        <v>83</v>
      </c>
      <c r="BZ1021" t="s">
        <v>83</v>
      </c>
      <c r="CA1021" s="2">
        <v>0</v>
      </c>
      <c r="CB1021">
        <v>4</v>
      </c>
      <c r="CC1021">
        <v>2006</v>
      </c>
      <c r="CD1021" t="s">
        <v>110</v>
      </c>
      <c r="CE1021" t="s">
        <v>111</v>
      </c>
      <c r="CF1021" s="2">
        <v>213490</v>
      </c>
      <c r="CG1021" s="4">
        <f t="shared" si="31"/>
        <v>141.75962815405046</v>
      </c>
    </row>
    <row r="1022" spans="1:85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 t="str">
        <f t="shared" si="30"/>
        <v>Y</v>
      </c>
      <c r="S1022">
        <v>4</v>
      </c>
      <c r="T1022">
        <v>5</v>
      </c>
      <c r="U1022">
        <v>2005</v>
      </c>
      <c r="V1022" t="str">
        <f>IF(Table1[[#This Row],[YearBuilt]]&lt;1990, "N", IF(Table1[[#This Row],[Remodeled after 1990?]] = "Y", "N", "Y"))</f>
        <v>Y</v>
      </c>
      <c r="W1022">
        <v>2005</v>
      </c>
      <c r="X1022" t="str" cm="1">
        <f t="array" ref="X1022">IFERROR(IF(U1022=W1022, "N", IF(AND(U1022&lt;W1022, Table1[[#This Row],[YearRemodAdd]]&gt;1990), "Y", "N/A")), No value)</f>
        <v>N</v>
      </c>
      <c r="Y1022" t="s">
        <v>93</v>
      </c>
      <c r="Z1022" t="s">
        <v>94</v>
      </c>
      <c r="AA1022" t="s">
        <v>95</v>
      </c>
      <c r="AB1022" t="s">
        <v>95</v>
      </c>
      <c r="AC1022" t="s">
        <v>117</v>
      </c>
      <c r="AD1022">
        <v>0</v>
      </c>
      <c r="AE1022" t="s">
        <v>98</v>
      </c>
      <c r="AF1022" t="s">
        <v>98</v>
      </c>
      <c r="AG1022" t="s">
        <v>99</v>
      </c>
      <c r="AH1022" t="s">
        <v>97</v>
      </c>
      <c r="AI1022" t="s">
        <v>98</v>
      </c>
      <c r="AJ1022" t="s">
        <v>100</v>
      </c>
      <c r="AK1022" t="s">
        <v>101</v>
      </c>
      <c r="AL1022">
        <v>1024</v>
      </c>
      <c r="AM1022" t="s">
        <v>102</v>
      </c>
      <c r="AN1022">
        <v>0</v>
      </c>
      <c r="AO1022">
        <v>108</v>
      </c>
      <c r="AP1022">
        <v>1132</v>
      </c>
      <c r="AQ1022" t="s">
        <v>103</v>
      </c>
      <c r="AR1022" t="s">
        <v>104</v>
      </c>
      <c r="AS1022" t="s">
        <v>105</v>
      </c>
      <c r="AT1022" t="s">
        <v>106</v>
      </c>
      <c r="AU1022">
        <v>1132</v>
      </c>
      <c r="AV1022">
        <v>0</v>
      </c>
      <c r="AW1022">
        <v>0</v>
      </c>
      <c r="AX1022">
        <v>1132</v>
      </c>
      <c r="AY1022">
        <v>1</v>
      </c>
      <c r="AZ1022">
        <v>0</v>
      </c>
      <c r="BA1022">
        <v>1</v>
      </c>
      <c r="BB1022">
        <v>1</v>
      </c>
      <c r="BC1022">
        <v>2</v>
      </c>
      <c r="BD1022">
        <v>1</v>
      </c>
      <c r="BE1022" t="s">
        <v>97</v>
      </c>
      <c r="BF1022">
        <v>5</v>
      </c>
      <c r="BG1022" t="s">
        <v>107</v>
      </c>
      <c r="BH1022">
        <v>0</v>
      </c>
      <c r="BI1022" t="s">
        <v>83</v>
      </c>
      <c r="BJ1022" t="s">
        <v>108</v>
      </c>
      <c r="BK1022">
        <v>2005</v>
      </c>
      <c r="BL1022" t="s">
        <v>157</v>
      </c>
      <c r="BM1022">
        <v>2</v>
      </c>
      <c r="BN1022">
        <v>451</v>
      </c>
      <c r="BO1022" t="s">
        <v>98</v>
      </c>
      <c r="BP1022" t="s">
        <v>98</v>
      </c>
      <c r="BQ1022" t="s">
        <v>105</v>
      </c>
      <c r="BR1022">
        <v>252</v>
      </c>
      <c r="BS1022">
        <v>64</v>
      </c>
      <c r="BT1022">
        <v>0</v>
      </c>
      <c r="BU1022">
        <v>0</v>
      </c>
      <c r="BV1022">
        <v>0</v>
      </c>
      <c r="BW1022">
        <v>0</v>
      </c>
      <c r="BX1022" t="s">
        <v>83</v>
      </c>
      <c r="BY1022" t="s">
        <v>83</v>
      </c>
      <c r="BZ1022" t="s">
        <v>83</v>
      </c>
      <c r="CA1022" s="2">
        <v>0</v>
      </c>
      <c r="CB1022">
        <v>6</v>
      </c>
      <c r="CC1022">
        <v>2008</v>
      </c>
      <c r="CD1022" t="s">
        <v>110</v>
      </c>
      <c r="CE1022" t="s">
        <v>111</v>
      </c>
      <c r="CF1022" s="2">
        <v>176000</v>
      </c>
      <c r="CG1022" s="4">
        <f t="shared" si="31"/>
        <v>155.47703180212014</v>
      </c>
    </row>
    <row r="1023" spans="1:85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 t="str">
        <f t="shared" si="30"/>
        <v>Y</v>
      </c>
      <c r="S1023">
        <v>7</v>
      </c>
      <c r="T1023">
        <v>5</v>
      </c>
      <c r="U1023">
        <v>2006</v>
      </c>
      <c r="V1023" t="str">
        <f>IF(Table1[[#This Row],[YearBuilt]]&lt;1990, "N", IF(Table1[[#This Row],[Remodeled after 1990?]] = "Y", "N", "Y"))</f>
        <v>Y</v>
      </c>
      <c r="W1023">
        <v>2006</v>
      </c>
      <c r="X1023" t="str" cm="1">
        <f t="array" ref="X1023">IFERROR(IF(U1023=W1023, "N", IF(AND(U1023&lt;W1023, Table1[[#This Row],[YearRemodAdd]]&gt;1990), "Y", "N/A")), No value)</f>
        <v>N</v>
      </c>
      <c r="Y1023" t="s">
        <v>93</v>
      </c>
      <c r="Z1023" t="s">
        <v>94</v>
      </c>
      <c r="AA1023" t="s">
        <v>95</v>
      </c>
      <c r="AB1023" t="s">
        <v>95</v>
      </c>
      <c r="AC1023" t="s">
        <v>137</v>
      </c>
      <c r="AD1023">
        <v>84</v>
      </c>
      <c r="AE1023" t="s">
        <v>97</v>
      </c>
      <c r="AF1023" t="s">
        <v>98</v>
      </c>
      <c r="AG1023" t="s">
        <v>99</v>
      </c>
      <c r="AH1023" t="s">
        <v>97</v>
      </c>
      <c r="AI1023" t="s">
        <v>98</v>
      </c>
      <c r="AJ1023" t="s">
        <v>130</v>
      </c>
      <c r="AK1023" t="s">
        <v>101</v>
      </c>
      <c r="AL1023">
        <v>684</v>
      </c>
      <c r="AM1023" t="s">
        <v>102</v>
      </c>
      <c r="AN1023">
        <v>0</v>
      </c>
      <c r="AO1023">
        <v>515</v>
      </c>
      <c r="AP1023">
        <v>1199</v>
      </c>
      <c r="AQ1023" t="s">
        <v>103</v>
      </c>
      <c r="AR1023" t="s">
        <v>104</v>
      </c>
      <c r="AS1023" t="s">
        <v>105</v>
      </c>
      <c r="AT1023" t="s">
        <v>106</v>
      </c>
      <c r="AU1023">
        <v>1220</v>
      </c>
      <c r="AV1023">
        <v>0</v>
      </c>
      <c r="AW1023">
        <v>0</v>
      </c>
      <c r="AX1023">
        <v>1220</v>
      </c>
      <c r="AY1023">
        <v>1</v>
      </c>
      <c r="AZ1023">
        <v>0</v>
      </c>
      <c r="BA1023">
        <v>2</v>
      </c>
      <c r="BB1023">
        <v>0</v>
      </c>
      <c r="BC1023">
        <v>2</v>
      </c>
      <c r="BD1023">
        <v>1</v>
      </c>
      <c r="BE1023" t="s">
        <v>97</v>
      </c>
      <c r="BF1023">
        <v>6</v>
      </c>
      <c r="BG1023" t="s">
        <v>107</v>
      </c>
      <c r="BH1023">
        <v>0</v>
      </c>
      <c r="BI1023" t="s">
        <v>83</v>
      </c>
      <c r="BJ1023" t="s">
        <v>108</v>
      </c>
      <c r="BK1023">
        <v>2006</v>
      </c>
      <c r="BL1023" t="s">
        <v>109</v>
      </c>
      <c r="BM1023">
        <v>2</v>
      </c>
      <c r="BN1023">
        <v>632</v>
      </c>
      <c r="BO1023" t="s">
        <v>98</v>
      </c>
      <c r="BP1023" t="s">
        <v>98</v>
      </c>
      <c r="BQ1023" t="s">
        <v>105</v>
      </c>
      <c r="BR1023">
        <v>105</v>
      </c>
      <c r="BS1023">
        <v>54</v>
      </c>
      <c r="BT1023">
        <v>0</v>
      </c>
      <c r="BU1023">
        <v>0</v>
      </c>
      <c r="BV1023">
        <v>0</v>
      </c>
      <c r="BW1023">
        <v>0</v>
      </c>
      <c r="BX1023" t="s">
        <v>83</v>
      </c>
      <c r="BY1023" t="s">
        <v>83</v>
      </c>
      <c r="BZ1023" t="s">
        <v>83</v>
      </c>
      <c r="CA1023" s="2">
        <v>0</v>
      </c>
      <c r="CB1023">
        <v>7</v>
      </c>
      <c r="CC1023">
        <v>2006</v>
      </c>
      <c r="CD1023" t="s">
        <v>158</v>
      </c>
      <c r="CE1023" t="s">
        <v>159</v>
      </c>
      <c r="CF1023" s="2">
        <v>194000</v>
      </c>
      <c r="CG1023" s="4">
        <f t="shared" si="31"/>
        <v>159.01639344262296</v>
      </c>
    </row>
    <row r="1024" spans="1:85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 t="str">
        <f t="shared" si="30"/>
        <v>N/A</v>
      </c>
      <c r="S1024">
        <v>5</v>
      </c>
      <c r="T1024">
        <v>5</v>
      </c>
      <c r="U1024">
        <v>1930</v>
      </c>
      <c r="V1024" t="str">
        <f>IF(Table1[[#This Row],[YearBuilt]]&lt;1990, "N", IF(Table1[[#This Row],[Remodeled after 1990?]] = "Y", "N", "Y"))</f>
        <v>N</v>
      </c>
      <c r="W1024">
        <v>1950</v>
      </c>
      <c r="X1024" t="str" cm="1">
        <f t="array" ref="X1024">IFERROR(IF(U1024=W1024, "N", IF(AND(U1024&lt;W1024, Table1[[#This Row],[YearRemodAdd]]&gt;1990), "Y", "N/A")), No value)</f>
        <v>N/A</v>
      </c>
      <c r="Y1024" t="s">
        <v>93</v>
      </c>
      <c r="Z1024" t="s">
        <v>94</v>
      </c>
      <c r="AA1024" t="s">
        <v>124</v>
      </c>
      <c r="AB1024" t="s">
        <v>124</v>
      </c>
      <c r="AC1024" t="s">
        <v>117</v>
      </c>
      <c r="AD1024">
        <v>0</v>
      </c>
      <c r="AE1024" t="s">
        <v>98</v>
      </c>
      <c r="AF1024" t="s">
        <v>98</v>
      </c>
      <c r="AG1024" t="s">
        <v>118</v>
      </c>
      <c r="AH1024" t="s">
        <v>98</v>
      </c>
      <c r="AI1024" t="s">
        <v>98</v>
      </c>
      <c r="AJ1024" t="s">
        <v>100</v>
      </c>
      <c r="AK1024" t="s">
        <v>172</v>
      </c>
      <c r="AL1024">
        <v>324</v>
      </c>
      <c r="AM1024" t="s">
        <v>102</v>
      </c>
      <c r="AN1024">
        <v>0</v>
      </c>
      <c r="AO1024">
        <v>588</v>
      </c>
      <c r="AP1024">
        <v>912</v>
      </c>
      <c r="AQ1024" t="s">
        <v>103</v>
      </c>
      <c r="AR1024" t="s">
        <v>97</v>
      </c>
      <c r="AS1024" t="s">
        <v>105</v>
      </c>
      <c r="AT1024" t="s">
        <v>164</v>
      </c>
      <c r="AU1024">
        <v>912</v>
      </c>
      <c r="AV1024">
        <v>336</v>
      </c>
      <c r="AW1024">
        <v>0</v>
      </c>
      <c r="AX1024">
        <v>1248</v>
      </c>
      <c r="AY1024">
        <v>0</v>
      </c>
      <c r="AZ1024">
        <v>0</v>
      </c>
      <c r="BA1024">
        <v>1</v>
      </c>
      <c r="BB1024">
        <v>0</v>
      </c>
      <c r="BC1024">
        <v>2</v>
      </c>
      <c r="BD1024">
        <v>1</v>
      </c>
      <c r="BE1024" t="s">
        <v>98</v>
      </c>
      <c r="BF1024">
        <v>6</v>
      </c>
      <c r="BG1024" t="s">
        <v>107</v>
      </c>
      <c r="BH1024">
        <v>0</v>
      </c>
      <c r="BI1024" t="s">
        <v>83</v>
      </c>
      <c r="BJ1024" t="s">
        <v>127</v>
      </c>
      <c r="BK1024">
        <v>1957</v>
      </c>
      <c r="BL1024" t="s">
        <v>102</v>
      </c>
      <c r="BM1024">
        <v>1</v>
      </c>
      <c r="BN1024">
        <v>160</v>
      </c>
      <c r="BO1024" t="s">
        <v>147</v>
      </c>
      <c r="BP1024" t="s">
        <v>147</v>
      </c>
      <c r="BQ1024" t="s">
        <v>105</v>
      </c>
      <c r="BR1024">
        <v>0</v>
      </c>
      <c r="BS1024">
        <v>0</v>
      </c>
      <c r="BT1024">
        <v>192</v>
      </c>
      <c r="BU1024">
        <v>0</v>
      </c>
      <c r="BV1024">
        <v>0</v>
      </c>
      <c r="BW1024">
        <v>0</v>
      </c>
      <c r="BX1024" t="s">
        <v>83</v>
      </c>
      <c r="BY1024" t="s">
        <v>83</v>
      </c>
      <c r="BZ1024" t="s">
        <v>83</v>
      </c>
      <c r="CA1024" s="2">
        <v>0</v>
      </c>
      <c r="CB1024">
        <v>3</v>
      </c>
      <c r="CC1024">
        <v>2007</v>
      </c>
      <c r="CD1024" t="s">
        <v>110</v>
      </c>
      <c r="CE1024" t="s">
        <v>111</v>
      </c>
      <c r="CF1024" s="2">
        <v>87000</v>
      </c>
      <c r="CG1024" s="4">
        <f t="shared" si="31"/>
        <v>69.711538461538467</v>
      </c>
    </row>
    <row r="1025" spans="1:85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 t="str">
        <f t="shared" si="30"/>
        <v>Y</v>
      </c>
      <c r="S1025">
        <v>7</v>
      </c>
      <c r="T1025">
        <v>5</v>
      </c>
      <c r="U1025">
        <v>2005</v>
      </c>
      <c r="V1025" t="str">
        <f>IF(Table1[[#This Row],[YearBuilt]]&lt;1990, "N", IF(Table1[[#This Row],[Remodeled after 1990?]] = "Y", "N", "Y"))</f>
        <v>N</v>
      </c>
      <c r="W1025">
        <v>2006</v>
      </c>
      <c r="X1025" t="str" cm="1">
        <f t="array" ref="X1025">IFERROR(IF(U1025=W1025, "N", IF(AND(U1025&lt;W1025, Table1[[#This Row],[YearRemodAdd]]&gt;1990), "Y", "N/A")), No value)</f>
        <v>Y</v>
      </c>
      <c r="Y1025" t="s">
        <v>93</v>
      </c>
      <c r="Z1025" t="s">
        <v>94</v>
      </c>
      <c r="AA1025" t="s">
        <v>95</v>
      </c>
      <c r="AB1025" t="s">
        <v>95</v>
      </c>
      <c r="AC1025" t="s">
        <v>96</v>
      </c>
      <c r="AD1025">
        <v>14</v>
      </c>
      <c r="AE1025" t="s">
        <v>97</v>
      </c>
      <c r="AF1025" t="s">
        <v>98</v>
      </c>
      <c r="AG1025" t="s">
        <v>99</v>
      </c>
      <c r="AH1025" t="s">
        <v>97</v>
      </c>
      <c r="AI1025" t="s">
        <v>97</v>
      </c>
      <c r="AJ1025" t="s">
        <v>100</v>
      </c>
      <c r="AK1025" t="s">
        <v>101</v>
      </c>
      <c r="AL1025">
        <v>16</v>
      </c>
      <c r="AM1025" t="s">
        <v>102</v>
      </c>
      <c r="AN1025">
        <v>0</v>
      </c>
      <c r="AO1025">
        <v>1330</v>
      </c>
      <c r="AP1025">
        <v>1346</v>
      </c>
      <c r="AQ1025" t="s">
        <v>103</v>
      </c>
      <c r="AR1025" t="s">
        <v>104</v>
      </c>
      <c r="AS1025" t="s">
        <v>105</v>
      </c>
      <c r="AT1025" t="s">
        <v>106</v>
      </c>
      <c r="AU1025">
        <v>1504</v>
      </c>
      <c r="AV1025">
        <v>0</v>
      </c>
      <c r="AW1025">
        <v>0</v>
      </c>
      <c r="AX1025">
        <v>1504</v>
      </c>
      <c r="AY1025">
        <v>0</v>
      </c>
      <c r="AZ1025">
        <v>0</v>
      </c>
      <c r="BA1025">
        <v>2</v>
      </c>
      <c r="BB1025">
        <v>0</v>
      </c>
      <c r="BC1025">
        <v>2</v>
      </c>
      <c r="BD1025">
        <v>1</v>
      </c>
      <c r="BE1025" t="s">
        <v>97</v>
      </c>
      <c r="BF1025">
        <v>7</v>
      </c>
      <c r="BG1025" t="s">
        <v>107</v>
      </c>
      <c r="BH1025">
        <v>1</v>
      </c>
      <c r="BI1025" t="s">
        <v>97</v>
      </c>
      <c r="BJ1025" t="s">
        <v>108</v>
      </c>
      <c r="BK1025">
        <v>2005</v>
      </c>
      <c r="BL1025" t="s">
        <v>157</v>
      </c>
      <c r="BM1025">
        <v>2</v>
      </c>
      <c r="BN1025">
        <v>437</v>
      </c>
      <c r="BO1025" t="s">
        <v>98</v>
      </c>
      <c r="BP1025" t="s">
        <v>98</v>
      </c>
      <c r="BQ1025" t="s">
        <v>105</v>
      </c>
      <c r="BR1025">
        <v>156</v>
      </c>
      <c r="BS1025">
        <v>20</v>
      </c>
      <c r="BT1025">
        <v>0</v>
      </c>
      <c r="BU1025">
        <v>0</v>
      </c>
      <c r="BV1025">
        <v>0</v>
      </c>
      <c r="BW1025">
        <v>0</v>
      </c>
      <c r="BX1025" t="s">
        <v>83</v>
      </c>
      <c r="BY1025" t="s">
        <v>83</v>
      </c>
      <c r="BZ1025" t="s">
        <v>83</v>
      </c>
      <c r="CA1025" s="2">
        <v>0</v>
      </c>
      <c r="CB1025">
        <v>5</v>
      </c>
      <c r="CC1025">
        <v>2008</v>
      </c>
      <c r="CD1025" t="s">
        <v>110</v>
      </c>
      <c r="CE1025" t="s">
        <v>111</v>
      </c>
      <c r="CF1025" s="2">
        <v>191000</v>
      </c>
      <c r="CG1025" s="4">
        <f t="shared" si="31"/>
        <v>126.99468085106383</v>
      </c>
    </row>
    <row r="1026" spans="1:85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 t="str">
        <f t="shared" si="30"/>
        <v>Y</v>
      </c>
      <c r="S1026">
        <v>8</v>
      </c>
      <c r="T1026">
        <v>6</v>
      </c>
      <c r="U1026">
        <v>1976</v>
      </c>
      <c r="V1026" t="str">
        <f>IF(Table1[[#This Row],[YearBuilt]]&lt;1990, "N", IF(Table1[[#This Row],[Remodeled after 1990?]] = "Y", "N", "Y"))</f>
        <v>N</v>
      </c>
      <c r="W1026">
        <v>1976</v>
      </c>
      <c r="X1026" t="str" cm="1">
        <f t="array" ref="X1026">IFERROR(IF(U1026=W1026, "N", IF(AND(U1026&lt;W1026, Table1[[#This Row],[YearRemodAdd]]&gt;1990), "Y", "N/A")), No value)</f>
        <v>N</v>
      </c>
      <c r="Y1026" t="s">
        <v>152</v>
      </c>
      <c r="Z1026" t="s">
        <v>223</v>
      </c>
      <c r="AA1026" t="s">
        <v>137</v>
      </c>
      <c r="AB1026" t="s">
        <v>140</v>
      </c>
      <c r="AC1026" t="s">
        <v>117</v>
      </c>
      <c r="AD1026">
        <v>0</v>
      </c>
      <c r="AE1026" t="s">
        <v>97</v>
      </c>
      <c r="AF1026" t="s">
        <v>98</v>
      </c>
      <c r="AG1026" t="s">
        <v>118</v>
      </c>
      <c r="AH1026" t="s">
        <v>97</v>
      </c>
      <c r="AI1026" t="s">
        <v>98</v>
      </c>
      <c r="AJ1026" t="s">
        <v>130</v>
      </c>
      <c r="AK1026" t="s">
        <v>119</v>
      </c>
      <c r="AL1026">
        <v>1165</v>
      </c>
      <c r="AM1026" t="s">
        <v>172</v>
      </c>
      <c r="AN1026">
        <v>400</v>
      </c>
      <c r="AO1026">
        <v>0</v>
      </c>
      <c r="AP1026">
        <v>1565</v>
      </c>
      <c r="AQ1026" t="s">
        <v>103</v>
      </c>
      <c r="AR1026" t="s">
        <v>98</v>
      </c>
      <c r="AS1026" t="s">
        <v>105</v>
      </c>
      <c r="AT1026" t="s">
        <v>106</v>
      </c>
      <c r="AU1026">
        <v>2898</v>
      </c>
      <c r="AV1026">
        <v>0</v>
      </c>
      <c r="AW1026">
        <v>0</v>
      </c>
      <c r="AX1026">
        <v>2898</v>
      </c>
      <c r="AY1026">
        <v>1</v>
      </c>
      <c r="AZ1026">
        <v>0</v>
      </c>
      <c r="BA1026">
        <v>2</v>
      </c>
      <c r="BB1026">
        <v>0</v>
      </c>
      <c r="BC1026">
        <v>2</v>
      </c>
      <c r="BD1026">
        <v>1</v>
      </c>
      <c r="BE1026" t="s">
        <v>97</v>
      </c>
      <c r="BF1026">
        <v>10</v>
      </c>
      <c r="BG1026" t="s">
        <v>107</v>
      </c>
      <c r="BH1026">
        <v>1</v>
      </c>
      <c r="BI1026" t="s">
        <v>97</v>
      </c>
      <c r="BJ1026" t="s">
        <v>108</v>
      </c>
      <c r="BK1026">
        <v>1976</v>
      </c>
      <c r="BL1026" t="s">
        <v>157</v>
      </c>
      <c r="BM1026">
        <v>2</v>
      </c>
      <c r="BN1026">
        <v>665</v>
      </c>
      <c r="BO1026" t="s">
        <v>98</v>
      </c>
      <c r="BP1026" t="s">
        <v>98</v>
      </c>
      <c r="BQ1026" t="s">
        <v>105</v>
      </c>
      <c r="BR1026">
        <v>0</v>
      </c>
      <c r="BS1026">
        <v>72</v>
      </c>
      <c r="BT1026">
        <v>174</v>
      </c>
      <c r="BU1026">
        <v>0</v>
      </c>
      <c r="BV1026">
        <v>0</v>
      </c>
      <c r="BW1026">
        <v>0</v>
      </c>
      <c r="BX1026" t="s">
        <v>83</v>
      </c>
      <c r="BY1026" t="s">
        <v>83</v>
      </c>
      <c r="BZ1026" t="s">
        <v>83</v>
      </c>
      <c r="CA1026" s="2">
        <v>0</v>
      </c>
      <c r="CB1026">
        <v>5</v>
      </c>
      <c r="CC1026">
        <v>2008</v>
      </c>
      <c r="CD1026" t="s">
        <v>173</v>
      </c>
      <c r="CE1026" t="s">
        <v>128</v>
      </c>
      <c r="CF1026" s="2">
        <v>287000</v>
      </c>
      <c r="CG1026" s="4">
        <f t="shared" si="31"/>
        <v>99.033816425120776</v>
      </c>
    </row>
    <row r="1027" spans="1:85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 t="str">
        <f t="shared" ref="R1027:R1090" si="32">IFERROR(IF(Q1027 = "1Story", "Y",IF(Q1027 = "2Story", "N", "N/A")), "No value")</f>
        <v>Y</v>
      </c>
      <c r="S1027">
        <v>5</v>
      </c>
      <c r="T1027">
        <v>5</v>
      </c>
      <c r="U1027">
        <v>1972</v>
      </c>
      <c r="V1027" t="str">
        <f>IF(Table1[[#This Row],[YearBuilt]]&lt;1990, "N", IF(Table1[[#This Row],[Remodeled after 1990?]] = "Y", "N", "Y"))</f>
        <v>N</v>
      </c>
      <c r="W1027">
        <v>1972</v>
      </c>
      <c r="X1027" t="str" cm="1">
        <f t="array" ref="X1027">IFERROR(IF(U1027=W1027, "N", IF(AND(U1027&lt;W1027, Table1[[#This Row],[YearRemodAdd]]&gt;1990), "Y", "N/A")), No value)</f>
        <v>N</v>
      </c>
      <c r="Y1027" t="s">
        <v>93</v>
      </c>
      <c r="Z1027" t="s">
        <v>94</v>
      </c>
      <c r="AA1027" t="s">
        <v>95</v>
      </c>
      <c r="AB1027" t="s">
        <v>95</v>
      </c>
      <c r="AC1027" t="s">
        <v>117</v>
      </c>
      <c r="AD1027">
        <v>0</v>
      </c>
      <c r="AE1027" t="s">
        <v>98</v>
      </c>
      <c r="AF1027" t="s">
        <v>98</v>
      </c>
      <c r="AG1027" t="s">
        <v>118</v>
      </c>
      <c r="AH1027" t="s">
        <v>98</v>
      </c>
      <c r="AI1027" t="s">
        <v>98</v>
      </c>
      <c r="AJ1027" t="s">
        <v>100</v>
      </c>
      <c r="AK1027" t="s">
        <v>172</v>
      </c>
      <c r="AL1027">
        <v>138</v>
      </c>
      <c r="AM1027" t="s">
        <v>153</v>
      </c>
      <c r="AN1027">
        <v>468</v>
      </c>
      <c r="AO1027">
        <v>276</v>
      </c>
      <c r="AP1027">
        <v>882</v>
      </c>
      <c r="AQ1027" t="s">
        <v>103</v>
      </c>
      <c r="AR1027" t="s">
        <v>98</v>
      </c>
      <c r="AS1027" t="s">
        <v>105</v>
      </c>
      <c r="AT1027" t="s">
        <v>106</v>
      </c>
      <c r="AU1027">
        <v>882</v>
      </c>
      <c r="AV1027">
        <v>0</v>
      </c>
      <c r="AW1027">
        <v>0</v>
      </c>
      <c r="AX1027">
        <v>882</v>
      </c>
      <c r="AY1027">
        <v>1</v>
      </c>
      <c r="AZ1027">
        <v>0</v>
      </c>
      <c r="BA1027">
        <v>1</v>
      </c>
      <c r="BB1027">
        <v>0</v>
      </c>
      <c r="BC1027">
        <v>3</v>
      </c>
      <c r="BD1027">
        <v>1</v>
      </c>
      <c r="BE1027" t="s">
        <v>98</v>
      </c>
      <c r="BF1027">
        <v>5</v>
      </c>
      <c r="BG1027" t="s">
        <v>107</v>
      </c>
      <c r="BH1027">
        <v>0</v>
      </c>
      <c r="BI1027" t="s">
        <v>83</v>
      </c>
      <c r="BJ1027" t="s">
        <v>127</v>
      </c>
      <c r="BK1027">
        <v>1980</v>
      </c>
      <c r="BL1027" t="s">
        <v>102</v>
      </c>
      <c r="BM1027">
        <v>2</v>
      </c>
      <c r="BN1027">
        <v>461</v>
      </c>
      <c r="BO1027" t="s">
        <v>98</v>
      </c>
      <c r="BP1027" t="s">
        <v>98</v>
      </c>
      <c r="BQ1027" t="s">
        <v>105</v>
      </c>
      <c r="BR1027">
        <v>96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 t="s">
        <v>83</v>
      </c>
      <c r="BY1027" t="s">
        <v>134</v>
      </c>
      <c r="BZ1027" t="s">
        <v>83</v>
      </c>
      <c r="CA1027" s="2">
        <v>0</v>
      </c>
      <c r="CB1027">
        <v>3</v>
      </c>
      <c r="CC1027">
        <v>2007</v>
      </c>
      <c r="CD1027" t="s">
        <v>110</v>
      </c>
      <c r="CE1027" t="s">
        <v>111</v>
      </c>
      <c r="CF1027" s="2">
        <v>112500</v>
      </c>
      <c r="CG1027" s="4">
        <f t="shared" ref="CG1027:CG1090" si="33">CF1027/AX1027</f>
        <v>127.55102040816327</v>
      </c>
    </row>
    <row r="1028" spans="1:85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 t="str">
        <f t="shared" si="32"/>
        <v>Y</v>
      </c>
      <c r="S1028">
        <v>5</v>
      </c>
      <c r="T1028">
        <v>5</v>
      </c>
      <c r="U1028">
        <v>1960</v>
      </c>
      <c r="V1028" t="str">
        <f>IF(Table1[[#This Row],[YearBuilt]]&lt;1990, "N", IF(Table1[[#This Row],[Remodeled after 1990?]] = "Y", "N", "Y"))</f>
        <v>N</v>
      </c>
      <c r="W1028">
        <v>1960</v>
      </c>
      <c r="X1028" t="str" cm="1">
        <f t="array" ref="X1028">IFERROR(IF(U1028=W1028, "N", IF(AND(U1028&lt;W1028, Table1[[#This Row],[YearRemodAdd]]&gt;1990), "Y", "N/A")), No value)</f>
        <v>N</v>
      </c>
      <c r="Y1028" t="s">
        <v>93</v>
      </c>
      <c r="Z1028" t="s">
        <v>94</v>
      </c>
      <c r="AA1028" t="s">
        <v>116</v>
      </c>
      <c r="AB1028" t="s">
        <v>140</v>
      </c>
      <c r="AC1028" t="s">
        <v>96</v>
      </c>
      <c r="AD1028">
        <v>324</v>
      </c>
      <c r="AE1028" t="s">
        <v>98</v>
      </c>
      <c r="AF1028" t="s">
        <v>98</v>
      </c>
      <c r="AG1028" t="s">
        <v>118</v>
      </c>
      <c r="AH1028" t="s">
        <v>98</v>
      </c>
      <c r="AI1028" t="s">
        <v>98</v>
      </c>
      <c r="AJ1028" t="s">
        <v>100</v>
      </c>
      <c r="AK1028" t="s">
        <v>153</v>
      </c>
      <c r="AL1028">
        <v>697</v>
      </c>
      <c r="AM1028" t="s">
        <v>102</v>
      </c>
      <c r="AN1028">
        <v>0</v>
      </c>
      <c r="AO1028">
        <v>571</v>
      </c>
      <c r="AP1028">
        <v>1268</v>
      </c>
      <c r="AQ1028" t="s">
        <v>103</v>
      </c>
      <c r="AR1028" t="s">
        <v>98</v>
      </c>
      <c r="AS1028" t="s">
        <v>105</v>
      </c>
      <c r="AT1028" t="s">
        <v>106</v>
      </c>
      <c r="AU1028">
        <v>1264</v>
      </c>
      <c r="AV1028">
        <v>0</v>
      </c>
      <c r="AW1028">
        <v>0</v>
      </c>
      <c r="AX1028">
        <v>1264</v>
      </c>
      <c r="AY1028">
        <v>1</v>
      </c>
      <c r="AZ1028">
        <v>0</v>
      </c>
      <c r="BA1028">
        <v>1</v>
      </c>
      <c r="BB1028">
        <v>0</v>
      </c>
      <c r="BC1028">
        <v>3</v>
      </c>
      <c r="BD1028">
        <v>1</v>
      </c>
      <c r="BE1028" t="s">
        <v>98</v>
      </c>
      <c r="BF1028">
        <v>6</v>
      </c>
      <c r="BG1028" t="s">
        <v>107</v>
      </c>
      <c r="BH1028">
        <v>2</v>
      </c>
      <c r="BI1028" t="s">
        <v>97</v>
      </c>
      <c r="BJ1028" t="s">
        <v>108</v>
      </c>
      <c r="BK1028">
        <v>1960</v>
      </c>
      <c r="BL1028" t="s">
        <v>102</v>
      </c>
      <c r="BM1028">
        <v>2</v>
      </c>
      <c r="BN1028">
        <v>461</v>
      </c>
      <c r="BO1028" t="s">
        <v>98</v>
      </c>
      <c r="BP1028" t="s">
        <v>98</v>
      </c>
      <c r="BQ1028" t="s">
        <v>105</v>
      </c>
      <c r="BR1028">
        <v>0</v>
      </c>
      <c r="BS1028">
        <v>0</v>
      </c>
      <c r="BT1028">
        <v>0</v>
      </c>
      <c r="BU1028">
        <v>0</v>
      </c>
      <c r="BV1028">
        <v>143</v>
      </c>
      <c r="BW1028">
        <v>0</v>
      </c>
      <c r="BX1028" t="s">
        <v>83</v>
      </c>
      <c r="BY1028" t="s">
        <v>83</v>
      </c>
      <c r="BZ1028" t="s">
        <v>83</v>
      </c>
      <c r="CA1028" s="2">
        <v>0</v>
      </c>
      <c r="CB1028">
        <v>4</v>
      </c>
      <c r="CC1028">
        <v>2010</v>
      </c>
      <c r="CD1028" t="s">
        <v>110</v>
      </c>
      <c r="CE1028" t="s">
        <v>111</v>
      </c>
      <c r="CF1028" s="2">
        <v>167500</v>
      </c>
      <c r="CG1028" s="4">
        <f t="shared" si="33"/>
        <v>132.51582278481013</v>
      </c>
    </row>
    <row r="1029" spans="1:85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 t="str">
        <f t="shared" si="32"/>
        <v>Y</v>
      </c>
      <c r="S1029">
        <v>8</v>
      </c>
      <c r="T1029">
        <v>5</v>
      </c>
      <c r="U1029">
        <v>2007</v>
      </c>
      <c r="V1029" t="str">
        <f>IF(Table1[[#This Row],[YearBuilt]]&lt;1990, "N", IF(Table1[[#This Row],[Remodeled after 1990?]] = "Y", "N", "Y"))</f>
        <v>N</v>
      </c>
      <c r="W1029">
        <v>2008</v>
      </c>
      <c r="X1029" t="str" cm="1">
        <f t="array" ref="X1029">IFERROR(IF(U1029=W1029, "N", IF(AND(U1029&lt;W1029, Table1[[#This Row],[YearRemodAdd]]&gt;1990), "Y", "N/A")), No value)</f>
        <v>Y</v>
      </c>
      <c r="Y1029" t="s">
        <v>93</v>
      </c>
      <c r="Z1029" t="s">
        <v>94</v>
      </c>
      <c r="AA1029" t="s">
        <v>95</v>
      </c>
      <c r="AB1029" t="s">
        <v>95</v>
      </c>
      <c r="AC1029" t="s">
        <v>137</v>
      </c>
      <c r="AD1029">
        <v>338</v>
      </c>
      <c r="AE1029" t="s">
        <v>97</v>
      </c>
      <c r="AF1029" t="s">
        <v>98</v>
      </c>
      <c r="AG1029" t="s">
        <v>99</v>
      </c>
      <c r="AH1029" t="s">
        <v>97</v>
      </c>
      <c r="AI1029" t="s">
        <v>98</v>
      </c>
      <c r="AJ1029" t="s">
        <v>97</v>
      </c>
      <c r="AK1029" t="s">
        <v>101</v>
      </c>
      <c r="AL1029">
        <v>1513</v>
      </c>
      <c r="AM1029" t="s">
        <v>102</v>
      </c>
      <c r="AN1029">
        <v>0</v>
      </c>
      <c r="AO1029">
        <v>125</v>
      </c>
      <c r="AP1029">
        <v>1638</v>
      </c>
      <c r="AQ1029" t="s">
        <v>103</v>
      </c>
      <c r="AR1029" t="s">
        <v>104</v>
      </c>
      <c r="AS1029" t="s">
        <v>105</v>
      </c>
      <c r="AT1029" t="s">
        <v>106</v>
      </c>
      <c r="AU1029">
        <v>1646</v>
      </c>
      <c r="AV1029">
        <v>0</v>
      </c>
      <c r="AW1029">
        <v>0</v>
      </c>
      <c r="AX1029">
        <v>1646</v>
      </c>
      <c r="AY1029">
        <v>1</v>
      </c>
      <c r="AZ1029">
        <v>0</v>
      </c>
      <c r="BA1029">
        <v>2</v>
      </c>
      <c r="BB1029">
        <v>0</v>
      </c>
      <c r="BC1029">
        <v>3</v>
      </c>
      <c r="BD1029">
        <v>1</v>
      </c>
      <c r="BE1029" t="s">
        <v>97</v>
      </c>
      <c r="BF1029">
        <v>7</v>
      </c>
      <c r="BG1029" t="s">
        <v>107</v>
      </c>
      <c r="BH1029">
        <v>1</v>
      </c>
      <c r="BI1029" t="s">
        <v>97</v>
      </c>
      <c r="BJ1029" t="s">
        <v>108</v>
      </c>
      <c r="BK1029">
        <v>2008</v>
      </c>
      <c r="BL1029" t="s">
        <v>109</v>
      </c>
      <c r="BM1029">
        <v>3</v>
      </c>
      <c r="BN1029">
        <v>800</v>
      </c>
      <c r="BO1029" t="s">
        <v>98</v>
      </c>
      <c r="BP1029" t="s">
        <v>98</v>
      </c>
      <c r="BQ1029" t="s">
        <v>105</v>
      </c>
      <c r="BR1029">
        <v>192</v>
      </c>
      <c r="BS1029">
        <v>44</v>
      </c>
      <c r="BT1029">
        <v>0</v>
      </c>
      <c r="BU1029">
        <v>0</v>
      </c>
      <c r="BV1029">
        <v>0</v>
      </c>
      <c r="BW1029">
        <v>0</v>
      </c>
      <c r="BX1029" t="s">
        <v>83</v>
      </c>
      <c r="BY1029" t="s">
        <v>83</v>
      </c>
      <c r="BZ1029" t="s">
        <v>83</v>
      </c>
      <c r="CA1029" s="2">
        <v>0</v>
      </c>
      <c r="CB1029">
        <v>4</v>
      </c>
      <c r="CC1029">
        <v>2008</v>
      </c>
      <c r="CD1029" t="s">
        <v>158</v>
      </c>
      <c r="CE1029" t="s">
        <v>159</v>
      </c>
      <c r="CF1029" s="2">
        <v>293077</v>
      </c>
      <c r="CG1029" s="4">
        <f t="shared" si="33"/>
        <v>178.05407047387607</v>
      </c>
    </row>
    <row r="1030" spans="1:85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 t="str">
        <f t="shared" si="32"/>
        <v>N/A</v>
      </c>
      <c r="S1030">
        <v>5</v>
      </c>
      <c r="T1030">
        <v>5</v>
      </c>
      <c r="U1030">
        <v>1941</v>
      </c>
      <c r="V1030" t="str">
        <f>IF(Table1[[#This Row],[YearBuilt]]&lt;1990, "N", IF(Table1[[#This Row],[Remodeled after 1990?]] = "Y", "N", "Y"))</f>
        <v>N</v>
      </c>
      <c r="W1030">
        <v>1950</v>
      </c>
      <c r="X1030" t="str" cm="1">
        <f t="array" ref="X1030">IFERROR(IF(U1030=W1030, "N", IF(AND(U1030&lt;W1030, Table1[[#This Row],[YearRemodAdd]]&gt;1990), "Y", "N/A")), No value)</f>
        <v>N/A</v>
      </c>
      <c r="Y1030" t="s">
        <v>93</v>
      </c>
      <c r="Z1030" t="s">
        <v>94</v>
      </c>
      <c r="AA1030" t="s">
        <v>155</v>
      </c>
      <c r="AB1030" t="s">
        <v>125</v>
      </c>
      <c r="AC1030" t="s">
        <v>117</v>
      </c>
      <c r="AD1030">
        <v>0</v>
      </c>
      <c r="AE1030" t="s">
        <v>98</v>
      </c>
      <c r="AF1030" t="s">
        <v>98</v>
      </c>
      <c r="AG1030" t="s">
        <v>118</v>
      </c>
      <c r="AH1030" t="s">
        <v>98</v>
      </c>
      <c r="AI1030" t="s">
        <v>98</v>
      </c>
      <c r="AJ1030" t="s">
        <v>100</v>
      </c>
      <c r="AK1030" t="s">
        <v>153</v>
      </c>
      <c r="AL1030">
        <v>368</v>
      </c>
      <c r="AM1030" t="s">
        <v>141</v>
      </c>
      <c r="AN1030">
        <v>41</v>
      </c>
      <c r="AO1030">
        <v>359</v>
      </c>
      <c r="AP1030">
        <v>768</v>
      </c>
      <c r="AQ1030" t="s">
        <v>103</v>
      </c>
      <c r="AR1030" t="s">
        <v>98</v>
      </c>
      <c r="AS1030" t="s">
        <v>105</v>
      </c>
      <c r="AT1030" t="s">
        <v>106</v>
      </c>
      <c r="AU1030">
        <v>968</v>
      </c>
      <c r="AV1030">
        <v>408</v>
      </c>
      <c r="AW1030">
        <v>0</v>
      </c>
      <c r="AX1030">
        <v>1376</v>
      </c>
      <c r="AY1030">
        <v>1</v>
      </c>
      <c r="AZ1030">
        <v>0</v>
      </c>
      <c r="BA1030">
        <v>1</v>
      </c>
      <c r="BB1030">
        <v>0</v>
      </c>
      <c r="BC1030">
        <v>3</v>
      </c>
      <c r="BD1030">
        <v>1</v>
      </c>
      <c r="BE1030" t="s">
        <v>98</v>
      </c>
      <c r="BF1030">
        <v>6</v>
      </c>
      <c r="BG1030" t="s">
        <v>107</v>
      </c>
      <c r="BH1030">
        <v>1</v>
      </c>
      <c r="BI1030" t="s">
        <v>97</v>
      </c>
      <c r="BJ1030" t="s">
        <v>108</v>
      </c>
      <c r="BK1030">
        <v>1941</v>
      </c>
      <c r="BL1030" t="s">
        <v>102</v>
      </c>
      <c r="BM1030">
        <v>1</v>
      </c>
      <c r="BN1030">
        <v>240</v>
      </c>
      <c r="BO1030" t="s">
        <v>98</v>
      </c>
      <c r="BP1030" t="s">
        <v>98</v>
      </c>
      <c r="BQ1030" t="s">
        <v>105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 t="s">
        <v>83</v>
      </c>
      <c r="BY1030" t="s">
        <v>83</v>
      </c>
      <c r="BZ1030" t="s">
        <v>83</v>
      </c>
      <c r="CA1030" s="2">
        <v>0</v>
      </c>
      <c r="CB1030">
        <v>4</v>
      </c>
      <c r="CC1030">
        <v>2007</v>
      </c>
      <c r="CD1030" t="s">
        <v>110</v>
      </c>
      <c r="CE1030" t="s">
        <v>111</v>
      </c>
      <c r="CF1030" s="2">
        <v>105000</v>
      </c>
      <c r="CG1030" s="4">
        <f t="shared" si="33"/>
        <v>76.308139534883722</v>
      </c>
    </row>
    <row r="1031" spans="1:85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 t="str">
        <f t="shared" si="32"/>
        <v>N</v>
      </c>
      <c r="S1031">
        <v>6</v>
      </c>
      <c r="T1031">
        <v>7</v>
      </c>
      <c r="U1031">
        <v>1972</v>
      </c>
      <c r="V1031" t="str">
        <f>IF(Table1[[#This Row],[YearBuilt]]&lt;1990, "N", IF(Table1[[#This Row],[Remodeled after 1990?]] = "Y", "N", "Y"))</f>
        <v>N</v>
      </c>
      <c r="W1031">
        <v>1972</v>
      </c>
      <c r="X1031" t="str" cm="1">
        <f t="array" ref="X1031">IFERROR(IF(U1031=W1031, "N", IF(AND(U1031&lt;W1031, Table1[[#This Row],[YearRemodAdd]]&gt;1990), "Y", "N/A")), No value)</f>
        <v>N</v>
      </c>
      <c r="Y1031" t="s">
        <v>93</v>
      </c>
      <c r="Z1031" t="s">
        <v>94</v>
      </c>
      <c r="AA1031" t="s">
        <v>140</v>
      </c>
      <c r="AB1031" t="s">
        <v>140</v>
      </c>
      <c r="AC1031" t="s">
        <v>96</v>
      </c>
      <c r="AD1031">
        <v>281</v>
      </c>
      <c r="AE1031" t="s">
        <v>98</v>
      </c>
      <c r="AF1031" t="s">
        <v>98</v>
      </c>
      <c r="AG1031" t="s">
        <v>118</v>
      </c>
      <c r="AH1031" t="s">
        <v>98</v>
      </c>
      <c r="AI1031" t="s">
        <v>98</v>
      </c>
      <c r="AJ1031" t="s">
        <v>100</v>
      </c>
      <c r="AK1031" t="s">
        <v>141</v>
      </c>
      <c r="AL1031">
        <v>317</v>
      </c>
      <c r="AM1031" t="s">
        <v>102</v>
      </c>
      <c r="AN1031">
        <v>0</v>
      </c>
      <c r="AO1031">
        <v>355</v>
      </c>
      <c r="AP1031">
        <v>672</v>
      </c>
      <c r="AQ1031" t="s">
        <v>103</v>
      </c>
      <c r="AR1031" t="s">
        <v>97</v>
      </c>
      <c r="AS1031" t="s">
        <v>105</v>
      </c>
      <c r="AT1031" t="s">
        <v>106</v>
      </c>
      <c r="AU1031">
        <v>672</v>
      </c>
      <c r="AV1031">
        <v>546</v>
      </c>
      <c r="AW1031">
        <v>0</v>
      </c>
      <c r="AX1031">
        <v>1218</v>
      </c>
      <c r="AY1031">
        <v>0</v>
      </c>
      <c r="AZ1031">
        <v>1</v>
      </c>
      <c r="BA1031">
        <v>1</v>
      </c>
      <c r="BB1031">
        <v>1</v>
      </c>
      <c r="BC1031">
        <v>3</v>
      </c>
      <c r="BD1031">
        <v>1</v>
      </c>
      <c r="BE1031" t="s">
        <v>98</v>
      </c>
      <c r="BF1031">
        <v>7</v>
      </c>
      <c r="BG1031" t="s">
        <v>107</v>
      </c>
      <c r="BH1031">
        <v>0</v>
      </c>
      <c r="BI1031" t="s">
        <v>83</v>
      </c>
      <c r="BJ1031" t="s">
        <v>127</v>
      </c>
      <c r="BK1031">
        <v>1972</v>
      </c>
      <c r="BL1031" t="s">
        <v>102</v>
      </c>
      <c r="BM1031">
        <v>1</v>
      </c>
      <c r="BN1031">
        <v>264</v>
      </c>
      <c r="BO1031" t="s">
        <v>98</v>
      </c>
      <c r="BP1031" t="s">
        <v>98</v>
      </c>
      <c r="BQ1031" t="s">
        <v>105</v>
      </c>
      <c r="BR1031">
        <v>0</v>
      </c>
      <c r="BS1031">
        <v>28</v>
      </c>
      <c r="BT1031">
        <v>0</v>
      </c>
      <c r="BU1031">
        <v>0</v>
      </c>
      <c r="BV1031">
        <v>0</v>
      </c>
      <c r="BW1031">
        <v>0</v>
      </c>
      <c r="BX1031" t="s">
        <v>83</v>
      </c>
      <c r="BY1031" t="s">
        <v>83</v>
      </c>
      <c r="BZ1031" t="s">
        <v>83</v>
      </c>
      <c r="CA1031" s="2">
        <v>0</v>
      </c>
      <c r="CB1031">
        <v>5</v>
      </c>
      <c r="CC1031">
        <v>2006</v>
      </c>
      <c r="CD1031" t="s">
        <v>110</v>
      </c>
      <c r="CE1031" t="s">
        <v>111</v>
      </c>
      <c r="CF1031" s="2">
        <v>118000</v>
      </c>
      <c r="CG1031" s="4">
        <f t="shared" si="33"/>
        <v>96.880131362889983</v>
      </c>
    </row>
    <row r="1032" spans="1:85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 t="str">
        <f t="shared" si="32"/>
        <v>N</v>
      </c>
      <c r="S1032">
        <v>5</v>
      </c>
      <c r="T1032">
        <v>8</v>
      </c>
      <c r="U1032">
        <v>1916</v>
      </c>
      <c r="V1032" t="str">
        <f>IF(Table1[[#This Row],[YearBuilt]]&lt;1990, "N", IF(Table1[[#This Row],[Remodeled after 1990?]] = "Y", "N", "Y"))</f>
        <v>N</v>
      </c>
      <c r="W1032">
        <v>1995</v>
      </c>
      <c r="X1032" t="str" cm="1">
        <f t="array" ref="X1032">IFERROR(IF(U1032=W1032, "N", IF(AND(U1032&lt;W1032, Table1[[#This Row],[YearRemodAdd]]&gt;1990), "Y", "N/A")), No value)</f>
        <v>Y</v>
      </c>
      <c r="Y1032" t="s">
        <v>93</v>
      </c>
      <c r="Z1032" t="s">
        <v>94</v>
      </c>
      <c r="AA1032" t="s">
        <v>95</v>
      </c>
      <c r="AB1032" t="s">
        <v>95</v>
      </c>
      <c r="AC1032" t="s">
        <v>117</v>
      </c>
      <c r="AD1032">
        <v>0</v>
      </c>
      <c r="AE1032" t="s">
        <v>98</v>
      </c>
      <c r="AF1032" t="s">
        <v>98</v>
      </c>
      <c r="AG1032" t="s">
        <v>99</v>
      </c>
      <c r="AH1032" t="s">
        <v>98</v>
      </c>
      <c r="AI1032" t="s">
        <v>98</v>
      </c>
      <c r="AJ1032" t="s">
        <v>121</v>
      </c>
      <c r="AK1032" t="s">
        <v>102</v>
      </c>
      <c r="AL1032">
        <v>0</v>
      </c>
      <c r="AM1032" t="s">
        <v>102</v>
      </c>
      <c r="AN1032">
        <v>0</v>
      </c>
      <c r="AO1032">
        <v>686</v>
      </c>
      <c r="AP1032">
        <v>686</v>
      </c>
      <c r="AQ1032" t="s">
        <v>103</v>
      </c>
      <c r="AR1032" t="s">
        <v>97</v>
      </c>
      <c r="AS1032" t="s">
        <v>105</v>
      </c>
      <c r="AT1032" t="s">
        <v>106</v>
      </c>
      <c r="AU1032">
        <v>948</v>
      </c>
      <c r="AV1032">
        <v>980</v>
      </c>
      <c r="AW1032">
        <v>0</v>
      </c>
      <c r="AX1032">
        <v>1928</v>
      </c>
      <c r="AY1032">
        <v>0</v>
      </c>
      <c r="AZ1032">
        <v>0</v>
      </c>
      <c r="BA1032">
        <v>2</v>
      </c>
      <c r="BB1032">
        <v>0</v>
      </c>
      <c r="BC1032">
        <v>5</v>
      </c>
      <c r="BD1032">
        <v>2</v>
      </c>
      <c r="BE1032" t="s">
        <v>98</v>
      </c>
      <c r="BF1032">
        <v>10</v>
      </c>
      <c r="BG1032" t="s">
        <v>107</v>
      </c>
      <c r="BH1032">
        <v>0</v>
      </c>
      <c r="BI1032" t="s">
        <v>83</v>
      </c>
      <c r="BJ1032" t="s">
        <v>83</v>
      </c>
      <c r="BK1032" t="s">
        <v>83</v>
      </c>
      <c r="BL1032" t="s">
        <v>83</v>
      </c>
      <c r="BM1032">
        <v>0</v>
      </c>
      <c r="BN1032">
        <v>0</v>
      </c>
      <c r="BO1032" t="s">
        <v>83</v>
      </c>
      <c r="BP1032" t="s">
        <v>83</v>
      </c>
      <c r="BQ1032" t="s">
        <v>177</v>
      </c>
      <c r="BR1032">
        <v>0</v>
      </c>
      <c r="BS1032">
        <v>0</v>
      </c>
      <c r="BT1032">
        <v>228</v>
      </c>
      <c r="BU1032">
        <v>0</v>
      </c>
      <c r="BV1032">
        <v>0</v>
      </c>
      <c r="BW1032">
        <v>0</v>
      </c>
      <c r="BX1032" t="s">
        <v>83</v>
      </c>
      <c r="BY1032" t="s">
        <v>83</v>
      </c>
      <c r="BZ1032" t="s">
        <v>83</v>
      </c>
      <c r="CA1032" s="2">
        <v>0</v>
      </c>
      <c r="CB1032">
        <v>7</v>
      </c>
      <c r="CC1032">
        <v>2006</v>
      </c>
      <c r="CD1032" t="s">
        <v>110</v>
      </c>
      <c r="CE1032" t="s">
        <v>111</v>
      </c>
      <c r="CF1032" s="2">
        <v>160000</v>
      </c>
      <c r="CG1032" s="4">
        <f t="shared" si="33"/>
        <v>82.987551867219921</v>
      </c>
    </row>
    <row r="1033" spans="1:85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 t="str">
        <f t="shared" si="32"/>
        <v>N/A</v>
      </c>
      <c r="S1033">
        <v>7</v>
      </c>
      <c r="T1033">
        <v>3</v>
      </c>
      <c r="U1033">
        <v>1920</v>
      </c>
      <c r="V1033" t="str">
        <f>IF(Table1[[#This Row],[YearBuilt]]&lt;1990, "N", IF(Table1[[#This Row],[Remodeled after 1990?]] = "Y", "N", "Y"))</f>
        <v>N</v>
      </c>
      <c r="W1033">
        <v>1970</v>
      </c>
      <c r="X1033" t="str" cm="1">
        <f t="array" ref="X1033">IFERROR(IF(U1033=W1033, "N", IF(AND(U1033&lt;W1033, Table1[[#This Row],[YearRemodAdd]]&gt;1990), "Y", "N/A")), No value)</f>
        <v>N/A</v>
      </c>
      <c r="Y1033" t="s">
        <v>93</v>
      </c>
      <c r="Z1033" t="s">
        <v>94</v>
      </c>
      <c r="AA1033" t="s">
        <v>124</v>
      </c>
      <c r="AB1033" t="s">
        <v>161</v>
      </c>
      <c r="AC1033" t="s">
        <v>117</v>
      </c>
      <c r="AD1033">
        <v>0</v>
      </c>
      <c r="AE1033" t="s">
        <v>98</v>
      </c>
      <c r="AF1033" t="s">
        <v>98</v>
      </c>
      <c r="AG1033" t="s">
        <v>126</v>
      </c>
      <c r="AH1033" t="s">
        <v>98</v>
      </c>
      <c r="AI1033" t="s">
        <v>98</v>
      </c>
      <c r="AJ1033" t="s">
        <v>100</v>
      </c>
      <c r="AK1033" t="s">
        <v>101</v>
      </c>
      <c r="AL1033">
        <v>523</v>
      </c>
      <c r="AM1033" t="s">
        <v>102</v>
      </c>
      <c r="AN1033">
        <v>0</v>
      </c>
      <c r="AO1033">
        <v>301</v>
      </c>
      <c r="AP1033">
        <v>824</v>
      </c>
      <c r="AQ1033" t="s">
        <v>103</v>
      </c>
      <c r="AR1033" t="s">
        <v>104</v>
      </c>
      <c r="AS1033" t="s">
        <v>105</v>
      </c>
      <c r="AT1033" t="s">
        <v>106</v>
      </c>
      <c r="AU1033">
        <v>1687</v>
      </c>
      <c r="AV1033">
        <v>998</v>
      </c>
      <c r="AW1033">
        <v>397</v>
      </c>
      <c r="AX1033">
        <v>3082</v>
      </c>
      <c r="AY1033">
        <v>1</v>
      </c>
      <c r="AZ1033">
        <v>0</v>
      </c>
      <c r="BA1033">
        <v>2</v>
      </c>
      <c r="BB1033">
        <v>1</v>
      </c>
      <c r="BC1033">
        <v>5</v>
      </c>
      <c r="BD1033">
        <v>1</v>
      </c>
      <c r="BE1033" t="s">
        <v>98</v>
      </c>
      <c r="BF1033">
        <v>12</v>
      </c>
      <c r="BG1033" t="s">
        <v>107</v>
      </c>
      <c r="BH1033">
        <v>2</v>
      </c>
      <c r="BI1033" t="s">
        <v>98</v>
      </c>
      <c r="BJ1033" t="s">
        <v>209</v>
      </c>
      <c r="BK1033">
        <v>1970</v>
      </c>
      <c r="BL1033" t="s">
        <v>157</v>
      </c>
      <c r="BM1033">
        <v>2</v>
      </c>
      <c r="BN1033">
        <v>672</v>
      </c>
      <c r="BO1033" t="s">
        <v>98</v>
      </c>
      <c r="BP1033" t="s">
        <v>98</v>
      </c>
      <c r="BQ1033" t="s">
        <v>105</v>
      </c>
      <c r="BR1033">
        <v>136</v>
      </c>
      <c r="BS1033">
        <v>63</v>
      </c>
      <c r="BT1033">
        <v>0</v>
      </c>
      <c r="BU1033">
        <v>0</v>
      </c>
      <c r="BV1033">
        <v>0</v>
      </c>
      <c r="BW1033">
        <v>0</v>
      </c>
      <c r="BX1033" t="s">
        <v>83</v>
      </c>
      <c r="BY1033" t="s">
        <v>83</v>
      </c>
      <c r="BZ1033" t="s">
        <v>83</v>
      </c>
      <c r="CA1033" s="2">
        <v>0</v>
      </c>
      <c r="CB1033">
        <v>8</v>
      </c>
      <c r="CC1033">
        <v>2009</v>
      </c>
      <c r="CD1033" t="s">
        <v>110</v>
      </c>
      <c r="CE1033" t="s">
        <v>111</v>
      </c>
      <c r="CF1033" s="2">
        <v>197000</v>
      </c>
      <c r="CG1033" s="4">
        <f t="shared" si="33"/>
        <v>63.919532770927972</v>
      </c>
    </row>
    <row r="1034" spans="1:85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 t="str">
        <f t="shared" si="32"/>
        <v>N</v>
      </c>
      <c r="S1034">
        <v>8</v>
      </c>
      <c r="T1034">
        <v>7</v>
      </c>
      <c r="U1034">
        <v>1993</v>
      </c>
      <c r="V1034" t="str">
        <f>IF(Table1[[#This Row],[YearBuilt]]&lt;1990, "N", IF(Table1[[#This Row],[Remodeled after 1990?]] = "Y", "N", "Y"))</f>
        <v>Y</v>
      </c>
      <c r="W1034">
        <v>1993</v>
      </c>
      <c r="X1034" t="str" cm="1">
        <f t="array" ref="X1034">IFERROR(IF(U1034=W1034, "N", IF(AND(U1034&lt;W1034, Table1[[#This Row],[YearRemodAdd]]&gt;1990), "Y", "N/A")), No value)</f>
        <v>N</v>
      </c>
      <c r="Y1034" t="s">
        <v>93</v>
      </c>
      <c r="Z1034" t="s">
        <v>94</v>
      </c>
      <c r="AA1034" t="s">
        <v>116</v>
      </c>
      <c r="AB1034" t="s">
        <v>116</v>
      </c>
      <c r="AC1034" t="s">
        <v>117</v>
      </c>
      <c r="AD1034">
        <v>0</v>
      </c>
      <c r="AE1034" t="s">
        <v>97</v>
      </c>
      <c r="AF1034" t="s">
        <v>97</v>
      </c>
      <c r="AG1034" t="s">
        <v>99</v>
      </c>
      <c r="AH1034" t="s">
        <v>97</v>
      </c>
      <c r="AI1034" t="s">
        <v>97</v>
      </c>
      <c r="AJ1034" t="s">
        <v>100</v>
      </c>
      <c r="AK1034" t="s">
        <v>101</v>
      </c>
      <c r="AL1034">
        <v>1012</v>
      </c>
      <c r="AM1034" t="s">
        <v>102</v>
      </c>
      <c r="AN1034">
        <v>0</v>
      </c>
      <c r="AO1034">
        <v>326</v>
      </c>
      <c r="AP1034">
        <v>1338</v>
      </c>
      <c r="AQ1034" t="s">
        <v>103</v>
      </c>
      <c r="AR1034" t="s">
        <v>104</v>
      </c>
      <c r="AS1034" t="s">
        <v>105</v>
      </c>
      <c r="AT1034" t="s">
        <v>106</v>
      </c>
      <c r="AU1034">
        <v>1352</v>
      </c>
      <c r="AV1034">
        <v>1168</v>
      </c>
      <c r="AW1034">
        <v>0</v>
      </c>
      <c r="AX1034">
        <v>2520</v>
      </c>
      <c r="AY1034">
        <v>1</v>
      </c>
      <c r="AZ1034">
        <v>0</v>
      </c>
      <c r="BA1034">
        <v>2</v>
      </c>
      <c r="BB1034">
        <v>1</v>
      </c>
      <c r="BC1034">
        <v>5</v>
      </c>
      <c r="BD1034">
        <v>1</v>
      </c>
      <c r="BE1034" t="s">
        <v>97</v>
      </c>
      <c r="BF1034">
        <v>10</v>
      </c>
      <c r="BG1034" t="s">
        <v>107</v>
      </c>
      <c r="BH1034">
        <v>1</v>
      </c>
      <c r="BI1034" t="s">
        <v>98</v>
      </c>
      <c r="BJ1034" t="s">
        <v>108</v>
      </c>
      <c r="BK1034">
        <v>1993</v>
      </c>
      <c r="BL1034" t="s">
        <v>109</v>
      </c>
      <c r="BM1034">
        <v>3</v>
      </c>
      <c r="BN1034">
        <v>796</v>
      </c>
      <c r="BO1034" t="s">
        <v>98</v>
      </c>
      <c r="BP1034" t="s">
        <v>98</v>
      </c>
      <c r="BQ1034" t="s">
        <v>105</v>
      </c>
      <c r="BR1034">
        <v>209</v>
      </c>
      <c r="BS1034">
        <v>55</v>
      </c>
      <c r="BT1034">
        <v>0</v>
      </c>
      <c r="BU1034">
        <v>0</v>
      </c>
      <c r="BV1034">
        <v>0</v>
      </c>
      <c r="BW1034">
        <v>0</v>
      </c>
      <c r="BX1034" t="s">
        <v>83</v>
      </c>
      <c r="BY1034" t="s">
        <v>83</v>
      </c>
      <c r="BZ1034" t="s">
        <v>83</v>
      </c>
      <c r="CA1034" s="2">
        <v>0</v>
      </c>
      <c r="CB1034">
        <v>11</v>
      </c>
      <c r="CC1034">
        <v>2006</v>
      </c>
      <c r="CD1034" t="s">
        <v>110</v>
      </c>
      <c r="CE1034" t="s">
        <v>128</v>
      </c>
      <c r="CF1034" s="2">
        <v>310000</v>
      </c>
      <c r="CG1034" s="4">
        <f t="shared" si="33"/>
        <v>123.01587301587301</v>
      </c>
    </row>
    <row r="1035" spans="1:85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 t="str">
        <f t="shared" si="32"/>
        <v>Y</v>
      </c>
      <c r="S1035">
        <v>7</v>
      </c>
      <c r="T1035">
        <v>5</v>
      </c>
      <c r="U1035">
        <v>2002</v>
      </c>
      <c r="V1035" t="str">
        <f>IF(Table1[[#This Row],[YearBuilt]]&lt;1990, "N", IF(Table1[[#This Row],[Remodeled after 1990?]] = "Y", "N", "Y"))</f>
        <v>Y</v>
      </c>
      <c r="W1035">
        <v>2002</v>
      </c>
      <c r="X1035" t="str" cm="1">
        <f t="array" ref="X1035">IFERROR(IF(U1035=W1035, "N", IF(AND(U1035&lt;W1035, Table1[[#This Row],[YearRemodAdd]]&gt;1990), "Y", "N/A")), No value)</f>
        <v>N</v>
      </c>
      <c r="Y1035" t="s">
        <v>93</v>
      </c>
      <c r="Z1035" t="s">
        <v>94</v>
      </c>
      <c r="AA1035" t="s">
        <v>95</v>
      </c>
      <c r="AB1035" t="s">
        <v>95</v>
      </c>
      <c r="AC1035" t="s">
        <v>137</v>
      </c>
      <c r="AD1035">
        <v>295</v>
      </c>
      <c r="AE1035" t="s">
        <v>97</v>
      </c>
      <c r="AF1035" t="s">
        <v>98</v>
      </c>
      <c r="AG1035" t="s">
        <v>99</v>
      </c>
      <c r="AH1035" t="s">
        <v>97</v>
      </c>
      <c r="AI1035" t="s">
        <v>98</v>
      </c>
      <c r="AJ1035" t="s">
        <v>100</v>
      </c>
      <c r="AK1035" t="s">
        <v>101</v>
      </c>
      <c r="AL1035">
        <v>986</v>
      </c>
      <c r="AM1035" t="s">
        <v>102</v>
      </c>
      <c r="AN1035">
        <v>0</v>
      </c>
      <c r="AO1035">
        <v>668</v>
      </c>
      <c r="AP1035">
        <v>1654</v>
      </c>
      <c r="AQ1035" t="s">
        <v>103</v>
      </c>
      <c r="AR1035" t="s">
        <v>104</v>
      </c>
      <c r="AS1035" t="s">
        <v>105</v>
      </c>
      <c r="AT1035" t="s">
        <v>106</v>
      </c>
      <c r="AU1035">
        <v>1654</v>
      </c>
      <c r="AV1035">
        <v>0</v>
      </c>
      <c r="AW1035">
        <v>0</v>
      </c>
      <c r="AX1035">
        <v>1654</v>
      </c>
      <c r="AY1035">
        <v>1</v>
      </c>
      <c r="AZ1035">
        <v>0</v>
      </c>
      <c r="BA1035">
        <v>2</v>
      </c>
      <c r="BB1035">
        <v>0</v>
      </c>
      <c r="BC1035">
        <v>3</v>
      </c>
      <c r="BD1035">
        <v>1</v>
      </c>
      <c r="BE1035" t="s">
        <v>97</v>
      </c>
      <c r="BF1035">
        <v>6</v>
      </c>
      <c r="BG1035" t="s">
        <v>107</v>
      </c>
      <c r="BH1035">
        <v>0</v>
      </c>
      <c r="BI1035" t="s">
        <v>83</v>
      </c>
      <c r="BJ1035" t="s">
        <v>108</v>
      </c>
      <c r="BK1035">
        <v>2002</v>
      </c>
      <c r="BL1035" t="s">
        <v>102</v>
      </c>
      <c r="BM1035">
        <v>3</v>
      </c>
      <c r="BN1035">
        <v>900</v>
      </c>
      <c r="BO1035" t="s">
        <v>98</v>
      </c>
      <c r="BP1035" t="s">
        <v>98</v>
      </c>
      <c r="BQ1035" t="s">
        <v>105</v>
      </c>
      <c r="BR1035">
        <v>0</v>
      </c>
      <c r="BS1035">
        <v>136</v>
      </c>
      <c r="BT1035">
        <v>0</v>
      </c>
      <c r="BU1035">
        <v>0</v>
      </c>
      <c r="BV1035">
        <v>0</v>
      </c>
      <c r="BW1035">
        <v>0</v>
      </c>
      <c r="BX1035" t="s">
        <v>83</v>
      </c>
      <c r="BY1035" t="s">
        <v>83</v>
      </c>
      <c r="BZ1035" t="s">
        <v>83</v>
      </c>
      <c r="CA1035" s="2">
        <v>0</v>
      </c>
      <c r="CB1035">
        <v>2</v>
      </c>
      <c r="CC1035">
        <v>2006</v>
      </c>
      <c r="CD1035" t="s">
        <v>110</v>
      </c>
      <c r="CE1035" t="s">
        <v>111</v>
      </c>
      <c r="CF1035" s="2">
        <v>230000</v>
      </c>
      <c r="CG1035" s="4">
        <f t="shared" si="33"/>
        <v>139.05683192261185</v>
      </c>
    </row>
    <row r="1036" spans="1:85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 t="str">
        <f t="shared" si="32"/>
        <v>Y</v>
      </c>
      <c r="S1036">
        <v>5</v>
      </c>
      <c r="T1036">
        <v>7</v>
      </c>
      <c r="U1036">
        <v>1938</v>
      </c>
      <c r="V1036" t="str">
        <f>IF(Table1[[#This Row],[YearBuilt]]&lt;1990, "N", IF(Table1[[#This Row],[Remodeled after 1990?]] = "Y", "N", "Y"))</f>
        <v>N</v>
      </c>
      <c r="W1036">
        <v>1950</v>
      </c>
      <c r="X1036" t="str" cm="1">
        <f t="array" ref="X1036">IFERROR(IF(U1036=W1036, "N", IF(AND(U1036&lt;W1036, Table1[[#This Row],[YearRemodAdd]]&gt;1990), "Y", "N/A")), No value)</f>
        <v>N/A</v>
      </c>
      <c r="Y1036" t="s">
        <v>93</v>
      </c>
      <c r="Z1036" t="s">
        <v>94</v>
      </c>
      <c r="AA1036" t="s">
        <v>116</v>
      </c>
      <c r="AB1036" t="s">
        <v>116</v>
      </c>
      <c r="AC1036" t="s">
        <v>117</v>
      </c>
      <c r="AD1036">
        <v>0</v>
      </c>
      <c r="AE1036" t="s">
        <v>98</v>
      </c>
      <c r="AF1036" t="s">
        <v>97</v>
      </c>
      <c r="AG1036" t="s">
        <v>99</v>
      </c>
      <c r="AH1036" t="s">
        <v>147</v>
      </c>
      <c r="AI1036" t="s">
        <v>147</v>
      </c>
      <c r="AJ1036" t="s">
        <v>100</v>
      </c>
      <c r="AK1036" t="s">
        <v>102</v>
      </c>
      <c r="AL1036">
        <v>0</v>
      </c>
      <c r="AM1036" t="s">
        <v>102</v>
      </c>
      <c r="AN1036">
        <v>0</v>
      </c>
      <c r="AO1036">
        <v>920</v>
      </c>
      <c r="AP1036">
        <v>920</v>
      </c>
      <c r="AQ1036" t="s">
        <v>103</v>
      </c>
      <c r="AR1036" t="s">
        <v>104</v>
      </c>
      <c r="AS1036" t="s">
        <v>105</v>
      </c>
      <c r="AT1036" t="s">
        <v>106</v>
      </c>
      <c r="AU1036">
        <v>954</v>
      </c>
      <c r="AV1036">
        <v>0</v>
      </c>
      <c r="AW1036">
        <v>0</v>
      </c>
      <c r="AX1036">
        <v>954</v>
      </c>
      <c r="AY1036">
        <v>0</v>
      </c>
      <c r="AZ1036">
        <v>0</v>
      </c>
      <c r="BA1036">
        <v>1</v>
      </c>
      <c r="BB1036">
        <v>0</v>
      </c>
      <c r="BC1036">
        <v>2</v>
      </c>
      <c r="BD1036">
        <v>1</v>
      </c>
      <c r="BE1036" t="s">
        <v>147</v>
      </c>
      <c r="BF1036">
        <v>5</v>
      </c>
      <c r="BG1036" t="s">
        <v>107</v>
      </c>
      <c r="BH1036">
        <v>1</v>
      </c>
      <c r="BI1036" t="s">
        <v>97</v>
      </c>
      <c r="BJ1036" t="s">
        <v>209</v>
      </c>
      <c r="BK1036">
        <v>1938</v>
      </c>
      <c r="BL1036" t="s">
        <v>102</v>
      </c>
      <c r="BM1036">
        <v>1</v>
      </c>
      <c r="BN1036">
        <v>240</v>
      </c>
      <c r="BO1036" t="s">
        <v>147</v>
      </c>
      <c r="BP1036" t="s">
        <v>98</v>
      </c>
      <c r="BQ1036" t="s">
        <v>105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 t="s">
        <v>83</v>
      </c>
      <c r="BY1036" t="s">
        <v>134</v>
      </c>
      <c r="BZ1036" t="s">
        <v>83</v>
      </c>
      <c r="CA1036" s="2">
        <v>0</v>
      </c>
      <c r="CB1036">
        <v>6</v>
      </c>
      <c r="CC1036">
        <v>2007</v>
      </c>
      <c r="CD1036" t="s">
        <v>110</v>
      </c>
      <c r="CE1036" t="s">
        <v>111</v>
      </c>
      <c r="CF1036" s="2">
        <v>119750</v>
      </c>
      <c r="CG1036" s="4">
        <f t="shared" si="33"/>
        <v>125.52410901467505</v>
      </c>
    </row>
    <row r="1037" spans="1:85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 t="str">
        <f t="shared" si="32"/>
        <v>Y</v>
      </c>
      <c r="S1037">
        <v>4</v>
      </c>
      <c r="T1037">
        <v>3</v>
      </c>
      <c r="U1037">
        <v>1957</v>
      </c>
      <c r="V1037" t="str">
        <f>IF(Table1[[#This Row],[YearBuilt]]&lt;1990, "N", IF(Table1[[#This Row],[Remodeled after 1990?]] = "Y", "N", "Y"))</f>
        <v>N</v>
      </c>
      <c r="W1037">
        <v>1957</v>
      </c>
      <c r="X1037" t="str" cm="1">
        <f t="array" ref="X1037">IFERROR(IF(U1037=W1037, "N", IF(AND(U1037&lt;W1037, Table1[[#This Row],[YearRemodAdd]]&gt;1990), "Y", "N/A")), No value)</f>
        <v>N</v>
      </c>
      <c r="Y1037" t="s">
        <v>93</v>
      </c>
      <c r="Z1037" t="s">
        <v>94</v>
      </c>
      <c r="AA1037" t="s">
        <v>124</v>
      </c>
      <c r="AB1037" t="s">
        <v>124</v>
      </c>
      <c r="AC1037" t="s">
        <v>117</v>
      </c>
      <c r="AD1037">
        <v>0</v>
      </c>
      <c r="AE1037" t="s">
        <v>98</v>
      </c>
      <c r="AF1037" t="s">
        <v>97</v>
      </c>
      <c r="AG1037" t="s">
        <v>168</v>
      </c>
      <c r="AH1037" t="s">
        <v>83</v>
      </c>
      <c r="AI1037" t="s">
        <v>83</v>
      </c>
      <c r="AJ1037" t="s">
        <v>83</v>
      </c>
      <c r="AK1037" t="s">
        <v>83</v>
      </c>
      <c r="AL1037">
        <v>0</v>
      </c>
      <c r="AM1037" t="s">
        <v>83</v>
      </c>
      <c r="AN1037">
        <v>0</v>
      </c>
      <c r="AO1037">
        <v>0</v>
      </c>
      <c r="AP1037">
        <v>0</v>
      </c>
      <c r="AQ1037" t="s">
        <v>103</v>
      </c>
      <c r="AR1037" t="s">
        <v>104</v>
      </c>
      <c r="AS1037" t="s">
        <v>177</v>
      </c>
      <c r="AT1037" t="s">
        <v>106</v>
      </c>
      <c r="AU1037">
        <v>845</v>
      </c>
      <c r="AV1037">
        <v>0</v>
      </c>
      <c r="AW1037">
        <v>0</v>
      </c>
      <c r="AX1037">
        <v>845</v>
      </c>
      <c r="AY1037">
        <v>0</v>
      </c>
      <c r="AZ1037">
        <v>0</v>
      </c>
      <c r="BA1037">
        <v>1</v>
      </c>
      <c r="BB1037">
        <v>0</v>
      </c>
      <c r="BC1037">
        <v>3</v>
      </c>
      <c r="BD1037">
        <v>1</v>
      </c>
      <c r="BE1037" t="s">
        <v>98</v>
      </c>
      <c r="BF1037">
        <v>5</v>
      </c>
      <c r="BG1037" t="s">
        <v>107</v>
      </c>
      <c r="BH1037">
        <v>0</v>
      </c>
      <c r="BI1037" t="s">
        <v>83</v>
      </c>
      <c r="BJ1037" t="s">
        <v>127</v>
      </c>
      <c r="BK1037">
        <v>1957</v>
      </c>
      <c r="BL1037" t="s">
        <v>102</v>
      </c>
      <c r="BM1037">
        <v>1</v>
      </c>
      <c r="BN1037">
        <v>290</v>
      </c>
      <c r="BO1037" t="s">
        <v>98</v>
      </c>
      <c r="BP1037" t="s">
        <v>98</v>
      </c>
      <c r="BQ1037" t="s">
        <v>177</v>
      </c>
      <c r="BR1037">
        <v>186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83</v>
      </c>
      <c r="BY1037" t="s">
        <v>83</v>
      </c>
      <c r="BZ1037" t="s">
        <v>83</v>
      </c>
      <c r="CA1037" s="2">
        <v>0</v>
      </c>
      <c r="CB1037">
        <v>1</v>
      </c>
      <c r="CC1037">
        <v>2009</v>
      </c>
      <c r="CD1037" t="s">
        <v>110</v>
      </c>
      <c r="CE1037" t="s">
        <v>111</v>
      </c>
      <c r="CF1037" s="2">
        <v>84000</v>
      </c>
      <c r="CG1037" s="4">
        <f t="shared" si="33"/>
        <v>99.408284023668642</v>
      </c>
    </row>
    <row r="1038" spans="1:85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 t="str">
        <f t="shared" si="32"/>
        <v>Y</v>
      </c>
      <c r="S1038">
        <v>9</v>
      </c>
      <c r="T1038">
        <v>5</v>
      </c>
      <c r="U1038">
        <v>2007</v>
      </c>
      <c r="V1038" t="str">
        <f>IF(Table1[[#This Row],[YearBuilt]]&lt;1990, "N", IF(Table1[[#This Row],[Remodeled after 1990?]] = "Y", "N", "Y"))</f>
        <v>N</v>
      </c>
      <c r="W1038">
        <v>2008</v>
      </c>
      <c r="X1038" t="str" cm="1">
        <f t="array" ref="X1038">IFERROR(IF(U1038=W1038, "N", IF(AND(U1038&lt;W1038, Table1[[#This Row],[YearRemodAdd]]&gt;1990), "Y", "N/A")), No value)</f>
        <v>Y</v>
      </c>
      <c r="Y1038" t="s">
        <v>152</v>
      </c>
      <c r="Z1038" t="s">
        <v>94</v>
      </c>
      <c r="AA1038" t="s">
        <v>95</v>
      </c>
      <c r="AB1038" t="s">
        <v>95</v>
      </c>
      <c r="AC1038" t="s">
        <v>137</v>
      </c>
      <c r="AD1038">
        <v>70</v>
      </c>
      <c r="AE1038" t="s">
        <v>97</v>
      </c>
      <c r="AF1038" t="s">
        <v>98</v>
      </c>
      <c r="AG1038" t="s">
        <v>99</v>
      </c>
      <c r="AH1038" t="s">
        <v>104</v>
      </c>
      <c r="AI1038" t="s">
        <v>98</v>
      </c>
      <c r="AJ1038" t="s">
        <v>97</v>
      </c>
      <c r="AK1038" t="s">
        <v>101</v>
      </c>
      <c r="AL1038">
        <v>1022</v>
      </c>
      <c r="AM1038" t="s">
        <v>102</v>
      </c>
      <c r="AN1038">
        <v>0</v>
      </c>
      <c r="AO1038">
        <v>598</v>
      </c>
      <c r="AP1038">
        <v>1620</v>
      </c>
      <c r="AQ1038" t="s">
        <v>103</v>
      </c>
      <c r="AR1038" t="s">
        <v>104</v>
      </c>
      <c r="AS1038" t="s">
        <v>105</v>
      </c>
      <c r="AT1038" t="s">
        <v>106</v>
      </c>
      <c r="AU1038">
        <v>1620</v>
      </c>
      <c r="AV1038">
        <v>0</v>
      </c>
      <c r="AW1038">
        <v>0</v>
      </c>
      <c r="AX1038">
        <v>1620</v>
      </c>
      <c r="AY1038">
        <v>1</v>
      </c>
      <c r="AZ1038">
        <v>0</v>
      </c>
      <c r="BA1038">
        <v>2</v>
      </c>
      <c r="BB1038">
        <v>0</v>
      </c>
      <c r="BC1038">
        <v>2</v>
      </c>
      <c r="BD1038">
        <v>1</v>
      </c>
      <c r="BE1038" t="s">
        <v>104</v>
      </c>
      <c r="BF1038">
        <v>6</v>
      </c>
      <c r="BG1038" t="s">
        <v>107</v>
      </c>
      <c r="BH1038">
        <v>1</v>
      </c>
      <c r="BI1038" t="s">
        <v>104</v>
      </c>
      <c r="BJ1038" t="s">
        <v>108</v>
      </c>
      <c r="BK1038">
        <v>2008</v>
      </c>
      <c r="BL1038" t="s">
        <v>157</v>
      </c>
      <c r="BM1038">
        <v>3</v>
      </c>
      <c r="BN1038">
        <v>912</v>
      </c>
      <c r="BO1038" t="s">
        <v>98</v>
      </c>
      <c r="BP1038" t="s">
        <v>98</v>
      </c>
      <c r="BQ1038" t="s">
        <v>105</v>
      </c>
      <c r="BR1038">
        <v>228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83</v>
      </c>
      <c r="BY1038" t="s">
        <v>83</v>
      </c>
      <c r="BZ1038" t="s">
        <v>83</v>
      </c>
      <c r="CA1038" s="2">
        <v>0</v>
      </c>
      <c r="CB1038">
        <v>9</v>
      </c>
      <c r="CC1038">
        <v>2009</v>
      </c>
      <c r="CD1038" t="s">
        <v>110</v>
      </c>
      <c r="CE1038" t="s">
        <v>111</v>
      </c>
      <c r="CF1038" s="2">
        <v>315500</v>
      </c>
      <c r="CG1038" s="4">
        <f t="shared" si="33"/>
        <v>194.75308641975309</v>
      </c>
    </row>
    <row r="1039" spans="1:85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 t="str">
        <f t="shared" si="32"/>
        <v>N</v>
      </c>
      <c r="S1039">
        <v>8</v>
      </c>
      <c r="T1039">
        <v>5</v>
      </c>
      <c r="U1039">
        <v>2001</v>
      </c>
      <c r="V1039" t="str">
        <f>IF(Table1[[#This Row],[YearBuilt]]&lt;1990, "N", IF(Table1[[#This Row],[Remodeled after 1990?]] = "Y", "N", "Y"))</f>
        <v>N</v>
      </c>
      <c r="W1039">
        <v>2002</v>
      </c>
      <c r="X1039" t="str" cm="1">
        <f t="array" ref="X1039">IFERROR(IF(U1039=W1039, "N", IF(AND(U1039&lt;W1039, Table1[[#This Row],[YearRemodAdd]]&gt;1990), "Y", "N/A")), No value)</f>
        <v>Y</v>
      </c>
      <c r="Y1039" t="s">
        <v>93</v>
      </c>
      <c r="Z1039" t="s">
        <v>94</v>
      </c>
      <c r="AA1039" t="s">
        <v>95</v>
      </c>
      <c r="AB1039" t="s">
        <v>95</v>
      </c>
      <c r="AC1039" t="s">
        <v>96</v>
      </c>
      <c r="AD1039">
        <v>396</v>
      </c>
      <c r="AE1039" t="s">
        <v>97</v>
      </c>
      <c r="AF1039" t="s">
        <v>98</v>
      </c>
      <c r="AG1039" t="s">
        <v>99</v>
      </c>
      <c r="AH1039" t="s">
        <v>97</v>
      </c>
      <c r="AI1039" t="s">
        <v>98</v>
      </c>
      <c r="AJ1039" t="s">
        <v>100</v>
      </c>
      <c r="AK1039" t="s">
        <v>102</v>
      </c>
      <c r="AL1039">
        <v>0</v>
      </c>
      <c r="AM1039" t="s">
        <v>102</v>
      </c>
      <c r="AN1039">
        <v>0</v>
      </c>
      <c r="AO1039">
        <v>1055</v>
      </c>
      <c r="AP1039">
        <v>1055</v>
      </c>
      <c r="AQ1039" t="s">
        <v>103</v>
      </c>
      <c r="AR1039" t="s">
        <v>104</v>
      </c>
      <c r="AS1039" t="s">
        <v>105</v>
      </c>
      <c r="AT1039" t="s">
        <v>106</v>
      </c>
      <c r="AU1039">
        <v>1055</v>
      </c>
      <c r="AV1039">
        <v>1208</v>
      </c>
      <c r="AW1039">
        <v>0</v>
      </c>
      <c r="AX1039">
        <v>2263</v>
      </c>
      <c r="AY1039">
        <v>0</v>
      </c>
      <c r="AZ1039">
        <v>0</v>
      </c>
      <c r="BA1039">
        <v>2</v>
      </c>
      <c r="BB1039">
        <v>1</v>
      </c>
      <c r="BC1039">
        <v>3</v>
      </c>
      <c r="BD1039">
        <v>1</v>
      </c>
      <c r="BE1039" t="s">
        <v>97</v>
      </c>
      <c r="BF1039">
        <v>7</v>
      </c>
      <c r="BG1039" t="s">
        <v>107</v>
      </c>
      <c r="BH1039">
        <v>1</v>
      </c>
      <c r="BI1039" t="s">
        <v>98</v>
      </c>
      <c r="BJ1039" t="s">
        <v>156</v>
      </c>
      <c r="BK1039">
        <v>2001</v>
      </c>
      <c r="BL1039" t="s">
        <v>157</v>
      </c>
      <c r="BM1039">
        <v>2</v>
      </c>
      <c r="BN1039">
        <v>905</v>
      </c>
      <c r="BO1039" t="s">
        <v>98</v>
      </c>
      <c r="BP1039" t="s">
        <v>98</v>
      </c>
      <c r="BQ1039" t="s">
        <v>105</v>
      </c>
      <c r="BR1039">
        <v>0</v>
      </c>
      <c r="BS1039">
        <v>45</v>
      </c>
      <c r="BT1039">
        <v>0</v>
      </c>
      <c r="BU1039">
        <v>0</v>
      </c>
      <c r="BV1039">
        <v>189</v>
      </c>
      <c r="BW1039">
        <v>0</v>
      </c>
      <c r="BX1039" t="s">
        <v>83</v>
      </c>
      <c r="BY1039" t="s">
        <v>83</v>
      </c>
      <c r="BZ1039" t="s">
        <v>83</v>
      </c>
      <c r="CA1039" s="2">
        <v>0</v>
      </c>
      <c r="CB1039">
        <v>9</v>
      </c>
      <c r="CC1039">
        <v>2008</v>
      </c>
      <c r="CD1039" t="s">
        <v>110</v>
      </c>
      <c r="CE1039" t="s">
        <v>111</v>
      </c>
      <c r="CF1039" s="2">
        <v>287000</v>
      </c>
      <c r="CG1039" s="4">
        <f t="shared" si="33"/>
        <v>126.82280159080867</v>
      </c>
    </row>
    <row r="1040" spans="1:85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 t="str">
        <f t="shared" si="32"/>
        <v>N</v>
      </c>
      <c r="S1040">
        <v>4</v>
      </c>
      <c r="T1040">
        <v>6</v>
      </c>
      <c r="U1040">
        <v>1970</v>
      </c>
      <c r="V1040" t="str">
        <f>IF(Table1[[#This Row],[YearBuilt]]&lt;1990, "N", IF(Table1[[#This Row],[Remodeled after 1990?]] = "Y", "N", "Y"))</f>
        <v>N</v>
      </c>
      <c r="W1040">
        <v>2008</v>
      </c>
      <c r="X1040" t="str" cm="1">
        <f t="array" ref="X1040">IFERROR(IF(U1040=W1040, "N", IF(AND(U1040&lt;W1040, Table1[[#This Row],[YearRemodAdd]]&gt;1990), "Y", "N/A")), No value)</f>
        <v>Y</v>
      </c>
      <c r="Y1040" t="s">
        <v>93</v>
      </c>
      <c r="Z1040" t="s">
        <v>94</v>
      </c>
      <c r="AA1040" t="s">
        <v>180</v>
      </c>
      <c r="AB1040" t="s">
        <v>181</v>
      </c>
      <c r="AC1040" t="s">
        <v>117</v>
      </c>
      <c r="AD1040">
        <v>0</v>
      </c>
      <c r="AE1040" t="s">
        <v>98</v>
      </c>
      <c r="AF1040" t="s">
        <v>98</v>
      </c>
      <c r="AG1040" t="s">
        <v>118</v>
      </c>
      <c r="AH1040" t="s">
        <v>98</v>
      </c>
      <c r="AI1040" t="s">
        <v>98</v>
      </c>
      <c r="AJ1040" t="s">
        <v>100</v>
      </c>
      <c r="AK1040" t="s">
        <v>102</v>
      </c>
      <c r="AL1040">
        <v>0</v>
      </c>
      <c r="AM1040" t="s">
        <v>102</v>
      </c>
      <c r="AN1040">
        <v>0</v>
      </c>
      <c r="AO1040">
        <v>546</v>
      </c>
      <c r="AP1040">
        <v>546</v>
      </c>
      <c r="AQ1040" t="s">
        <v>103</v>
      </c>
      <c r="AR1040" t="s">
        <v>98</v>
      </c>
      <c r="AS1040" t="s">
        <v>105</v>
      </c>
      <c r="AT1040" t="s">
        <v>106</v>
      </c>
      <c r="AU1040">
        <v>798</v>
      </c>
      <c r="AV1040">
        <v>546</v>
      </c>
      <c r="AW1040">
        <v>0</v>
      </c>
      <c r="AX1040">
        <v>1344</v>
      </c>
      <c r="AY1040">
        <v>0</v>
      </c>
      <c r="AZ1040">
        <v>0</v>
      </c>
      <c r="BA1040">
        <v>1</v>
      </c>
      <c r="BB1040">
        <v>1</v>
      </c>
      <c r="BC1040">
        <v>3</v>
      </c>
      <c r="BD1040">
        <v>1</v>
      </c>
      <c r="BE1040" t="s">
        <v>98</v>
      </c>
      <c r="BF1040">
        <v>6</v>
      </c>
      <c r="BG1040" t="s">
        <v>107</v>
      </c>
      <c r="BH1040">
        <v>1</v>
      </c>
      <c r="BI1040" t="s">
        <v>98</v>
      </c>
      <c r="BJ1040" t="s">
        <v>83</v>
      </c>
      <c r="BK1040" t="s">
        <v>83</v>
      </c>
      <c r="BL1040" t="s">
        <v>83</v>
      </c>
      <c r="BM1040">
        <v>0</v>
      </c>
      <c r="BN1040">
        <v>0</v>
      </c>
      <c r="BO1040" t="s">
        <v>83</v>
      </c>
      <c r="BP1040" t="s">
        <v>83</v>
      </c>
      <c r="BQ1040" t="s">
        <v>105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 t="s">
        <v>83</v>
      </c>
      <c r="BY1040" t="s">
        <v>83</v>
      </c>
      <c r="BZ1040" t="s">
        <v>83</v>
      </c>
      <c r="CA1040" s="2">
        <v>0</v>
      </c>
      <c r="CB1040">
        <v>5</v>
      </c>
      <c r="CC1040">
        <v>2009</v>
      </c>
      <c r="CD1040" t="s">
        <v>110</v>
      </c>
      <c r="CE1040" t="s">
        <v>111</v>
      </c>
      <c r="CF1040" s="2">
        <v>97000</v>
      </c>
      <c r="CG1040" s="4">
        <f t="shared" si="33"/>
        <v>72.172619047619051</v>
      </c>
    </row>
    <row r="1041" spans="1:85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 t="str">
        <f t="shared" si="32"/>
        <v>N/A</v>
      </c>
      <c r="S1041">
        <v>4</v>
      </c>
      <c r="T1041">
        <v>4</v>
      </c>
      <c r="U1041">
        <v>1970</v>
      </c>
      <c r="V1041" t="str">
        <f>IF(Table1[[#This Row],[YearBuilt]]&lt;1990, "N", IF(Table1[[#This Row],[Remodeled after 1990?]] = "Y", "N", "Y"))</f>
        <v>N</v>
      </c>
      <c r="W1041">
        <v>1970</v>
      </c>
      <c r="X1041" t="str" cm="1">
        <f t="array" ref="X1041">IFERROR(IF(U1041=W1041, "N", IF(AND(U1041&lt;W1041, Table1[[#This Row],[YearRemodAdd]]&gt;1990), "Y", "N/A")), No value)</f>
        <v>N</v>
      </c>
      <c r="Y1041" t="s">
        <v>93</v>
      </c>
      <c r="Z1041" t="s">
        <v>94</v>
      </c>
      <c r="AA1041" t="s">
        <v>180</v>
      </c>
      <c r="AB1041" t="s">
        <v>181</v>
      </c>
      <c r="AC1041" t="s">
        <v>117</v>
      </c>
      <c r="AD1041">
        <v>0</v>
      </c>
      <c r="AE1041" t="s">
        <v>98</v>
      </c>
      <c r="AF1041" t="s">
        <v>98</v>
      </c>
      <c r="AG1041" t="s">
        <v>118</v>
      </c>
      <c r="AH1041" t="s">
        <v>97</v>
      </c>
      <c r="AI1041" t="s">
        <v>98</v>
      </c>
      <c r="AJ1041" t="s">
        <v>130</v>
      </c>
      <c r="AK1041" t="s">
        <v>101</v>
      </c>
      <c r="AL1041">
        <v>509</v>
      </c>
      <c r="AM1041" t="s">
        <v>102</v>
      </c>
      <c r="AN1041">
        <v>0</v>
      </c>
      <c r="AO1041">
        <v>121</v>
      </c>
      <c r="AP1041">
        <v>630</v>
      </c>
      <c r="AQ1041" t="s">
        <v>103</v>
      </c>
      <c r="AR1041" t="s">
        <v>98</v>
      </c>
      <c r="AS1041" t="s">
        <v>105</v>
      </c>
      <c r="AT1041" t="s">
        <v>106</v>
      </c>
      <c r="AU1041">
        <v>630</v>
      </c>
      <c r="AV1041">
        <v>0</v>
      </c>
      <c r="AW1041">
        <v>0</v>
      </c>
      <c r="AX1041">
        <v>630</v>
      </c>
      <c r="AY1041">
        <v>1</v>
      </c>
      <c r="AZ1041">
        <v>0</v>
      </c>
      <c r="BA1041">
        <v>1</v>
      </c>
      <c r="BB1041">
        <v>0</v>
      </c>
      <c r="BC1041">
        <v>1</v>
      </c>
      <c r="BD1041">
        <v>1</v>
      </c>
      <c r="BE1041" t="s">
        <v>98</v>
      </c>
      <c r="BF1041">
        <v>3</v>
      </c>
      <c r="BG1041" t="s">
        <v>107</v>
      </c>
      <c r="BH1041">
        <v>0</v>
      </c>
      <c r="BI1041" t="s">
        <v>83</v>
      </c>
      <c r="BJ1041" t="s">
        <v>108</v>
      </c>
      <c r="BK1041">
        <v>1970</v>
      </c>
      <c r="BL1041" t="s">
        <v>102</v>
      </c>
      <c r="BM1041">
        <v>1</v>
      </c>
      <c r="BN1041">
        <v>286</v>
      </c>
      <c r="BO1041" t="s">
        <v>98</v>
      </c>
      <c r="BP1041" t="s">
        <v>98</v>
      </c>
      <c r="BQ1041" t="s">
        <v>105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t="s">
        <v>83</v>
      </c>
      <c r="BY1041" t="s">
        <v>83</v>
      </c>
      <c r="BZ1041" t="s">
        <v>83</v>
      </c>
      <c r="CA1041" s="2">
        <v>0</v>
      </c>
      <c r="CB1041">
        <v>4</v>
      </c>
      <c r="CC1041">
        <v>2009</v>
      </c>
      <c r="CD1041" t="s">
        <v>110</v>
      </c>
      <c r="CE1041" t="s">
        <v>111</v>
      </c>
      <c r="CF1041" s="2">
        <v>80000</v>
      </c>
      <c r="CG1041" s="4">
        <f t="shared" si="33"/>
        <v>126.98412698412699</v>
      </c>
    </row>
    <row r="1042" spans="1:85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 t="str">
        <f t="shared" si="32"/>
        <v>Y</v>
      </c>
      <c r="S1042">
        <v>5</v>
      </c>
      <c r="T1042">
        <v>4</v>
      </c>
      <c r="U1042">
        <v>1957</v>
      </c>
      <c r="V1042" t="str">
        <f>IF(Table1[[#This Row],[YearBuilt]]&lt;1990, "N", IF(Table1[[#This Row],[Remodeled after 1990?]] = "Y", "N", "Y"))</f>
        <v>N</v>
      </c>
      <c r="W1042">
        <v>2000</v>
      </c>
      <c r="X1042" t="str" cm="1">
        <f t="array" ref="X1042">IFERROR(IF(U1042=W1042, "N", IF(AND(U1042&lt;W1042, Table1[[#This Row],[YearRemodAdd]]&gt;1990), "Y", "N/A")), No value)</f>
        <v>Y</v>
      </c>
      <c r="Y1042" t="s">
        <v>93</v>
      </c>
      <c r="Z1042" t="s">
        <v>94</v>
      </c>
      <c r="AA1042" t="s">
        <v>124</v>
      </c>
      <c r="AB1042" t="s">
        <v>124</v>
      </c>
      <c r="AC1042" t="s">
        <v>207</v>
      </c>
      <c r="AD1042">
        <v>67</v>
      </c>
      <c r="AE1042" t="s">
        <v>98</v>
      </c>
      <c r="AF1042" t="s">
        <v>98</v>
      </c>
      <c r="AG1042" t="s">
        <v>118</v>
      </c>
      <c r="AH1042" t="s">
        <v>98</v>
      </c>
      <c r="AI1042" t="s">
        <v>98</v>
      </c>
      <c r="AJ1042" t="s">
        <v>100</v>
      </c>
      <c r="AK1042" t="s">
        <v>153</v>
      </c>
      <c r="AL1042">
        <v>168</v>
      </c>
      <c r="AM1042" t="s">
        <v>141</v>
      </c>
      <c r="AN1042">
        <v>682</v>
      </c>
      <c r="AO1042">
        <v>284</v>
      </c>
      <c r="AP1042">
        <v>1134</v>
      </c>
      <c r="AQ1042" t="s">
        <v>103</v>
      </c>
      <c r="AR1042" t="s">
        <v>104</v>
      </c>
      <c r="AS1042" t="s">
        <v>105</v>
      </c>
      <c r="AT1042" t="s">
        <v>106</v>
      </c>
      <c r="AU1042">
        <v>1803</v>
      </c>
      <c r="AV1042">
        <v>0</v>
      </c>
      <c r="AW1042">
        <v>0</v>
      </c>
      <c r="AX1042">
        <v>1803</v>
      </c>
      <c r="AY1042">
        <v>1</v>
      </c>
      <c r="AZ1042">
        <v>0</v>
      </c>
      <c r="BA1042">
        <v>2</v>
      </c>
      <c r="BB1042">
        <v>0</v>
      </c>
      <c r="BC1042">
        <v>3</v>
      </c>
      <c r="BD1042">
        <v>1</v>
      </c>
      <c r="BE1042" t="s">
        <v>98</v>
      </c>
      <c r="BF1042">
        <v>8</v>
      </c>
      <c r="BG1042" t="s">
        <v>221</v>
      </c>
      <c r="BH1042">
        <v>1</v>
      </c>
      <c r="BI1042" t="s">
        <v>98</v>
      </c>
      <c r="BJ1042" t="s">
        <v>108</v>
      </c>
      <c r="BK1042">
        <v>1957</v>
      </c>
      <c r="BL1042" t="s">
        <v>109</v>
      </c>
      <c r="BM1042">
        <v>2</v>
      </c>
      <c r="BN1042">
        <v>484</v>
      </c>
      <c r="BO1042" t="s">
        <v>98</v>
      </c>
      <c r="BP1042" t="s">
        <v>98</v>
      </c>
      <c r="BQ1042" t="s">
        <v>105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83</v>
      </c>
      <c r="BY1042" t="s">
        <v>165</v>
      </c>
      <c r="BZ1042" t="s">
        <v>83</v>
      </c>
      <c r="CA1042" s="2">
        <v>0</v>
      </c>
      <c r="CB1042">
        <v>1</v>
      </c>
      <c r="CC1042">
        <v>2006</v>
      </c>
      <c r="CD1042" t="s">
        <v>110</v>
      </c>
      <c r="CE1042" t="s">
        <v>111</v>
      </c>
      <c r="CF1042" s="2">
        <v>155000</v>
      </c>
      <c r="CG1042" s="4">
        <f t="shared" si="33"/>
        <v>85.967831392124239</v>
      </c>
    </row>
    <row r="1043" spans="1:85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 t="str">
        <f t="shared" si="32"/>
        <v>N</v>
      </c>
      <c r="S1043">
        <v>6</v>
      </c>
      <c r="T1043">
        <v>8</v>
      </c>
      <c r="U1043">
        <v>1966</v>
      </c>
      <c r="V1043" t="str">
        <f>IF(Table1[[#This Row],[YearBuilt]]&lt;1990, "N", IF(Table1[[#This Row],[Remodeled after 1990?]] = "Y", "N", "Y"))</f>
        <v>N</v>
      </c>
      <c r="W1043">
        <v>2000</v>
      </c>
      <c r="X1043" t="str" cm="1">
        <f t="array" ref="X1043">IFERROR(IF(U1043=W1043, "N", IF(AND(U1043&lt;W1043, Table1[[#This Row],[YearRemodAdd]]&gt;1990), "Y", "N/A")), No value)</f>
        <v>Y</v>
      </c>
      <c r="Y1043" t="s">
        <v>152</v>
      </c>
      <c r="Z1043" t="s">
        <v>94</v>
      </c>
      <c r="AA1043" t="s">
        <v>140</v>
      </c>
      <c r="AB1043" t="s">
        <v>140</v>
      </c>
      <c r="AC1043" t="s">
        <v>96</v>
      </c>
      <c r="AD1043">
        <v>252</v>
      </c>
      <c r="AE1043" t="s">
        <v>98</v>
      </c>
      <c r="AF1043" t="s">
        <v>98</v>
      </c>
      <c r="AG1043" t="s">
        <v>118</v>
      </c>
      <c r="AH1043" t="s">
        <v>98</v>
      </c>
      <c r="AI1043" t="s">
        <v>98</v>
      </c>
      <c r="AJ1043" t="s">
        <v>100</v>
      </c>
      <c r="AK1043" t="s">
        <v>101</v>
      </c>
      <c r="AL1043">
        <v>400</v>
      </c>
      <c r="AM1043" t="s">
        <v>153</v>
      </c>
      <c r="AN1043">
        <v>64</v>
      </c>
      <c r="AO1043">
        <v>336</v>
      </c>
      <c r="AP1043">
        <v>800</v>
      </c>
      <c r="AQ1043" t="s">
        <v>103</v>
      </c>
      <c r="AR1043" t="s">
        <v>97</v>
      </c>
      <c r="AS1043" t="s">
        <v>105</v>
      </c>
      <c r="AT1043" t="s">
        <v>106</v>
      </c>
      <c r="AU1043">
        <v>800</v>
      </c>
      <c r="AV1043">
        <v>832</v>
      </c>
      <c r="AW1043">
        <v>0</v>
      </c>
      <c r="AX1043">
        <v>1632</v>
      </c>
      <c r="AY1043">
        <v>0</v>
      </c>
      <c r="AZ1043">
        <v>1</v>
      </c>
      <c r="BA1043">
        <v>1</v>
      </c>
      <c r="BB1043">
        <v>1</v>
      </c>
      <c r="BC1043">
        <v>4</v>
      </c>
      <c r="BD1043">
        <v>1</v>
      </c>
      <c r="BE1043" t="s">
        <v>97</v>
      </c>
      <c r="BF1043">
        <v>7</v>
      </c>
      <c r="BG1043" t="s">
        <v>107</v>
      </c>
      <c r="BH1043">
        <v>0</v>
      </c>
      <c r="BI1043" t="s">
        <v>83</v>
      </c>
      <c r="BJ1043" t="s">
        <v>108</v>
      </c>
      <c r="BK1043">
        <v>1966</v>
      </c>
      <c r="BL1043" t="s">
        <v>102</v>
      </c>
      <c r="BM1043">
        <v>2</v>
      </c>
      <c r="BN1043">
        <v>484</v>
      </c>
      <c r="BO1043" t="s">
        <v>98</v>
      </c>
      <c r="BP1043" t="s">
        <v>98</v>
      </c>
      <c r="BQ1043" t="s">
        <v>105</v>
      </c>
      <c r="BR1043">
        <v>0</v>
      </c>
      <c r="BS1043">
        <v>40</v>
      </c>
      <c r="BT1043">
        <v>0</v>
      </c>
      <c r="BU1043">
        <v>0</v>
      </c>
      <c r="BV1043">
        <v>0</v>
      </c>
      <c r="BW1043">
        <v>0</v>
      </c>
      <c r="BX1043" t="s">
        <v>83</v>
      </c>
      <c r="BY1043" t="s">
        <v>83</v>
      </c>
      <c r="BZ1043" t="s">
        <v>83</v>
      </c>
      <c r="CA1043" s="2">
        <v>0</v>
      </c>
      <c r="CB1043">
        <v>7</v>
      </c>
      <c r="CC1043">
        <v>2008</v>
      </c>
      <c r="CD1043" t="s">
        <v>110</v>
      </c>
      <c r="CE1043" t="s">
        <v>111</v>
      </c>
      <c r="CF1043" s="2">
        <v>173000</v>
      </c>
      <c r="CG1043" s="4">
        <f t="shared" si="33"/>
        <v>106.00490196078431</v>
      </c>
    </row>
    <row r="1044" spans="1:85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 t="str">
        <f t="shared" si="32"/>
        <v>Y</v>
      </c>
      <c r="S1044">
        <v>6</v>
      </c>
      <c r="T1044">
        <v>5</v>
      </c>
      <c r="U1044">
        <v>2005</v>
      </c>
      <c r="V1044" t="str">
        <f>IF(Table1[[#This Row],[YearBuilt]]&lt;1990, "N", IF(Table1[[#This Row],[Remodeled after 1990?]] = "Y", "N", "Y"))</f>
        <v>Y</v>
      </c>
      <c r="W1044">
        <v>2005</v>
      </c>
      <c r="X1044" t="str" cm="1">
        <f t="array" ref="X1044">IFERROR(IF(U1044=W1044, "N", IF(AND(U1044&lt;W1044, Table1[[#This Row],[YearRemodAdd]]&gt;1990), "Y", "N/A")), No value)</f>
        <v>N</v>
      </c>
      <c r="Y1044" t="s">
        <v>93</v>
      </c>
      <c r="Z1044" t="s">
        <v>94</v>
      </c>
      <c r="AA1044" t="s">
        <v>95</v>
      </c>
      <c r="AB1044" t="s">
        <v>95</v>
      </c>
      <c r="AC1044" t="s">
        <v>137</v>
      </c>
      <c r="AD1044">
        <v>135</v>
      </c>
      <c r="AE1044" t="s">
        <v>97</v>
      </c>
      <c r="AF1044" t="s">
        <v>98</v>
      </c>
      <c r="AG1044" t="s">
        <v>99</v>
      </c>
      <c r="AH1044" t="s">
        <v>97</v>
      </c>
      <c r="AI1044" t="s">
        <v>98</v>
      </c>
      <c r="AJ1044" t="s">
        <v>130</v>
      </c>
      <c r="AK1044" t="s">
        <v>119</v>
      </c>
      <c r="AL1044">
        <v>900</v>
      </c>
      <c r="AM1044" t="s">
        <v>102</v>
      </c>
      <c r="AN1044">
        <v>0</v>
      </c>
      <c r="AO1044">
        <v>406</v>
      </c>
      <c r="AP1044">
        <v>1306</v>
      </c>
      <c r="AQ1044" t="s">
        <v>103</v>
      </c>
      <c r="AR1044" t="s">
        <v>104</v>
      </c>
      <c r="AS1044" t="s">
        <v>105</v>
      </c>
      <c r="AT1044" t="s">
        <v>106</v>
      </c>
      <c r="AU1044">
        <v>1306</v>
      </c>
      <c r="AV1044">
        <v>0</v>
      </c>
      <c r="AW1044">
        <v>0</v>
      </c>
      <c r="AX1044">
        <v>1306</v>
      </c>
      <c r="AY1044">
        <v>1</v>
      </c>
      <c r="AZ1044">
        <v>0</v>
      </c>
      <c r="BA1044">
        <v>2</v>
      </c>
      <c r="BB1044">
        <v>0</v>
      </c>
      <c r="BC1044">
        <v>1</v>
      </c>
      <c r="BD1044">
        <v>1</v>
      </c>
      <c r="BE1044" t="s">
        <v>97</v>
      </c>
      <c r="BF1044">
        <v>5</v>
      </c>
      <c r="BG1044" t="s">
        <v>107</v>
      </c>
      <c r="BH1044">
        <v>1</v>
      </c>
      <c r="BI1044" t="s">
        <v>97</v>
      </c>
      <c r="BJ1044" t="s">
        <v>108</v>
      </c>
      <c r="BK1044">
        <v>2005</v>
      </c>
      <c r="BL1044" t="s">
        <v>109</v>
      </c>
      <c r="BM1044">
        <v>2</v>
      </c>
      <c r="BN1044">
        <v>624</v>
      </c>
      <c r="BO1044" t="s">
        <v>98</v>
      </c>
      <c r="BP1044" t="s">
        <v>98</v>
      </c>
      <c r="BQ1044" t="s">
        <v>105</v>
      </c>
      <c r="BR1044">
        <v>170</v>
      </c>
      <c r="BS1044">
        <v>63</v>
      </c>
      <c r="BT1044">
        <v>0</v>
      </c>
      <c r="BU1044">
        <v>0</v>
      </c>
      <c r="BV1044">
        <v>0</v>
      </c>
      <c r="BW1044">
        <v>0</v>
      </c>
      <c r="BX1044" t="s">
        <v>83</v>
      </c>
      <c r="BY1044" t="s">
        <v>83</v>
      </c>
      <c r="BZ1044" t="s">
        <v>83</v>
      </c>
      <c r="CA1044" s="2">
        <v>0</v>
      </c>
      <c r="CB1044">
        <v>8</v>
      </c>
      <c r="CC1044">
        <v>2009</v>
      </c>
      <c r="CD1044" t="s">
        <v>110</v>
      </c>
      <c r="CE1044" t="s">
        <v>111</v>
      </c>
      <c r="CF1044" s="2">
        <v>196000</v>
      </c>
      <c r="CG1044" s="4">
        <f t="shared" si="33"/>
        <v>150.07656967840734</v>
      </c>
    </row>
    <row r="1045" spans="1:85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 t="str">
        <f t="shared" si="32"/>
        <v>N</v>
      </c>
      <c r="S1045">
        <v>7</v>
      </c>
      <c r="T1045">
        <v>5</v>
      </c>
      <c r="U1045">
        <v>1990</v>
      </c>
      <c r="V1045" t="str">
        <f>IF(Table1[[#This Row],[YearBuilt]]&lt;1990, "N", IF(Table1[[#This Row],[Remodeled after 1990?]] = "Y", "N", "Y"))</f>
        <v>Y</v>
      </c>
      <c r="W1045">
        <v>1990</v>
      </c>
      <c r="X1045" t="str" cm="1">
        <f t="array" ref="X1045">IFERROR(IF(U1045=W1045, "N", IF(AND(U1045&lt;W1045, Table1[[#This Row],[YearRemodAdd]]&gt;1990), "Y", "N/A")), No value)</f>
        <v>N</v>
      </c>
      <c r="Y1045" t="s">
        <v>152</v>
      </c>
      <c r="Z1045" t="s">
        <v>94</v>
      </c>
      <c r="AA1045" t="s">
        <v>140</v>
      </c>
      <c r="AB1045" t="s">
        <v>140</v>
      </c>
      <c r="AC1045" t="s">
        <v>96</v>
      </c>
      <c r="AD1045">
        <v>99</v>
      </c>
      <c r="AE1045" t="s">
        <v>98</v>
      </c>
      <c r="AF1045" t="s">
        <v>98</v>
      </c>
      <c r="AG1045" t="s">
        <v>99</v>
      </c>
      <c r="AH1045" t="s">
        <v>97</v>
      </c>
      <c r="AI1045" t="s">
        <v>98</v>
      </c>
      <c r="AJ1045" t="s">
        <v>100</v>
      </c>
      <c r="AK1045" t="s">
        <v>101</v>
      </c>
      <c r="AL1045">
        <v>1085</v>
      </c>
      <c r="AM1045" t="s">
        <v>102</v>
      </c>
      <c r="AN1045">
        <v>0</v>
      </c>
      <c r="AO1045">
        <v>390</v>
      </c>
      <c r="AP1045">
        <v>1475</v>
      </c>
      <c r="AQ1045" t="s">
        <v>103</v>
      </c>
      <c r="AR1045" t="s">
        <v>104</v>
      </c>
      <c r="AS1045" t="s">
        <v>105</v>
      </c>
      <c r="AT1045" t="s">
        <v>106</v>
      </c>
      <c r="AU1045">
        <v>1532</v>
      </c>
      <c r="AV1045">
        <v>797</v>
      </c>
      <c r="AW1045">
        <v>0</v>
      </c>
      <c r="AX1045">
        <v>2329</v>
      </c>
      <c r="AY1045">
        <v>1</v>
      </c>
      <c r="AZ1045">
        <v>0</v>
      </c>
      <c r="BA1045">
        <v>2</v>
      </c>
      <c r="BB1045">
        <v>1</v>
      </c>
      <c r="BC1045">
        <v>4</v>
      </c>
      <c r="BD1045">
        <v>1</v>
      </c>
      <c r="BE1045" t="s">
        <v>97</v>
      </c>
      <c r="BF1045">
        <v>10</v>
      </c>
      <c r="BG1045" t="s">
        <v>107</v>
      </c>
      <c r="BH1045">
        <v>1</v>
      </c>
      <c r="BI1045" t="s">
        <v>104</v>
      </c>
      <c r="BJ1045" t="s">
        <v>108</v>
      </c>
      <c r="BK1045">
        <v>1990</v>
      </c>
      <c r="BL1045" t="s">
        <v>102</v>
      </c>
      <c r="BM1045">
        <v>2</v>
      </c>
      <c r="BN1045">
        <v>514</v>
      </c>
      <c r="BO1045" t="s">
        <v>98</v>
      </c>
      <c r="BP1045" t="s">
        <v>98</v>
      </c>
      <c r="BQ1045" t="s">
        <v>105</v>
      </c>
      <c r="BR1045">
        <v>192</v>
      </c>
      <c r="BS1045">
        <v>121</v>
      </c>
      <c r="BT1045">
        <v>0</v>
      </c>
      <c r="BU1045">
        <v>0</v>
      </c>
      <c r="BV1045">
        <v>0</v>
      </c>
      <c r="BW1045">
        <v>0</v>
      </c>
      <c r="BX1045" t="s">
        <v>83</v>
      </c>
      <c r="BY1045" t="s">
        <v>83</v>
      </c>
      <c r="BZ1045" t="s">
        <v>83</v>
      </c>
      <c r="CA1045" s="2">
        <v>0</v>
      </c>
      <c r="CB1045">
        <v>5</v>
      </c>
      <c r="CC1045">
        <v>2008</v>
      </c>
      <c r="CD1045" t="s">
        <v>110</v>
      </c>
      <c r="CE1045" t="s">
        <v>111</v>
      </c>
      <c r="CF1045" s="2">
        <v>262280</v>
      </c>
      <c r="CG1045" s="4">
        <f t="shared" si="33"/>
        <v>112.61485616144267</v>
      </c>
    </row>
    <row r="1046" spans="1:85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 t="str">
        <f t="shared" si="32"/>
        <v>Y</v>
      </c>
      <c r="S1046">
        <v>8</v>
      </c>
      <c r="T1046">
        <v>5</v>
      </c>
      <c r="U1046">
        <v>1981</v>
      </c>
      <c r="V1046" t="str">
        <f>IF(Table1[[#This Row],[YearBuilt]]&lt;1990, "N", IF(Table1[[#This Row],[Remodeled after 1990?]] = "Y", "N", "Y"))</f>
        <v>N</v>
      </c>
      <c r="W1046">
        <v>1981</v>
      </c>
      <c r="X1046" t="str" cm="1">
        <f t="array" ref="X1046">IFERROR(IF(U1046=W1046, "N", IF(AND(U1046&lt;W1046, Table1[[#This Row],[YearRemodAdd]]&gt;1990), "Y", "N/A")), No value)</f>
        <v>N</v>
      </c>
      <c r="Y1046" t="s">
        <v>152</v>
      </c>
      <c r="Z1046" t="s">
        <v>196</v>
      </c>
      <c r="AA1046" t="s">
        <v>96</v>
      </c>
      <c r="AB1046" t="s">
        <v>96</v>
      </c>
      <c r="AC1046" t="s">
        <v>117</v>
      </c>
      <c r="AD1046">
        <v>0</v>
      </c>
      <c r="AE1046" t="s">
        <v>97</v>
      </c>
      <c r="AF1046" t="s">
        <v>98</v>
      </c>
      <c r="AG1046" t="s">
        <v>99</v>
      </c>
      <c r="AH1046" t="s">
        <v>97</v>
      </c>
      <c r="AI1046" t="s">
        <v>98</v>
      </c>
      <c r="AJ1046" t="s">
        <v>100</v>
      </c>
      <c r="AK1046" t="s">
        <v>119</v>
      </c>
      <c r="AL1046">
        <v>1104</v>
      </c>
      <c r="AM1046" t="s">
        <v>102</v>
      </c>
      <c r="AN1046">
        <v>0</v>
      </c>
      <c r="AO1046">
        <v>1420</v>
      </c>
      <c r="AP1046">
        <v>2524</v>
      </c>
      <c r="AQ1046" t="s">
        <v>103</v>
      </c>
      <c r="AR1046" t="s">
        <v>98</v>
      </c>
      <c r="AS1046" t="s">
        <v>105</v>
      </c>
      <c r="AT1046" t="s">
        <v>106</v>
      </c>
      <c r="AU1046">
        <v>2524</v>
      </c>
      <c r="AV1046">
        <v>0</v>
      </c>
      <c r="AW1046">
        <v>0</v>
      </c>
      <c r="AX1046">
        <v>2524</v>
      </c>
      <c r="AY1046">
        <v>1</v>
      </c>
      <c r="AZ1046">
        <v>0</v>
      </c>
      <c r="BA1046">
        <v>2</v>
      </c>
      <c r="BB1046">
        <v>1</v>
      </c>
      <c r="BC1046">
        <v>4</v>
      </c>
      <c r="BD1046">
        <v>1</v>
      </c>
      <c r="BE1046" t="s">
        <v>97</v>
      </c>
      <c r="BF1046">
        <v>9</v>
      </c>
      <c r="BG1046" t="s">
        <v>107</v>
      </c>
      <c r="BH1046">
        <v>1</v>
      </c>
      <c r="BI1046" t="s">
        <v>97</v>
      </c>
      <c r="BJ1046" t="s">
        <v>108</v>
      </c>
      <c r="BK1046">
        <v>1981</v>
      </c>
      <c r="BL1046" t="s">
        <v>157</v>
      </c>
      <c r="BM1046">
        <v>2</v>
      </c>
      <c r="BN1046">
        <v>542</v>
      </c>
      <c r="BO1046" t="s">
        <v>98</v>
      </c>
      <c r="BP1046" t="s">
        <v>98</v>
      </c>
      <c r="BQ1046" t="s">
        <v>105</v>
      </c>
      <c r="BR1046">
        <v>474</v>
      </c>
      <c r="BS1046">
        <v>120</v>
      </c>
      <c r="BT1046">
        <v>0</v>
      </c>
      <c r="BU1046">
        <v>0</v>
      </c>
      <c r="BV1046">
        <v>0</v>
      </c>
      <c r="BW1046">
        <v>0</v>
      </c>
      <c r="BX1046" t="s">
        <v>83</v>
      </c>
      <c r="BY1046" t="s">
        <v>134</v>
      </c>
      <c r="BZ1046" t="s">
        <v>83</v>
      </c>
      <c r="CA1046" s="2">
        <v>0</v>
      </c>
      <c r="CB1046">
        <v>7</v>
      </c>
      <c r="CC1046">
        <v>2009</v>
      </c>
      <c r="CD1046" t="s">
        <v>110</v>
      </c>
      <c r="CE1046" t="s">
        <v>111</v>
      </c>
      <c r="CF1046" s="2">
        <v>278000</v>
      </c>
      <c r="CG1046" s="4">
        <f t="shared" si="33"/>
        <v>110.14263074484944</v>
      </c>
    </row>
    <row r="1047" spans="1:85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 t="str">
        <f t="shared" si="32"/>
        <v>Y</v>
      </c>
      <c r="S1047">
        <v>3</v>
      </c>
      <c r="T1047">
        <v>5</v>
      </c>
      <c r="U1047">
        <v>1955</v>
      </c>
      <c r="V1047" t="str">
        <f>IF(Table1[[#This Row],[YearBuilt]]&lt;1990, "N", IF(Table1[[#This Row],[Remodeled after 1990?]] = "Y", "N", "Y"))</f>
        <v>N</v>
      </c>
      <c r="W1047">
        <v>1955</v>
      </c>
      <c r="X1047" t="str" cm="1">
        <f t="array" ref="X1047">IFERROR(IF(U1047=W1047, "N", IF(AND(U1047&lt;W1047, Table1[[#This Row],[YearRemodAdd]]&gt;1990), "Y", "N/A")), No value)</f>
        <v>N</v>
      </c>
      <c r="Y1047" t="s">
        <v>152</v>
      </c>
      <c r="Z1047" t="s">
        <v>94</v>
      </c>
      <c r="AA1047" t="s">
        <v>96</v>
      </c>
      <c r="AB1047" t="s">
        <v>124</v>
      </c>
      <c r="AC1047" t="s">
        <v>117</v>
      </c>
      <c r="AD1047">
        <v>0</v>
      </c>
      <c r="AE1047" t="s">
        <v>98</v>
      </c>
      <c r="AF1047" t="s">
        <v>98</v>
      </c>
      <c r="AG1047" t="s">
        <v>168</v>
      </c>
      <c r="AH1047" t="s">
        <v>83</v>
      </c>
      <c r="AI1047" t="s">
        <v>83</v>
      </c>
      <c r="AJ1047" t="s">
        <v>83</v>
      </c>
      <c r="AK1047" t="s">
        <v>83</v>
      </c>
      <c r="AL1047">
        <v>0</v>
      </c>
      <c r="AM1047" t="s">
        <v>83</v>
      </c>
      <c r="AN1047">
        <v>0</v>
      </c>
      <c r="AO1047">
        <v>0</v>
      </c>
      <c r="AP1047">
        <v>0</v>
      </c>
      <c r="AQ1047" t="s">
        <v>103</v>
      </c>
      <c r="AR1047" t="s">
        <v>104</v>
      </c>
      <c r="AS1047" t="s">
        <v>105</v>
      </c>
      <c r="AT1047" t="s">
        <v>164</v>
      </c>
      <c r="AU1047">
        <v>1733</v>
      </c>
      <c r="AV1047">
        <v>0</v>
      </c>
      <c r="AW1047">
        <v>0</v>
      </c>
      <c r="AX1047">
        <v>1733</v>
      </c>
      <c r="AY1047">
        <v>0</v>
      </c>
      <c r="AZ1047">
        <v>0</v>
      </c>
      <c r="BA1047">
        <v>2</v>
      </c>
      <c r="BB1047">
        <v>0</v>
      </c>
      <c r="BC1047">
        <v>4</v>
      </c>
      <c r="BD1047">
        <v>1</v>
      </c>
      <c r="BE1047" t="s">
        <v>98</v>
      </c>
      <c r="BF1047">
        <v>8</v>
      </c>
      <c r="BG1047" t="s">
        <v>224</v>
      </c>
      <c r="BH1047">
        <v>1</v>
      </c>
      <c r="BI1047" t="s">
        <v>97</v>
      </c>
      <c r="BJ1047" t="s">
        <v>108</v>
      </c>
      <c r="BK1047">
        <v>1955</v>
      </c>
      <c r="BL1047" t="s">
        <v>102</v>
      </c>
      <c r="BM1047">
        <v>2</v>
      </c>
      <c r="BN1047">
        <v>452</v>
      </c>
      <c r="BO1047" t="s">
        <v>98</v>
      </c>
      <c r="BP1047" t="s">
        <v>98</v>
      </c>
      <c r="BQ1047" t="s">
        <v>105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t="s">
        <v>83</v>
      </c>
      <c r="BY1047" t="s">
        <v>83</v>
      </c>
      <c r="BZ1047" t="s">
        <v>83</v>
      </c>
      <c r="CA1047" s="2">
        <v>0</v>
      </c>
      <c r="CB1047">
        <v>6</v>
      </c>
      <c r="CC1047">
        <v>2009</v>
      </c>
      <c r="CD1047" t="s">
        <v>110</v>
      </c>
      <c r="CE1047" t="s">
        <v>111</v>
      </c>
      <c r="CF1047" s="2">
        <v>139600</v>
      </c>
      <c r="CG1047" s="4">
        <f t="shared" si="33"/>
        <v>80.553952683208308</v>
      </c>
    </row>
    <row r="1048" spans="1:85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 t="str">
        <f t="shared" si="32"/>
        <v>N</v>
      </c>
      <c r="S1048">
        <v>9</v>
      </c>
      <c r="T1048">
        <v>5</v>
      </c>
      <c r="U1048">
        <v>2005</v>
      </c>
      <c r="V1048" t="str">
        <f>IF(Table1[[#This Row],[YearBuilt]]&lt;1990, "N", IF(Table1[[#This Row],[Remodeled after 1990?]] = "Y", "N", "Y"))</f>
        <v>N</v>
      </c>
      <c r="W1048">
        <v>2006</v>
      </c>
      <c r="X1048" t="str" cm="1">
        <f t="array" ref="X1048">IFERROR(IF(U1048=W1048, "N", IF(AND(U1048&lt;W1048, Table1[[#This Row],[YearRemodAdd]]&gt;1990), "Y", "N/A")), No value)</f>
        <v>Y</v>
      </c>
      <c r="Y1048" t="s">
        <v>152</v>
      </c>
      <c r="Z1048" t="s">
        <v>94</v>
      </c>
      <c r="AA1048" t="s">
        <v>180</v>
      </c>
      <c r="AB1048" t="s">
        <v>181</v>
      </c>
      <c r="AC1048" t="s">
        <v>137</v>
      </c>
      <c r="AD1048">
        <v>208</v>
      </c>
      <c r="AE1048" t="s">
        <v>97</v>
      </c>
      <c r="AF1048" t="s">
        <v>98</v>
      </c>
      <c r="AG1048" t="s">
        <v>99</v>
      </c>
      <c r="AH1048" t="s">
        <v>104</v>
      </c>
      <c r="AI1048" t="s">
        <v>98</v>
      </c>
      <c r="AJ1048" t="s">
        <v>130</v>
      </c>
      <c r="AK1048" t="s">
        <v>101</v>
      </c>
      <c r="AL1048">
        <v>240</v>
      </c>
      <c r="AM1048" t="s">
        <v>102</v>
      </c>
      <c r="AN1048">
        <v>0</v>
      </c>
      <c r="AO1048">
        <v>1752</v>
      </c>
      <c r="AP1048">
        <v>1992</v>
      </c>
      <c r="AQ1048" t="s">
        <v>103</v>
      </c>
      <c r="AR1048" t="s">
        <v>104</v>
      </c>
      <c r="AS1048" t="s">
        <v>105</v>
      </c>
      <c r="AT1048" t="s">
        <v>106</v>
      </c>
      <c r="AU1048">
        <v>1992</v>
      </c>
      <c r="AV1048">
        <v>876</v>
      </c>
      <c r="AW1048">
        <v>0</v>
      </c>
      <c r="AX1048">
        <v>2868</v>
      </c>
      <c r="AY1048">
        <v>0</v>
      </c>
      <c r="AZ1048">
        <v>0</v>
      </c>
      <c r="BA1048">
        <v>3</v>
      </c>
      <c r="BB1048">
        <v>1</v>
      </c>
      <c r="BC1048">
        <v>4</v>
      </c>
      <c r="BD1048">
        <v>1</v>
      </c>
      <c r="BE1048" t="s">
        <v>104</v>
      </c>
      <c r="BF1048">
        <v>11</v>
      </c>
      <c r="BG1048" t="s">
        <v>107</v>
      </c>
      <c r="BH1048">
        <v>1</v>
      </c>
      <c r="BI1048" t="s">
        <v>97</v>
      </c>
      <c r="BJ1048" t="s">
        <v>156</v>
      </c>
      <c r="BK1048">
        <v>2005</v>
      </c>
      <c r="BL1048" t="s">
        <v>157</v>
      </c>
      <c r="BM1048">
        <v>3</v>
      </c>
      <c r="BN1048">
        <v>716</v>
      </c>
      <c r="BO1048" t="s">
        <v>98</v>
      </c>
      <c r="BP1048" t="s">
        <v>98</v>
      </c>
      <c r="BQ1048" t="s">
        <v>105</v>
      </c>
      <c r="BR1048">
        <v>214</v>
      </c>
      <c r="BS1048">
        <v>108</v>
      </c>
      <c r="BT1048">
        <v>0</v>
      </c>
      <c r="BU1048">
        <v>0</v>
      </c>
      <c r="BV1048">
        <v>0</v>
      </c>
      <c r="BW1048">
        <v>0</v>
      </c>
      <c r="BX1048" t="s">
        <v>83</v>
      </c>
      <c r="BY1048" t="s">
        <v>83</v>
      </c>
      <c r="BZ1048" t="s">
        <v>83</v>
      </c>
      <c r="CA1048" s="2">
        <v>0</v>
      </c>
      <c r="CB1048">
        <v>7</v>
      </c>
      <c r="CC1048">
        <v>2006</v>
      </c>
      <c r="CD1048" t="s">
        <v>158</v>
      </c>
      <c r="CE1048" t="s">
        <v>159</v>
      </c>
      <c r="CF1048" s="2">
        <v>556581</v>
      </c>
      <c r="CG1048" s="4">
        <f t="shared" si="33"/>
        <v>194.06589958158995</v>
      </c>
    </row>
    <row r="1049" spans="1:85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 t="str">
        <f t="shared" si="32"/>
        <v>Y</v>
      </c>
      <c r="S1049">
        <v>5</v>
      </c>
      <c r="T1049">
        <v>5</v>
      </c>
      <c r="U1049">
        <v>1994</v>
      </c>
      <c r="V1049" t="str">
        <f>IF(Table1[[#This Row],[YearBuilt]]&lt;1990, "N", IF(Table1[[#This Row],[Remodeled after 1990?]] = "Y", "N", "Y"))</f>
        <v>N</v>
      </c>
      <c r="W1049">
        <v>1995</v>
      </c>
      <c r="X1049" t="str" cm="1">
        <f t="array" ref="X1049">IFERROR(IF(U1049=W1049, "N", IF(AND(U1049&lt;W1049, Table1[[#This Row],[YearRemodAdd]]&gt;1990), "Y", "N/A")), No value)</f>
        <v>Y</v>
      </c>
      <c r="Y1049" t="s">
        <v>93</v>
      </c>
      <c r="Z1049" t="s">
        <v>94</v>
      </c>
      <c r="AA1049" t="s">
        <v>95</v>
      </c>
      <c r="AB1049" t="s">
        <v>95</v>
      </c>
      <c r="AC1049" t="s">
        <v>117</v>
      </c>
      <c r="AD1049">
        <v>0</v>
      </c>
      <c r="AE1049" t="s">
        <v>98</v>
      </c>
      <c r="AF1049" t="s">
        <v>98</v>
      </c>
      <c r="AG1049" t="s">
        <v>99</v>
      </c>
      <c r="AH1049" t="s">
        <v>97</v>
      </c>
      <c r="AI1049" t="s">
        <v>98</v>
      </c>
      <c r="AJ1049" t="s">
        <v>100</v>
      </c>
      <c r="AK1049" t="s">
        <v>101</v>
      </c>
      <c r="AL1049">
        <v>686</v>
      </c>
      <c r="AM1049" t="s">
        <v>102</v>
      </c>
      <c r="AN1049">
        <v>0</v>
      </c>
      <c r="AO1049">
        <v>304</v>
      </c>
      <c r="AP1049">
        <v>990</v>
      </c>
      <c r="AQ1049" t="s">
        <v>103</v>
      </c>
      <c r="AR1049" t="s">
        <v>104</v>
      </c>
      <c r="AS1049" t="s">
        <v>105</v>
      </c>
      <c r="AT1049" t="s">
        <v>106</v>
      </c>
      <c r="AU1049">
        <v>990</v>
      </c>
      <c r="AV1049">
        <v>0</v>
      </c>
      <c r="AW1049">
        <v>0</v>
      </c>
      <c r="AX1049">
        <v>990</v>
      </c>
      <c r="AY1049">
        <v>0</v>
      </c>
      <c r="AZ1049">
        <v>1</v>
      </c>
      <c r="BA1049">
        <v>1</v>
      </c>
      <c r="BB1049">
        <v>0</v>
      </c>
      <c r="BC1049">
        <v>3</v>
      </c>
      <c r="BD1049">
        <v>1</v>
      </c>
      <c r="BE1049" t="s">
        <v>98</v>
      </c>
      <c r="BF1049">
        <v>5</v>
      </c>
      <c r="BG1049" t="s">
        <v>107</v>
      </c>
      <c r="BH1049">
        <v>0</v>
      </c>
      <c r="BI1049" t="s">
        <v>83</v>
      </c>
      <c r="BJ1049" t="s">
        <v>127</v>
      </c>
      <c r="BK1049">
        <v>1996</v>
      </c>
      <c r="BL1049" t="s">
        <v>102</v>
      </c>
      <c r="BM1049">
        <v>2</v>
      </c>
      <c r="BN1049">
        <v>672</v>
      </c>
      <c r="BO1049" t="s">
        <v>98</v>
      </c>
      <c r="BP1049" t="s">
        <v>98</v>
      </c>
      <c r="BQ1049" t="s">
        <v>105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83</v>
      </c>
      <c r="BY1049" t="s">
        <v>83</v>
      </c>
      <c r="BZ1049" t="s">
        <v>83</v>
      </c>
      <c r="CA1049" s="2">
        <v>0</v>
      </c>
      <c r="CB1049">
        <v>2</v>
      </c>
      <c r="CC1049">
        <v>2008</v>
      </c>
      <c r="CD1049" t="s">
        <v>110</v>
      </c>
      <c r="CE1049" t="s">
        <v>111</v>
      </c>
      <c r="CF1049" s="2">
        <v>145000</v>
      </c>
      <c r="CG1049" s="4">
        <f t="shared" si="33"/>
        <v>146.46464646464648</v>
      </c>
    </row>
    <row r="1050" spans="1:85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 t="str">
        <f t="shared" si="32"/>
        <v>Y</v>
      </c>
      <c r="S1050">
        <v>5</v>
      </c>
      <c r="T1050">
        <v>4</v>
      </c>
      <c r="U1050">
        <v>1960</v>
      </c>
      <c r="V1050" t="str">
        <f>IF(Table1[[#This Row],[YearBuilt]]&lt;1990, "N", IF(Table1[[#This Row],[Remodeled after 1990?]] = "Y", "N", "Y"))</f>
        <v>N</v>
      </c>
      <c r="W1050">
        <v>2006</v>
      </c>
      <c r="X1050" t="str" cm="1">
        <f t="array" ref="X1050">IFERROR(IF(U1050=W1050, "N", IF(AND(U1050&lt;W1050, Table1[[#This Row],[YearRemodAdd]]&gt;1990), "Y", "N/A")), No value)</f>
        <v>Y</v>
      </c>
      <c r="Y1050" t="s">
        <v>152</v>
      </c>
      <c r="Z1050" t="s">
        <v>94</v>
      </c>
      <c r="AA1050" t="s">
        <v>140</v>
      </c>
      <c r="AB1050" t="s">
        <v>140</v>
      </c>
      <c r="AC1050" t="s">
        <v>96</v>
      </c>
      <c r="AD1050">
        <v>75</v>
      </c>
      <c r="AE1050" t="s">
        <v>98</v>
      </c>
      <c r="AF1050" t="s">
        <v>147</v>
      </c>
      <c r="AG1050" t="s">
        <v>168</v>
      </c>
      <c r="AH1050" t="s">
        <v>83</v>
      </c>
      <c r="AI1050" t="s">
        <v>83</v>
      </c>
      <c r="AJ1050" t="s">
        <v>83</v>
      </c>
      <c r="AK1050" t="s">
        <v>83</v>
      </c>
      <c r="AL1050">
        <v>0</v>
      </c>
      <c r="AM1050" t="s">
        <v>83</v>
      </c>
      <c r="AN1050">
        <v>0</v>
      </c>
      <c r="AO1050">
        <v>0</v>
      </c>
      <c r="AP1050">
        <v>0</v>
      </c>
      <c r="AQ1050" t="s">
        <v>103</v>
      </c>
      <c r="AR1050" t="s">
        <v>98</v>
      </c>
      <c r="AS1050" t="s">
        <v>105</v>
      </c>
      <c r="AT1050" t="s">
        <v>106</v>
      </c>
      <c r="AU1050">
        <v>1771</v>
      </c>
      <c r="AV1050">
        <v>0</v>
      </c>
      <c r="AW1050">
        <v>0</v>
      </c>
      <c r="AX1050">
        <v>1771</v>
      </c>
      <c r="AY1050">
        <v>0</v>
      </c>
      <c r="AZ1050">
        <v>0</v>
      </c>
      <c r="BA1050">
        <v>1</v>
      </c>
      <c r="BB1050">
        <v>0</v>
      </c>
      <c r="BC1050">
        <v>3</v>
      </c>
      <c r="BD1050">
        <v>1</v>
      </c>
      <c r="BE1050" t="s">
        <v>98</v>
      </c>
      <c r="BF1050">
        <v>9</v>
      </c>
      <c r="BG1050" t="s">
        <v>146</v>
      </c>
      <c r="BH1050">
        <v>1</v>
      </c>
      <c r="BI1050" t="s">
        <v>98</v>
      </c>
      <c r="BJ1050" t="s">
        <v>108</v>
      </c>
      <c r="BK1050">
        <v>1960</v>
      </c>
      <c r="BL1050" t="s">
        <v>102</v>
      </c>
      <c r="BM1050">
        <v>2</v>
      </c>
      <c r="BN1050">
        <v>336</v>
      </c>
      <c r="BO1050" t="s">
        <v>98</v>
      </c>
      <c r="BP1050" t="s">
        <v>98</v>
      </c>
      <c r="BQ1050" t="s">
        <v>105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 t="s">
        <v>83</v>
      </c>
      <c r="BY1050" t="s">
        <v>165</v>
      </c>
      <c r="BZ1050" t="s">
        <v>83</v>
      </c>
      <c r="CA1050" s="2">
        <v>0</v>
      </c>
      <c r="CB1050">
        <v>11</v>
      </c>
      <c r="CC1050">
        <v>2009</v>
      </c>
      <c r="CD1050" t="s">
        <v>110</v>
      </c>
      <c r="CE1050" t="s">
        <v>111</v>
      </c>
      <c r="CF1050" s="2">
        <v>115000</v>
      </c>
      <c r="CG1050" s="4">
        <f t="shared" si="33"/>
        <v>64.935064935064929</v>
      </c>
    </row>
    <row r="1051" spans="1:85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 t="str">
        <f t="shared" si="32"/>
        <v>Y</v>
      </c>
      <c r="S1051">
        <v>4</v>
      </c>
      <c r="T1051">
        <v>7</v>
      </c>
      <c r="U1051">
        <v>1946</v>
      </c>
      <c r="V1051" t="str">
        <f>IF(Table1[[#This Row],[YearBuilt]]&lt;1990, "N", IF(Table1[[#This Row],[Remodeled after 1990?]] = "Y", "N", "Y"))</f>
        <v>N</v>
      </c>
      <c r="W1051">
        <v>2006</v>
      </c>
      <c r="X1051" t="str" cm="1">
        <f t="array" ref="X1051">IFERROR(IF(U1051=W1051, "N", IF(AND(U1051&lt;W1051, Table1[[#This Row],[YearRemodAdd]]&gt;1990), "Y", "N/A")), No value)</f>
        <v>Y</v>
      </c>
      <c r="Y1051" t="s">
        <v>93</v>
      </c>
      <c r="Z1051" t="s">
        <v>94</v>
      </c>
      <c r="AA1051" t="s">
        <v>116</v>
      </c>
      <c r="AB1051" t="s">
        <v>116</v>
      </c>
      <c r="AC1051" t="s">
        <v>117</v>
      </c>
      <c r="AD1051">
        <v>0</v>
      </c>
      <c r="AE1051" t="s">
        <v>98</v>
      </c>
      <c r="AF1051" t="s">
        <v>98</v>
      </c>
      <c r="AG1051" t="s">
        <v>118</v>
      </c>
      <c r="AH1051" t="s">
        <v>83</v>
      </c>
      <c r="AI1051" t="s">
        <v>83</v>
      </c>
      <c r="AJ1051" t="s">
        <v>83</v>
      </c>
      <c r="AK1051" t="s">
        <v>83</v>
      </c>
      <c r="AL1051">
        <v>0</v>
      </c>
      <c r="AM1051" t="s">
        <v>83</v>
      </c>
      <c r="AN1051">
        <v>0</v>
      </c>
      <c r="AO1051">
        <v>0</v>
      </c>
      <c r="AP1051">
        <v>0</v>
      </c>
      <c r="AQ1051" t="s">
        <v>103</v>
      </c>
      <c r="AR1051" t="s">
        <v>104</v>
      </c>
      <c r="AS1051" t="s">
        <v>105</v>
      </c>
      <c r="AT1051" t="s">
        <v>106</v>
      </c>
      <c r="AU1051">
        <v>930</v>
      </c>
      <c r="AV1051">
        <v>0</v>
      </c>
      <c r="AW1051">
        <v>0</v>
      </c>
      <c r="AX1051">
        <v>930</v>
      </c>
      <c r="AY1051">
        <v>0</v>
      </c>
      <c r="AZ1051">
        <v>0</v>
      </c>
      <c r="BA1051">
        <v>1</v>
      </c>
      <c r="BB1051">
        <v>0</v>
      </c>
      <c r="BC1051">
        <v>2</v>
      </c>
      <c r="BD1051">
        <v>1</v>
      </c>
      <c r="BE1051" t="s">
        <v>97</v>
      </c>
      <c r="BF1051">
        <v>6</v>
      </c>
      <c r="BG1051" t="s">
        <v>107</v>
      </c>
      <c r="BH1051">
        <v>0</v>
      </c>
      <c r="BI1051" t="s">
        <v>83</v>
      </c>
      <c r="BJ1051" t="s">
        <v>127</v>
      </c>
      <c r="BK1051">
        <v>1946</v>
      </c>
      <c r="BL1051" t="s">
        <v>102</v>
      </c>
      <c r="BM1051">
        <v>1</v>
      </c>
      <c r="BN1051">
        <v>308</v>
      </c>
      <c r="BO1051" t="s">
        <v>98</v>
      </c>
      <c r="BP1051" t="s">
        <v>98</v>
      </c>
      <c r="BQ1051" t="s">
        <v>105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83</v>
      </c>
      <c r="BY1051" t="s">
        <v>83</v>
      </c>
      <c r="BZ1051" t="s">
        <v>83</v>
      </c>
      <c r="CA1051" s="2">
        <v>0</v>
      </c>
      <c r="CB1051">
        <v>4</v>
      </c>
      <c r="CC1051">
        <v>2010</v>
      </c>
      <c r="CD1051" t="s">
        <v>110</v>
      </c>
      <c r="CE1051" t="s">
        <v>128</v>
      </c>
      <c r="CF1051" s="2">
        <v>84900</v>
      </c>
      <c r="CG1051" s="4">
        <f t="shared" si="33"/>
        <v>91.290322580645167</v>
      </c>
    </row>
    <row r="1052" spans="1:85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 t="str">
        <f t="shared" si="32"/>
        <v>Y</v>
      </c>
      <c r="S1052">
        <v>7</v>
      </c>
      <c r="T1052">
        <v>5</v>
      </c>
      <c r="U1052">
        <v>2007</v>
      </c>
      <c r="V1052" t="str">
        <f>IF(Table1[[#This Row],[YearBuilt]]&lt;1990, "N", IF(Table1[[#This Row],[Remodeled after 1990?]] = "Y", "N", "Y"))</f>
        <v>Y</v>
      </c>
      <c r="W1052">
        <v>2007</v>
      </c>
      <c r="X1052" t="str" cm="1">
        <f t="array" ref="X1052">IFERROR(IF(U1052=W1052, "N", IF(AND(U1052&lt;W1052, Table1[[#This Row],[YearRemodAdd]]&gt;1990), "Y", "N/A")), No value)</f>
        <v>N</v>
      </c>
      <c r="Y1052" t="s">
        <v>93</v>
      </c>
      <c r="Z1052" t="s">
        <v>94</v>
      </c>
      <c r="AA1052" t="s">
        <v>95</v>
      </c>
      <c r="AB1052" t="s">
        <v>95</v>
      </c>
      <c r="AC1052" t="s">
        <v>117</v>
      </c>
      <c r="AD1052">
        <v>0</v>
      </c>
      <c r="AE1052" t="s">
        <v>97</v>
      </c>
      <c r="AF1052" t="s">
        <v>98</v>
      </c>
      <c r="AG1052" t="s">
        <v>99</v>
      </c>
      <c r="AH1052" t="s">
        <v>97</v>
      </c>
      <c r="AI1052" t="s">
        <v>98</v>
      </c>
      <c r="AJ1052" t="s">
        <v>130</v>
      </c>
      <c r="AK1052" t="s">
        <v>102</v>
      </c>
      <c r="AL1052">
        <v>0</v>
      </c>
      <c r="AM1052" t="s">
        <v>102</v>
      </c>
      <c r="AN1052">
        <v>0</v>
      </c>
      <c r="AO1052">
        <v>1302</v>
      </c>
      <c r="AP1052">
        <v>1302</v>
      </c>
      <c r="AQ1052" t="s">
        <v>103</v>
      </c>
      <c r="AR1052" t="s">
        <v>104</v>
      </c>
      <c r="AS1052" t="s">
        <v>105</v>
      </c>
      <c r="AT1052" t="s">
        <v>106</v>
      </c>
      <c r="AU1052">
        <v>1302</v>
      </c>
      <c r="AV1052">
        <v>0</v>
      </c>
      <c r="AW1052">
        <v>0</v>
      </c>
      <c r="AX1052">
        <v>1302</v>
      </c>
      <c r="AY1052">
        <v>0</v>
      </c>
      <c r="AZ1052">
        <v>0</v>
      </c>
      <c r="BA1052">
        <v>2</v>
      </c>
      <c r="BB1052">
        <v>0</v>
      </c>
      <c r="BC1052">
        <v>3</v>
      </c>
      <c r="BD1052">
        <v>1</v>
      </c>
      <c r="BE1052" t="s">
        <v>97</v>
      </c>
      <c r="BF1052">
        <v>6</v>
      </c>
      <c r="BG1052" t="s">
        <v>107</v>
      </c>
      <c r="BH1052">
        <v>0</v>
      </c>
      <c r="BI1052" t="s">
        <v>83</v>
      </c>
      <c r="BJ1052" t="s">
        <v>108</v>
      </c>
      <c r="BK1052">
        <v>2007</v>
      </c>
      <c r="BL1052" t="s">
        <v>157</v>
      </c>
      <c r="BM1052">
        <v>2</v>
      </c>
      <c r="BN1052">
        <v>436</v>
      </c>
      <c r="BO1052" t="s">
        <v>98</v>
      </c>
      <c r="BP1052" t="s">
        <v>98</v>
      </c>
      <c r="BQ1052" t="s">
        <v>105</v>
      </c>
      <c r="BR1052">
        <v>0</v>
      </c>
      <c r="BS1052">
        <v>22</v>
      </c>
      <c r="BT1052">
        <v>0</v>
      </c>
      <c r="BU1052">
        <v>0</v>
      </c>
      <c r="BV1052">
        <v>0</v>
      </c>
      <c r="BW1052">
        <v>0</v>
      </c>
      <c r="BX1052" t="s">
        <v>83</v>
      </c>
      <c r="BY1052" t="s">
        <v>83</v>
      </c>
      <c r="BZ1052" t="s">
        <v>83</v>
      </c>
      <c r="CA1052" s="2">
        <v>0</v>
      </c>
      <c r="CB1052">
        <v>8</v>
      </c>
      <c r="CC1052">
        <v>2007</v>
      </c>
      <c r="CD1052" t="s">
        <v>158</v>
      </c>
      <c r="CE1052" t="s">
        <v>159</v>
      </c>
      <c r="CF1052" s="2">
        <v>176485</v>
      </c>
      <c r="CG1052" s="4">
        <f t="shared" si="33"/>
        <v>135.54915514592935</v>
      </c>
    </row>
    <row r="1053" spans="1:85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 t="str">
        <f t="shared" si="32"/>
        <v>Y</v>
      </c>
      <c r="S1053">
        <v>7</v>
      </c>
      <c r="T1053">
        <v>5</v>
      </c>
      <c r="U1053">
        <v>2007</v>
      </c>
      <c r="V1053" t="str">
        <f>IF(Table1[[#This Row],[YearBuilt]]&lt;1990, "N", IF(Table1[[#This Row],[Remodeled after 1990?]] = "Y", "N", "Y"))</f>
        <v>Y</v>
      </c>
      <c r="W1053">
        <v>2007</v>
      </c>
      <c r="X1053" t="str" cm="1">
        <f t="array" ref="X1053">IFERROR(IF(U1053=W1053, "N", IF(AND(U1053&lt;W1053, Table1[[#This Row],[YearRemodAdd]]&gt;1990), "Y", "N/A")), No value)</f>
        <v>N</v>
      </c>
      <c r="Y1053" t="s">
        <v>93</v>
      </c>
      <c r="Z1053" t="s">
        <v>94</v>
      </c>
      <c r="AA1053" t="s">
        <v>95</v>
      </c>
      <c r="AB1053" t="s">
        <v>95</v>
      </c>
      <c r="AC1053" t="s">
        <v>117</v>
      </c>
      <c r="AD1053">
        <v>0</v>
      </c>
      <c r="AE1053" t="s">
        <v>97</v>
      </c>
      <c r="AF1053" t="s">
        <v>98</v>
      </c>
      <c r="AG1053" t="s">
        <v>99</v>
      </c>
      <c r="AH1053" t="s">
        <v>97</v>
      </c>
      <c r="AI1053" t="s">
        <v>98</v>
      </c>
      <c r="AJ1053" t="s">
        <v>130</v>
      </c>
      <c r="AK1053" t="s">
        <v>102</v>
      </c>
      <c r="AL1053">
        <v>0</v>
      </c>
      <c r="AM1053" t="s">
        <v>102</v>
      </c>
      <c r="AN1053">
        <v>0</v>
      </c>
      <c r="AO1053">
        <v>1316</v>
      </c>
      <c r="AP1053">
        <v>1316</v>
      </c>
      <c r="AQ1053" t="s">
        <v>103</v>
      </c>
      <c r="AR1053" t="s">
        <v>104</v>
      </c>
      <c r="AS1053" t="s">
        <v>105</v>
      </c>
      <c r="AT1053" t="s">
        <v>106</v>
      </c>
      <c r="AU1053">
        <v>1316</v>
      </c>
      <c r="AV1053">
        <v>0</v>
      </c>
      <c r="AW1053">
        <v>0</v>
      </c>
      <c r="AX1053">
        <v>1316</v>
      </c>
      <c r="AY1053">
        <v>0</v>
      </c>
      <c r="AZ1053">
        <v>0</v>
      </c>
      <c r="BA1053">
        <v>2</v>
      </c>
      <c r="BB1053">
        <v>0</v>
      </c>
      <c r="BC1053">
        <v>3</v>
      </c>
      <c r="BD1053">
        <v>1</v>
      </c>
      <c r="BE1053" t="s">
        <v>97</v>
      </c>
      <c r="BF1053">
        <v>6</v>
      </c>
      <c r="BG1053" t="s">
        <v>107</v>
      </c>
      <c r="BH1053">
        <v>1</v>
      </c>
      <c r="BI1053" t="s">
        <v>97</v>
      </c>
      <c r="BJ1053" t="s">
        <v>108</v>
      </c>
      <c r="BK1053">
        <v>2007</v>
      </c>
      <c r="BL1053" t="s">
        <v>157</v>
      </c>
      <c r="BM1053">
        <v>2</v>
      </c>
      <c r="BN1053">
        <v>440</v>
      </c>
      <c r="BO1053" t="s">
        <v>98</v>
      </c>
      <c r="BP1053" t="s">
        <v>98</v>
      </c>
      <c r="BQ1053" t="s">
        <v>105</v>
      </c>
      <c r="BR1053">
        <v>0</v>
      </c>
      <c r="BS1053">
        <v>20</v>
      </c>
      <c r="BT1053">
        <v>0</v>
      </c>
      <c r="BU1053">
        <v>0</v>
      </c>
      <c r="BV1053">
        <v>0</v>
      </c>
      <c r="BW1053">
        <v>0</v>
      </c>
      <c r="BX1053" t="s">
        <v>83</v>
      </c>
      <c r="BY1053" t="s">
        <v>83</v>
      </c>
      <c r="BZ1053" t="s">
        <v>83</v>
      </c>
      <c r="CA1053" s="2">
        <v>0</v>
      </c>
      <c r="CB1053">
        <v>10</v>
      </c>
      <c r="CC1053">
        <v>2007</v>
      </c>
      <c r="CD1053" t="s">
        <v>158</v>
      </c>
      <c r="CE1053" t="s">
        <v>159</v>
      </c>
      <c r="CF1053" s="2">
        <v>200141</v>
      </c>
      <c r="CG1053" s="4">
        <f t="shared" si="33"/>
        <v>152.08282674772036</v>
      </c>
    </row>
    <row r="1054" spans="1:85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 t="str">
        <f t="shared" si="32"/>
        <v>N</v>
      </c>
      <c r="S1054">
        <v>6</v>
      </c>
      <c r="T1054">
        <v>6</v>
      </c>
      <c r="U1054">
        <v>1964</v>
      </c>
      <c r="V1054" t="str">
        <f>IF(Table1[[#This Row],[YearBuilt]]&lt;1990, "N", IF(Table1[[#This Row],[Remodeled after 1990?]] = "Y", "N", "Y"))</f>
        <v>N</v>
      </c>
      <c r="W1054">
        <v>1978</v>
      </c>
      <c r="X1054" t="str" cm="1">
        <f t="array" ref="X1054">IFERROR(IF(U1054=W1054, "N", IF(AND(U1054&lt;W1054, Table1[[#This Row],[YearRemodAdd]]&gt;1990), "Y", "N/A")), No value)</f>
        <v>N/A</v>
      </c>
      <c r="Y1054" t="s">
        <v>93</v>
      </c>
      <c r="Z1054" t="s">
        <v>94</v>
      </c>
      <c r="AA1054" t="s">
        <v>95</v>
      </c>
      <c r="AB1054" t="s">
        <v>95</v>
      </c>
      <c r="AC1054" t="s">
        <v>207</v>
      </c>
      <c r="AD1054">
        <v>272</v>
      </c>
      <c r="AE1054" t="s">
        <v>98</v>
      </c>
      <c r="AF1054" t="s">
        <v>98</v>
      </c>
      <c r="AG1054" t="s">
        <v>118</v>
      </c>
      <c r="AH1054" t="s">
        <v>98</v>
      </c>
      <c r="AI1054" t="s">
        <v>98</v>
      </c>
      <c r="AJ1054" t="s">
        <v>100</v>
      </c>
      <c r="AK1054" t="s">
        <v>153</v>
      </c>
      <c r="AL1054">
        <v>442</v>
      </c>
      <c r="AM1054" t="s">
        <v>102</v>
      </c>
      <c r="AN1054">
        <v>0</v>
      </c>
      <c r="AO1054">
        <v>374</v>
      </c>
      <c r="AP1054">
        <v>816</v>
      </c>
      <c r="AQ1054" t="s">
        <v>103</v>
      </c>
      <c r="AR1054" t="s">
        <v>98</v>
      </c>
      <c r="AS1054" t="s">
        <v>105</v>
      </c>
      <c r="AT1054" t="s">
        <v>106</v>
      </c>
      <c r="AU1054">
        <v>1127</v>
      </c>
      <c r="AV1054">
        <v>850</v>
      </c>
      <c r="AW1054">
        <v>0</v>
      </c>
      <c r="AX1054">
        <v>1977</v>
      </c>
      <c r="AY1054">
        <v>0</v>
      </c>
      <c r="AZ1054">
        <v>1</v>
      </c>
      <c r="BA1054">
        <v>1</v>
      </c>
      <c r="BB1054">
        <v>1</v>
      </c>
      <c r="BC1054">
        <v>4</v>
      </c>
      <c r="BD1054">
        <v>1</v>
      </c>
      <c r="BE1054" t="s">
        <v>98</v>
      </c>
      <c r="BF1054">
        <v>9</v>
      </c>
      <c r="BG1054" t="s">
        <v>107</v>
      </c>
      <c r="BH1054">
        <v>1</v>
      </c>
      <c r="BI1054" t="s">
        <v>98</v>
      </c>
      <c r="BJ1054" t="s">
        <v>108</v>
      </c>
      <c r="BK1054">
        <v>1964</v>
      </c>
      <c r="BL1054" t="s">
        <v>109</v>
      </c>
      <c r="BM1054">
        <v>2</v>
      </c>
      <c r="BN1054">
        <v>540</v>
      </c>
      <c r="BO1054" t="s">
        <v>98</v>
      </c>
      <c r="BP1054" t="s">
        <v>98</v>
      </c>
      <c r="BQ1054" t="s">
        <v>105</v>
      </c>
      <c r="BR1054">
        <v>0</v>
      </c>
      <c r="BS1054">
        <v>52</v>
      </c>
      <c r="BT1054">
        <v>0</v>
      </c>
      <c r="BU1054">
        <v>0</v>
      </c>
      <c r="BV1054">
        <v>0</v>
      </c>
      <c r="BW1054">
        <v>0</v>
      </c>
      <c r="BX1054" t="s">
        <v>83</v>
      </c>
      <c r="BY1054" t="s">
        <v>165</v>
      </c>
      <c r="BZ1054" t="s">
        <v>83</v>
      </c>
      <c r="CA1054" s="2">
        <v>0</v>
      </c>
      <c r="CB1054">
        <v>6</v>
      </c>
      <c r="CC1054">
        <v>2007</v>
      </c>
      <c r="CD1054" t="s">
        <v>110</v>
      </c>
      <c r="CE1054" t="s">
        <v>111</v>
      </c>
      <c r="CF1054" s="2">
        <v>165000</v>
      </c>
      <c r="CG1054" s="4">
        <f t="shared" si="33"/>
        <v>83.459787556904402</v>
      </c>
    </row>
    <row r="1055" spans="1:85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 t="str">
        <f t="shared" si="32"/>
        <v>Y</v>
      </c>
      <c r="S1055">
        <v>5</v>
      </c>
      <c r="T1055">
        <v>6</v>
      </c>
      <c r="U1055">
        <v>1957</v>
      </c>
      <c r="V1055" t="str">
        <f>IF(Table1[[#This Row],[YearBuilt]]&lt;1990, "N", IF(Table1[[#This Row],[Remodeled after 1990?]] = "Y", "N", "Y"))</f>
        <v>N</v>
      </c>
      <c r="W1055">
        <v>2002</v>
      </c>
      <c r="X1055" t="str" cm="1">
        <f t="array" ref="X1055">IFERROR(IF(U1055=W1055, "N", IF(AND(U1055&lt;W1055, Table1[[#This Row],[YearRemodAdd]]&gt;1990), "Y", "N/A")), No value)</f>
        <v>Y</v>
      </c>
      <c r="Y1055" t="s">
        <v>152</v>
      </c>
      <c r="Z1055" t="s">
        <v>94</v>
      </c>
      <c r="AA1055" t="s">
        <v>140</v>
      </c>
      <c r="AB1055" t="s">
        <v>140</v>
      </c>
      <c r="AC1055" t="s">
        <v>137</v>
      </c>
      <c r="AD1055">
        <v>145</v>
      </c>
      <c r="AE1055" t="s">
        <v>98</v>
      </c>
      <c r="AF1055" t="s">
        <v>98</v>
      </c>
      <c r="AG1055" t="s">
        <v>118</v>
      </c>
      <c r="AH1055" t="s">
        <v>98</v>
      </c>
      <c r="AI1055" t="s">
        <v>98</v>
      </c>
      <c r="AJ1055" t="s">
        <v>130</v>
      </c>
      <c r="AK1055" t="s">
        <v>153</v>
      </c>
      <c r="AL1055">
        <v>383</v>
      </c>
      <c r="AM1055" t="s">
        <v>102</v>
      </c>
      <c r="AN1055">
        <v>0</v>
      </c>
      <c r="AO1055">
        <v>833</v>
      </c>
      <c r="AP1055">
        <v>1216</v>
      </c>
      <c r="AQ1055" t="s">
        <v>103</v>
      </c>
      <c r="AR1055" t="s">
        <v>104</v>
      </c>
      <c r="AS1055" t="s">
        <v>105</v>
      </c>
      <c r="AT1055" t="s">
        <v>164</v>
      </c>
      <c r="AU1055">
        <v>1526</v>
      </c>
      <c r="AV1055">
        <v>0</v>
      </c>
      <c r="AW1055">
        <v>0</v>
      </c>
      <c r="AX1055">
        <v>1526</v>
      </c>
      <c r="AY1055">
        <v>0</v>
      </c>
      <c r="AZ1055">
        <v>0</v>
      </c>
      <c r="BA1055">
        <v>1</v>
      </c>
      <c r="BB1055">
        <v>0</v>
      </c>
      <c r="BC1055">
        <v>4</v>
      </c>
      <c r="BD1055">
        <v>1</v>
      </c>
      <c r="BE1055" t="s">
        <v>98</v>
      </c>
      <c r="BF1055">
        <v>7</v>
      </c>
      <c r="BG1055" t="s">
        <v>224</v>
      </c>
      <c r="BH1055">
        <v>1</v>
      </c>
      <c r="BI1055" t="s">
        <v>97</v>
      </c>
      <c r="BJ1055" t="s">
        <v>209</v>
      </c>
      <c r="BK1055">
        <v>1957</v>
      </c>
      <c r="BL1055" t="s">
        <v>102</v>
      </c>
      <c r="BM1055">
        <v>1</v>
      </c>
      <c r="BN1055">
        <v>364</v>
      </c>
      <c r="BO1055" t="s">
        <v>98</v>
      </c>
      <c r="BP1055" t="s">
        <v>98</v>
      </c>
      <c r="BQ1055" t="s">
        <v>105</v>
      </c>
      <c r="BR1055">
        <v>116</v>
      </c>
      <c r="BS1055">
        <v>78</v>
      </c>
      <c r="BT1055">
        <v>0</v>
      </c>
      <c r="BU1055">
        <v>0</v>
      </c>
      <c r="BV1055">
        <v>0</v>
      </c>
      <c r="BW1055">
        <v>0</v>
      </c>
      <c r="BX1055" t="s">
        <v>83</v>
      </c>
      <c r="BY1055" t="s">
        <v>83</v>
      </c>
      <c r="BZ1055" t="s">
        <v>83</v>
      </c>
      <c r="CA1055" s="2">
        <v>0</v>
      </c>
      <c r="CB1055">
        <v>5</v>
      </c>
      <c r="CC1055">
        <v>2010</v>
      </c>
      <c r="CD1055" t="s">
        <v>110</v>
      </c>
      <c r="CE1055" t="s">
        <v>111</v>
      </c>
      <c r="CF1055" s="2">
        <v>144500</v>
      </c>
      <c r="CG1055" s="4">
        <f t="shared" si="33"/>
        <v>94.692005242463964</v>
      </c>
    </row>
    <row r="1056" spans="1:85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 t="str">
        <f t="shared" si="32"/>
        <v>N</v>
      </c>
      <c r="S1056">
        <v>8</v>
      </c>
      <c r="T1056">
        <v>5</v>
      </c>
      <c r="U1056">
        <v>2002</v>
      </c>
      <c r="V1056" t="str">
        <f>IF(Table1[[#This Row],[YearBuilt]]&lt;1990, "N", IF(Table1[[#This Row],[Remodeled after 1990?]] = "Y", "N", "Y"))</f>
        <v>Y</v>
      </c>
      <c r="W1056">
        <v>2002</v>
      </c>
      <c r="X1056" t="str" cm="1">
        <f t="array" ref="X1056">IFERROR(IF(U1056=W1056, "N", IF(AND(U1056&lt;W1056, Table1[[#This Row],[YearRemodAdd]]&gt;1990), "Y", "N/A")), No value)</f>
        <v>N</v>
      </c>
      <c r="Y1056" t="s">
        <v>93</v>
      </c>
      <c r="Z1056" t="s">
        <v>94</v>
      </c>
      <c r="AA1056" t="s">
        <v>95</v>
      </c>
      <c r="AB1056" t="s">
        <v>95</v>
      </c>
      <c r="AC1056" t="s">
        <v>96</v>
      </c>
      <c r="AD1056">
        <v>210</v>
      </c>
      <c r="AE1056" t="s">
        <v>97</v>
      </c>
      <c r="AF1056" t="s">
        <v>98</v>
      </c>
      <c r="AG1056" t="s">
        <v>99</v>
      </c>
      <c r="AH1056" t="s">
        <v>97</v>
      </c>
      <c r="AI1056" t="s">
        <v>98</v>
      </c>
      <c r="AJ1056" t="s">
        <v>121</v>
      </c>
      <c r="AK1056" t="s">
        <v>101</v>
      </c>
      <c r="AL1056">
        <v>932</v>
      </c>
      <c r="AM1056" t="s">
        <v>102</v>
      </c>
      <c r="AN1056">
        <v>0</v>
      </c>
      <c r="AO1056">
        <v>133</v>
      </c>
      <c r="AP1056">
        <v>1065</v>
      </c>
      <c r="AQ1056" t="s">
        <v>103</v>
      </c>
      <c r="AR1056" t="s">
        <v>104</v>
      </c>
      <c r="AS1056" t="s">
        <v>105</v>
      </c>
      <c r="AT1056" t="s">
        <v>106</v>
      </c>
      <c r="AU1056">
        <v>1091</v>
      </c>
      <c r="AV1056">
        <v>898</v>
      </c>
      <c r="AW1056">
        <v>0</v>
      </c>
      <c r="AX1056">
        <v>1989</v>
      </c>
      <c r="AY1056">
        <v>1</v>
      </c>
      <c r="AZ1056">
        <v>0</v>
      </c>
      <c r="BA1056">
        <v>2</v>
      </c>
      <c r="BB1056">
        <v>1</v>
      </c>
      <c r="BC1056">
        <v>3</v>
      </c>
      <c r="BD1056">
        <v>1</v>
      </c>
      <c r="BE1056" t="s">
        <v>97</v>
      </c>
      <c r="BF1056">
        <v>7</v>
      </c>
      <c r="BG1056" t="s">
        <v>107</v>
      </c>
      <c r="BH1056">
        <v>1</v>
      </c>
      <c r="BI1056" t="s">
        <v>97</v>
      </c>
      <c r="BJ1056" t="s">
        <v>108</v>
      </c>
      <c r="BK1056">
        <v>2002</v>
      </c>
      <c r="BL1056" t="s">
        <v>157</v>
      </c>
      <c r="BM1056">
        <v>2</v>
      </c>
      <c r="BN1056">
        <v>586</v>
      </c>
      <c r="BO1056" t="s">
        <v>98</v>
      </c>
      <c r="BP1056" t="s">
        <v>98</v>
      </c>
      <c r="BQ1056" t="s">
        <v>105</v>
      </c>
      <c r="BR1056">
        <v>199</v>
      </c>
      <c r="BS1056">
        <v>60</v>
      </c>
      <c r="BT1056">
        <v>0</v>
      </c>
      <c r="BU1056">
        <v>0</v>
      </c>
      <c r="BV1056">
        <v>0</v>
      </c>
      <c r="BW1056">
        <v>0</v>
      </c>
      <c r="BX1056" t="s">
        <v>83</v>
      </c>
      <c r="BY1056" t="s">
        <v>83</v>
      </c>
      <c r="BZ1056" t="s">
        <v>83</v>
      </c>
      <c r="CA1056" s="2">
        <v>0</v>
      </c>
      <c r="CB1056">
        <v>11</v>
      </c>
      <c r="CC1056">
        <v>2006</v>
      </c>
      <c r="CD1056" t="s">
        <v>110</v>
      </c>
      <c r="CE1056" t="s">
        <v>111</v>
      </c>
      <c r="CF1056" s="2">
        <v>255000</v>
      </c>
      <c r="CG1056" s="4">
        <f t="shared" si="33"/>
        <v>128.2051282051282</v>
      </c>
    </row>
    <row r="1057" spans="1:85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 t="str">
        <f t="shared" si="32"/>
        <v>Y</v>
      </c>
      <c r="S1057">
        <v>6</v>
      </c>
      <c r="T1057">
        <v>5</v>
      </c>
      <c r="U1057">
        <v>1976</v>
      </c>
      <c r="V1057" t="str">
        <f>IF(Table1[[#This Row],[YearBuilt]]&lt;1990, "N", IF(Table1[[#This Row],[Remodeled after 1990?]] = "Y", "N", "Y"))</f>
        <v>N</v>
      </c>
      <c r="W1057">
        <v>1976</v>
      </c>
      <c r="X1057" t="str" cm="1">
        <f t="array" ref="X1057">IFERROR(IF(U1057=W1057, "N", IF(AND(U1057&lt;W1057, Table1[[#This Row],[YearRemodAdd]]&gt;1990), "Y", "N/A")), No value)</f>
        <v>N</v>
      </c>
      <c r="Y1057" t="s">
        <v>93</v>
      </c>
      <c r="Z1057" t="s">
        <v>94</v>
      </c>
      <c r="AA1057" t="s">
        <v>161</v>
      </c>
      <c r="AB1057" t="s">
        <v>161</v>
      </c>
      <c r="AC1057" t="s">
        <v>96</v>
      </c>
      <c r="AD1057">
        <v>160</v>
      </c>
      <c r="AE1057" t="s">
        <v>98</v>
      </c>
      <c r="AF1057" t="s">
        <v>98</v>
      </c>
      <c r="AG1057" t="s">
        <v>118</v>
      </c>
      <c r="AH1057" t="s">
        <v>97</v>
      </c>
      <c r="AI1057" t="s">
        <v>98</v>
      </c>
      <c r="AJ1057" t="s">
        <v>100</v>
      </c>
      <c r="AK1057" t="s">
        <v>119</v>
      </c>
      <c r="AL1057">
        <v>644</v>
      </c>
      <c r="AM1057" t="s">
        <v>102</v>
      </c>
      <c r="AN1057">
        <v>0</v>
      </c>
      <c r="AO1057">
        <v>549</v>
      </c>
      <c r="AP1057">
        <v>1193</v>
      </c>
      <c r="AQ1057" t="s">
        <v>103</v>
      </c>
      <c r="AR1057" t="s">
        <v>98</v>
      </c>
      <c r="AS1057" t="s">
        <v>105</v>
      </c>
      <c r="AT1057" t="s">
        <v>106</v>
      </c>
      <c r="AU1057">
        <v>1523</v>
      </c>
      <c r="AV1057">
        <v>0</v>
      </c>
      <c r="AW1057">
        <v>0</v>
      </c>
      <c r="AX1057">
        <v>1523</v>
      </c>
      <c r="AY1057">
        <v>0</v>
      </c>
      <c r="AZ1057">
        <v>1</v>
      </c>
      <c r="BA1057">
        <v>2</v>
      </c>
      <c r="BB1057">
        <v>0</v>
      </c>
      <c r="BC1057">
        <v>3</v>
      </c>
      <c r="BD1057">
        <v>1</v>
      </c>
      <c r="BE1057" t="s">
        <v>98</v>
      </c>
      <c r="BF1057">
        <v>7</v>
      </c>
      <c r="BG1057" t="s">
        <v>107</v>
      </c>
      <c r="BH1057">
        <v>1</v>
      </c>
      <c r="BI1057" t="s">
        <v>98</v>
      </c>
      <c r="BJ1057" t="s">
        <v>108</v>
      </c>
      <c r="BK1057">
        <v>1976</v>
      </c>
      <c r="BL1057" t="s">
        <v>157</v>
      </c>
      <c r="BM1057">
        <v>2</v>
      </c>
      <c r="BN1057">
        <v>478</v>
      </c>
      <c r="BO1057" t="s">
        <v>98</v>
      </c>
      <c r="BP1057" t="s">
        <v>98</v>
      </c>
      <c r="BQ1057" t="s">
        <v>105</v>
      </c>
      <c r="BR1057">
        <v>0</v>
      </c>
      <c r="BS1057">
        <v>0</v>
      </c>
      <c r="BT1057">
        <v>0</v>
      </c>
      <c r="BU1057">
        <v>0</v>
      </c>
      <c r="BV1057">
        <v>189</v>
      </c>
      <c r="BW1057">
        <v>0</v>
      </c>
      <c r="BX1057" t="s">
        <v>83</v>
      </c>
      <c r="BY1057" t="s">
        <v>134</v>
      </c>
      <c r="BZ1057" t="s">
        <v>83</v>
      </c>
      <c r="CA1057" s="2">
        <v>0</v>
      </c>
      <c r="CB1057">
        <v>5</v>
      </c>
      <c r="CC1057">
        <v>2008</v>
      </c>
      <c r="CD1057" t="s">
        <v>173</v>
      </c>
      <c r="CE1057" t="s">
        <v>128</v>
      </c>
      <c r="CF1057" s="2">
        <v>180000</v>
      </c>
      <c r="CG1057" s="4">
        <f t="shared" si="33"/>
        <v>118.18778726198293</v>
      </c>
    </row>
    <row r="1058" spans="1:85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 t="str">
        <f t="shared" si="32"/>
        <v>Y</v>
      </c>
      <c r="S1058">
        <v>7</v>
      </c>
      <c r="T1058">
        <v>5</v>
      </c>
      <c r="U1058">
        <v>2005</v>
      </c>
      <c r="V1058" t="str">
        <f>IF(Table1[[#This Row],[YearBuilt]]&lt;1990, "N", IF(Table1[[#This Row],[Remodeled after 1990?]] = "Y", "N", "Y"))</f>
        <v>Y</v>
      </c>
      <c r="W1058">
        <v>2005</v>
      </c>
      <c r="X1058" t="str" cm="1">
        <f t="array" ref="X1058">IFERROR(IF(U1058=W1058, "N", IF(AND(U1058&lt;W1058, Table1[[#This Row],[YearRemodAdd]]&gt;1990), "Y", "N/A")), No value)</f>
        <v>N</v>
      </c>
      <c r="Y1058" t="s">
        <v>93</v>
      </c>
      <c r="Z1058" t="s">
        <v>94</v>
      </c>
      <c r="AA1058" t="s">
        <v>95</v>
      </c>
      <c r="AB1058" t="s">
        <v>95</v>
      </c>
      <c r="AC1058" t="s">
        <v>137</v>
      </c>
      <c r="AD1058">
        <v>240</v>
      </c>
      <c r="AE1058" t="s">
        <v>97</v>
      </c>
      <c r="AF1058" t="s">
        <v>98</v>
      </c>
      <c r="AG1058" t="s">
        <v>99</v>
      </c>
      <c r="AH1058" t="s">
        <v>97</v>
      </c>
      <c r="AI1058" t="s">
        <v>98</v>
      </c>
      <c r="AJ1058" t="s">
        <v>130</v>
      </c>
      <c r="AK1058" t="s">
        <v>101</v>
      </c>
      <c r="AL1058">
        <v>659</v>
      </c>
      <c r="AM1058" t="s">
        <v>102</v>
      </c>
      <c r="AN1058">
        <v>0</v>
      </c>
      <c r="AO1058">
        <v>705</v>
      </c>
      <c r="AP1058">
        <v>1364</v>
      </c>
      <c r="AQ1058" t="s">
        <v>103</v>
      </c>
      <c r="AR1058" t="s">
        <v>104</v>
      </c>
      <c r="AS1058" t="s">
        <v>105</v>
      </c>
      <c r="AT1058" t="s">
        <v>106</v>
      </c>
      <c r="AU1058">
        <v>1364</v>
      </c>
      <c r="AV1058">
        <v>0</v>
      </c>
      <c r="AW1058">
        <v>0</v>
      </c>
      <c r="AX1058">
        <v>1364</v>
      </c>
      <c r="AY1058">
        <v>1</v>
      </c>
      <c r="AZ1058">
        <v>0</v>
      </c>
      <c r="BA1058">
        <v>2</v>
      </c>
      <c r="BB1058">
        <v>0</v>
      </c>
      <c r="BC1058">
        <v>2</v>
      </c>
      <c r="BD1058">
        <v>1</v>
      </c>
      <c r="BE1058" t="s">
        <v>97</v>
      </c>
      <c r="BF1058">
        <v>6</v>
      </c>
      <c r="BG1058" t="s">
        <v>107</v>
      </c>
      <c r="BH1058">
        <v>1</v>
      </c>
      <c r="BI1058" t="s">
        <v>97</v>
      </c>
      <c r="BJ1058" t="s">
        <v>108</v>
      </c>
      <c r="BK1058">
        <v>2005</v>
      </c>
      <c r="BL1058" t="s">
        <v>109</v>
      </c>
      <c r="BM1058">
        <v>2</v>
      </c>
      <c r="BN1058">
        <v>484</v>
      </c>
      <c r="BO1058" t="s">
        <v>98</v>
      </c>
      <c r="BP1058" t="s">
        <v>98</v>
      </c>
      <c r="BQ1058" t="s">
        <v>105</v>
      </c>
      <c r="BR1058">
        <v>192</v>
      </c>
      <c r="BS1058">
        <v>36</v>
      </c>
      <c r="BT1058">
        <v>0</v>
      </c>
      <c r="BU1058">
        <v>0</v>
      </c>
      <c r="BV1058">
        <v>0</v>
      </c>
      <c r="BW1058">
        <v>0</v>
      </c>
      <c r="BX1058" t="s">
        <v>83</v>
      </c>
      <c r="BY1058" t="s">
        <v>83</v>
      </c>
      <c r="BZ1058" t="s">
        <v>83</v>
      </c>
      <c r="CA1058" s="2">
        <v>0</v>
      </c>
      <c r="CB1058">
        <v>6</v>
      </c>
      <c r="CC1058">
        <v>2006</v>
      </c>
      <c r="CD1058" t="s">
        <v>110</v>
      </c>
      <c r="CE1058" t="s">
        <v>111</v>
      </c>
      <c r="CF1058" s="2">
        <v>185850</v>
      </c>
      <c r="CG1058" s="4">
        <f t="shared" si="33"/>
        <v>136.25366568914956</v>
      </c>
    </row>
    <row r="1059" spans="1:85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 t="str">
        <f t="shared" si="32"/>
        <v>N</v>
      </c>
      <c r="S1059">
        <v>7</v>
      </c>
      <c r="T1059">
        <v>6</v>
      </c>
      <c r="U1059">
        <v>1994</v>
      </c>
      <c r="V1059" t="str">
        <f>IF(Table1[[#This Row],[YearBuilt]]&lt;1990, "N", IF(Table1[[#This Row],[Remodeled after 1990?]] = "Y", "N", "Y"))</f>
        <v>Y</v>
      </c>
      <c r="W1059">
        <v>1994</v>
      </c>
      <c r="X1059" t="str" cm="1">
        <f t="array" ref="X1059">IFERROR(IF(U1059=W1059, "N", IF(AND(U1059&lt;W1059, Table1[[#This Row],[YearRemodAdd]]&gt;1990), "Y", "N/A")), No value)</f>
        <v>N</v>
      </c>
      <c r="Y1059" t="s">
        <v>93</v>
      </c>
      <c r="Z1059" t="s">
        <v>94</v>
      </c>
      <c r="AA1059" t="s">
        <v>140</v>
      </c>
      <c r="AB1059" t="s">
        <v>140</v>
      </c>
      <c r="AC1059" t="s">
        <v>117</v>
      </c>
      <c r="AD1059">
        <v>0</v>
      </c>
      <c r="AE1059" t="s">
        <v>97</v>
      </c>
      <c r="AF1059" t="s">
        <v>98</v>
      </c>
      <c r="AG1059" t="s">
        <v>99</v>
      </c>
      <c r="AH1059" t="s">
        <v>97</v>
      </c>
      <c r="AI1059" t="s">
        <v>98</v>
      </c>
      <c r="AJ1059" t="s">
        <v>100</v>
      </c>
      <c r="AK1059" t="s">
        <v>101</v>
      </c>
      <c r="AL1059">
        <v>595</v>
      </c>
      <c r="AM1059" t="s">
        <v>102</v>
      </c>
      <c r="AN1059">
        <v>0</v>
      </c>
      <c r="AO1059">
        <v>378</v>
      </c>
      <c r="AP1059">
        <v>973</v>
      </c>
      <c r="AQ1059" t="s">
        <v>103</v>
      </c>
      <c r="AR1059" t="s">
        <v>104</v>
      </c>
      <c r="AS1059" t="s">
        <v>105</v>
      </c>
      <c r="AT1059" t="s">
        <v>106</v>
      </c>
      <c r="AU1059">
        <v>979</v>
      </c>
      <c r="AV1059">
        <v>871</v>
      </c>
      <c r="AW1059">
        <v>0</v>
      </c>
      <c r="AX1059">
        <v>1850</v>
      </c>
      <c r="AY1059">
        <v>0</v>
      </c>
      <c r="AZ1059">
        <v>0</v>
      </c>
      <c r="BA1059">
        <v>2</v>
      </c>
      <c r="BB1059">
        <v>1</v>
      </c>
      <c r="BC1059">
        <v>3</v>
      </c>
      <c r="BD1059">
        <v>1</v>
      </c>
      <c r="BE1059" t="s">
        <v>97</v>
      </c>
      <c r="BF1059">
        <v>7</v>
      </c>
      <c r="BG1059" t="s">
        <v>107</v>
      </c>
      <c r="BH1059">
        <v>1</v>
      </c>
      <c r="BI1059" t="s">
        <v>97</v>
      </c>
      <c r="BJ1059" t="s">
        <v>156</v>
      </c>
      <c r="BK1059">
        <v>1994</v>
      </c>
      <c r="BL1059" t="s">
        <v>157</v>
      </c>
      <c r="BM1059">
        <v>2</v>
      </c>
      <c r="BN1059">
        <v>467</v>
      </c>
      <c r="BO1059" t="s">
        <v>98</v>
      </c>
      <c r="BP1059" t="s">
        <v>98</v>
      </c>
      <c r="BQ1059" t="s">
        <v>105</v>
      </c>
      <c r="BR1059">
        <v>168</v>
      </c>
      <c r="BS1059">
        <v>98</v>
      </c>
      <c r="BT1059">
        <v>0</v>
      </c>
      <c r="BU1059">
        <v>0</v>
      </c>
      <c r="BV1059">
        <v>0</v>
      </c>
      <c r="BW1059">
        <v>0</v>
      </c>
      <c r="BX1059" t="s">
        <v>83</v>
      </c>
      <c r="BY1059" t="s">
        <v>83</v>
      </c>
      <c r="BZ1059" t="s">
        <v>83</v>
      </c>
      <c r="CA1059" s="2">
        <v>0</v>
      </c>
      <c r="CB1059">
        <v>1</v>
      </c>
      <c r="CC1059">
        <v>2009</v>
      </c>
      <c r="CD1059" t="s">
        <v>110</v>
      </c>
      <c r="CE1059" t="s">
        <v>111</v>
      </c>
      <c r="CF1059" s="2">
        <v>248000</v>
      </c>
      <c r="CG1059" s="4">
        <f t="shared" si="33"/>
        <v>134.05405405405406</v>
      </c>
    </row>
    <row r="1060" spans="1:85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 t="str">
        <f t="shared" si="32"/>
        <v>N</v>
      </c>
      <c r="S1060">
        <v>9</v>
      </c>
      <c r="T1060">
        <v>5</v>
      </c>
      <c r="U1060">
        <v>2008</v>
      </c>
      <c r="V1060" t="str">
        <f>IF(Table1[[#This Row],[YearBuilt]]&lt;1990, "N", IF(Table1[[#This Row],[Remodeled after 1990?]] = "Y", "N", "Y"))</f>
        <v>Y</v>
      </c>
      <c r="W1060">
        <v>2008</v>
      </c>
      <c r="X1060" t="str" cm="1">
        <f t="array" ref="X1060">IFERROR(IF(U1060=W1060, "N", IF(AND(U1060&lt;W1060, Table1[[#This Row],[YearRemodAdd]]&gt;1990), "Y", "N/A")), No value)</f>
        <v>N</v>
      </c>
      <c r="Y1060" t="s">
        <v>93</v>
      </c>
      <c r="Z1060" t="s">
        <v>94</v>
      </c>
      <c r="AA1060" t="s">
        <v>95</v>
      </c>
      <c r="AB1060" t="s">
        <v>95</v>
      </c>
      <c r="AC1060" t="s">
        <v>137</v>
      </c>
      <c r="AD1060">
        <v>154</v>
      </c>
      <c r="AE1060" t="s">
        <v>104</v>
      </c>
      <c r="AF1060" t="s">
        <v>98</v>
      </c>
      <c r="AG1060" t="s">
        <v>99</v>
      </c>
      <c r="AH1060" t="s">
        <v>104</v>
      </c>
      <c r="AI1060" t="s">
        <v>98</v>
      </c>
      <c r="AJ1060" t="s">
        <v>130</v>
      </c>
      <c r="AK1060" t="s">
        <v>101</v>
      </c>
      <c r="AL1060">
        <v>936</v>
      </c>
      <c r="AM1060" t="s">
        <v>102</v>
      </c>
      <c r="AN1060">
        <v>0</v>
      </c>
      <c r="AO1060">
        <v>168</v>
      </c>
      <c r="AP1060">
        <v>1104</v>
      </c>
      <c r="AQ1060" t="s">
        <v>103</v>
      </c>
      <c r="AR1060" t="s">
        <v>104</v>
      </c>
      <c r="AS1060" t="s">
        <v>105</v>
      </c>
      <c r="AT1060" t="s">
        <v>106</v>
      </c>
      <c r="AU1060">
        <v>1130</v>
      </c>
      <c r="AV1060">
        <v>1054</v>
      </c>
      <c r="AW1060">
        <v>0</v>
      </c>
      <c r="AX1060">
        <v>2184</v>
      </c>
      <c r="AY1060">
        <v>1</v>
      </c>
      <c r="AZ1060">
        <v>0</v>
      </c>
      <c r="BA1060">
        <v>2</v>
      </c>
      <c r="BB1060">
        <v>1</v>
      </c>
      <c r="BC1060">
        <v>3</v>
      </c>
      <c r="BD1060">
        <v>1</v>
      </c>
      <c r="BE1060" t="s">
        <v>104</v>
      </c>
      <c r="BF1060">
        <v>10</v>
      </c>
      <c r="BG1060" t="s">
        <v>107</v>
      </c>
      <c r="BH1060">
        <v>1</v>
      </c>
      <c r="BI1060" t="s">
        <v>97</v>
      </c>
      <c r="BJ1060" t="s">
        <v>108</v>
      </c>
      <c r="BK1060">
        <v>2008</v>
      </c>
      <c r="BL1060" t="s">
        <v>157</v>
      </c>
      <c r="BM1060">
        <v>3</v>
      </c>
      <c r="BN1060">
        <v>836</v>
      </c>
      <c r="BO1060" t="s">
        <v>98</v>
      </c>
      <c r="BP1060" t="s">
        <v>98</v>
      </c>
      <c r="BQ1060" t="s">
        <v>105</v>
      </c>
      <c r="BR1060">
        <v>0</v>
      </c>
      <c r="BS1060">
        <v>102</v>
      </c>
      <c r="BT1060">
        <v>0</v>
      </c>
      <c r="BU1060">
        <v>0</v>
      </c>
      <c r="BV1060">
        <v>0</v>
      </c>
      <c r="BW1060">
        <v>0</v>
      </c>
      <c r="BX1060" t="s">
        <v>83</v>
      </c>
      <c r="BY1060" t="s">
        <v>83</v>
      </c>
      <c r="BZ1060" t="s">
        <v>83</v>
      </c>
      <c r="CA1060" s="2">
        <v>0</v>
      </c>
      <c r="CB1060">
        <v>7</v>
      </c>
      <c r="CC1060">
        <v>2009</v>
      </c>
      <c r="CD1060" t="s">
        <v>110</v>
      </c>
      <c r="CE1060" t="s">
        <v>111</v>
      </c>
      <c r="CF1060" s="2">
        <v>335000</v>
      </c>
      <c r="CG1060" s="4">
        <f t="shared" si="33"/>
        <v>153.38827838827839</v>
      </c>
    </row>
    <row r="1061" spans="1:85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 t="str">
        <f t="shared" si="32"/>
        <v>N/A</v>
      </c>
      <c r="S1061">
        <v>6</v>
      </c>
      <c r="T1061">
        <v>7</v>
      </c>
      <c r="U1061">
        <v>1932</v>
      </c>
      <c r="V1061" t="str">
        <f>IF(Table1[[#This Row],[YearBuilt]]&lt;1990, "N", IF(Table1[[#This Row],[Remodeled after 1990?]] = "Y", "N", "Y"))</f>
        <v>N</v>
      </c>
      <c r="W1061">
        <v>1950</v>
      </c>
      <c r="X1061" t="str" cm="1">
        <f t="array" ref="X1061">IFERROR(IF(U1061=W1061, "N", IF(AND(U1061&lt;W1061, Table1[[#This Row],[YearRemodAdd]]&gt;1990), "Y", "N/A")), No value)</f>
        <v>N/A</v>
      </c>
      <c r="Y1061" t="s">
        <v>93</v>
      </c>
      <c r="Z1061" t="s">
        <v>94</v>
      </c>
      <c r="AA1061" t="s">
        <v>116</v>
      </c>
      <c r="AB1061" t="s">
        <v>116</v>
      </c>
      <c r="AC1061" t="s">
        <v>96</v>
      </c>
      <c r="AD1061">
        <v>480</v>
      </c>
      <c r="AE1061" t="s">
        <v>98</v>
      </c>
      <c r="AF1061" t="s">
        <v>98</v>
      </c>
      <c r="AG1061" t="s">
        <v>118</v>
      </c>
      <c r="AH1061" t="s">
        <v>98</v>
      </c>
      <c r="AI1061" t="s">
        <v>98</v>
      </c>
      <c r="AJ1061" t="s">
        <v>121</v>
      </c>
      <c r="AK1061" t="s">
        <v>153</v>
      </c>
      <c r="AL1061">
        <v>297</v>
      </c>
      <c r="AM1061" t="s">
        <v>172</v>
      </c>
      <c r="AN1061">
        <v>557</v>
      </c>
      <c r="AO1061">
        <v>0</v>
      </c>
      <c r="AP1061">
        <v>854</v>
      </c>
      <c r="AQ1061" t="s">
        <v>103</v>
      </c>
      <c r="AR1061" t="s">
        <v>98</v>
      </c>
      <c r="AS1061" t="s">
        <v>105</v>
      </c>
      <c r="AT1061" t="s">
        <v>106</v>
      </c>
      <c r="AU1061">
        <v>1096</v>
      </c>
      <c r="AV1061">
        <v>895</v>
      </c>
      <c r="AW1061">
        <v>0</v>
      </c>
      <c r="AX1061">
        <v>1991</v>
      </c>
      <c r="AY1061">
        <v>0</v>
      </c>
      <c r="AZ1061">
        <v>0</v>
      </c>
      <c r="BA1061">
        <v>1</v>
      </c>
      <c r="BB1061">
        <v>1</v>
      </c>
      <c r="BC1061">
        <v>3</v>
      </c>
      <c r="BD1061">
        <v>1</v>
      </c>
      <c r="BE1061" t="s">
        <v>98</v>
      </c>
      <c r="BF1061">
        <v>7</v>
      </c>
      <c r="BG1061" t="s">
        <v>107</v>
      </c>
      <c r="BH1061">
        <v>1</v>
      </c>
      <c r="BI1061" t="s">
        <v>97</v>
      </c>
      <c r="BJ1061" t="s">
        <v>127</v>
      </c>
      <c r="BK1061">
        <v>1977</v>
      </c>
      <c r="BL1061" t="s">
        <v>102</v>
      </c>
      <c r="BM1061">
        <v>2</v>
      </c>
      <c r="BN1061">
        <v>432</v>
      </c>
      <c r="BO1061" t="s">
        <v>98</v>
      </c>
      <c r="BP1061" t="s">
        <v>147</v>
      </c>
      <c r="BQ1061" t="s">
        <v>105</v>
      </c>
      <c r="BR1061">
        <v>0</v>
      </c>
      <c r="BS1061">
        <v>0</v>
      </c>
      <c r="BT1061">
        <v>19</v>
      </c>
      <c r="BU1061">
        <v>0</v>
      </c>
      <c r="BV1061">
        <v>0</v>
      </c>
      <c r="BW1061">
        <v>0</v>
      </c>
      <c r="BX1061" t="s">
        <v>83</v>
      </c>
      <c r="BY1061" t="s">
        <v>83</v>
      </c>
      <c r="BZ1061" t="s">
        <v>83</v>
      </c>
      <c r="CA1061" s="2">
        <v>0</v>
      </c>
      <c r="CB1061">
        <v>3</v>
      </c>
      <c r="CC1061">
        <v>2007</v>
      </c>
      <c r="CD1061" t="s">
        <v>110</v>
      </c>
      <c r="CE1061" t="s">
        <v>111</v>
      </c>
      <c r="CF1061" s="2">
        <v>220000</v>
      </c>
      <c r="CG1061" s="4">
        <f t="shared" si="33"/>
        <v>110.49723756906077</v>
      </c>
    </row>
    <row r="1062" spans="1:85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 t="str">
        <f t="shared" si="32"/>
        <v>Y</v>
      </c>
      <c r="S1062">
        <v>8</v>
      </c>
      <c r="T1062">
        <v>5</v>
      </c>
      <c r="U1062">
        <v>2001</v>
      </c>
      <c r="V1062" t="str">
        <f>IF(Table1[[#This Row],[YearBuilt]]&lt;1990, "N", IF(Table1[[#This Row],[Remodeled after 1990?]] = "Y", "N", "Y"))</f>
        <v>Y</v>
      </c>
      <c r="W1062">
        <v>2001</v>
      </c>
      <c r="X1062" t="str" cm="1">
        <f t="array" ref="X1062">IFERROR(IF(U1062=W1062, "N", IF(AND(U1062&lt;W1062, Table1[[#This Row],[YearRemodAdd]]&gt;1990), "Y", "N/A")), No value)</f>
        <v>N</v>
      </c>
      <c r="Y1062" t="s">
        <v>93</v>
      </c>
      <c r="Z1062" t="s">
        <v>94</v>
      </c>
      <c r="AA1062" t="s">
        <v>180</v>
      </c>
      <c r="AB1062" t="s">
        <v>181</v>
      </c>
      <c r="AC1062" t="s">
        <v>117</v>
      </c>
      <c r="AD1062">
        <v>0</v>
      </c>
      <c r="AE1062" t="s">
        <v>97</v>
      </c>
      <c r="AF1062" t="s">
        <v>98</v>
      </c>
      <c r="AG1062" t="s">
        <v>99</v>
      </c>
      <c r="AH1062" t="s">
        <v>97</v>
      </c>
      <c r="AI1062" t="s">
        <v>98</v>
      </c>
      <c r="AJ1062" t="s">
        <v>121</v>
      </c>
      <c r="AK1062" t="s">
        <v>101</v>
      </c>
      <c r="AL1062">
        <v>616</v>
      </c>
      <c r="AM1062" t="s">
        <v>102</v>
      </c>
      <c r="AN1062">
        <v>0</v>
      </c>
      <c r="AO1062">
        <v>722</v>
      </c>
      <c r="AP1062">
        <v>1338</v>
      </c>
      <c r="AQ1062" t="s">
        <v>103</v>
      </c>
      <c r="AR1062" t="s">
        <v>104</v>
      </c>
      <c r="AS1062" t="s">
        <v>105</v>
      </c>
      <c r="AT1062" t="s">
        <v>106</v>
      </c>
      <c r="AU1062">
        <v>1338</v>
      </c>
      <c r="AV1062">
        <v>0</v>
      </c>
      <c r="AW1062">
        <v>0</v>
      </c>
      <c r="AX1062">
        <v>1338</v>
      </c>
      <c r="AY1062">
        <v>1</v>
      </c>
      <c r="AZ1062">
        <v>0</v>
      </c>
      <c r="BA1062">
        <v>2</v>
      </c>
      <c r="BB1062">
        <v>0</v>
      </c>
      <c r="BC1062">
        <v>2</v>
      </c>
      <c r="BD1062">
        <v>1</v>
      </c>
      <c r="BE1062" t="s">
        <v>97</v>
      </c>
      <c r="BF1062">
        <v>6</v>
      </c>
      <c r="BG1062" t="s">
        <v>107</v>
      </c>
      <c r="BH1062">
        <v>0</v>
      </c>
      <c r="BI1062" t="s">
        <v>83</v>
      </c>
      <c r="BJ1062" t="s">
        <v>108</v>
      </c>
      <c r="BK1062">
        <v>2001</v>
      </c>
      <c r="BL1062" t="s">
        <v>157</v>
      </c>
      <c r="BM1062">
        <v>2</v>
      </c>
      <c r="BN1062">
        <v>582</v>
      </c>
      <c r="BO1062" t="s">
        <v>98</v>
      </c>
      <c r="BP1062" t="s">
        <v>98</v>
      </c>
      <c r="BQ1062" t="s">
        <v>105</v>
      </c>
      <c r="BR1062">
        <v>0</v>
      </c>
      <c r="BS1062">
        <v>0</v>
      </c>
      <c r="BT1062">
        <v>170</v>
      </c>
      <c r="BU1062">
        <v>0</v>
      </c>
      <c r="BV1062">
        <v>0</v>
      </c>
      <c r="BW1062">
        <v>0</v>
      </c>
      <c r="BX1062" t="s">
        <v>83</v>
      </c>
      <c r="BY1062" t="s">
        <v>83</v>
      </c>
      <c r="BZ1062" t="s">
        <v>83</v>
      </c>
      <c r="CA1062" s="2">
        <v>0</v>
      </c>
      <c r="CB1062">
        <v>4</v>
      </c>
      <c r="CC1062">
        <v>2010</v>
      </c>
      <c r="CD1062" t="s">
        <v>110</v>
      </c>
      <c r="CE1062" t="s">
        <v>111</v>
      </c>
      <c r="CF1062" s="2">
        <v>213500</v>
      </c>
      <c r="CG1062" s="4">
        <f t="shared" si="33"/>
        <v>159.56651718983557</v>
      </c>
    </row>
    <row r="1063" spans="1:85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 t="str">
        <f t="shared" si="32"/>
        <v>Y</v>
      </c>
      <c r="S1063">
        <v>3</v>
      </c>
      <c r="T1063">
        <v>4</v>
      </c>
      <c r="U1063">
        <v>1935</v>
      </c>
      <c r="V1063" t="str">
        <f>IF(Table1[[#This Row],[YearBuilt]]&lt;1990, "N", IF(Table1[[#This Row],[Remodeled after 1990?]] = "Y", "N", "Y"))</f>
        <v>N</v>
      </c>
      <c r="W1063">
        <v>1950</v>
      </c>
      <c r="X1063" t="str" cm="1">
        <f t="array" ref="X1063">IFERROR(IF(U1063=W1063, "N", IF(AND(U1063&lt;W1063, Table1[[#This Row],[YearRemodAdd]]&gt;1990), "Y", "N/A")), No value)</f>
        <v>N/A</v>
      </c>
      <c r="Y1063" t="s">
        <v>93</v>
      </c>
      <c r="Z1063" t="s">
        <v>94</v>
      </c>
      <c r="AA1063" t="s">
        <v>116</v>
      </c>
      <c r="AB1063" t="s">
        <v>116</v>
      </c>
      <c r="AC1063" t="s">
        <v>117</v>
      </c>
      <c r="AD1063">
        <v>0</v>
      </c>
      <c r="AE1063" t="s">
        <v>147</v>
      </c>
      <c r="AF1063" t="s">
        <v>98</v>
      </c>
      <c r="AG1063" t="s">
        <v>118</v>
      </c>
      <c r="AH1063" t="s">
        <v>98</v>
      </c>
      <c r="AI1063" t="s">
        <v>98</v>
      </c>
      <c r="AJ1063" t="s">
        <v>100</v>
      </c>
      <c r="AK1063" t="s">
        <v>102</v>
      </c>
      <c r="AL1063">
        <v>0</v>
      </c>
      <c r="AM1063" t="s">
        <v>102</v>
      </c>
      <c r="AN1063">
        <v>0</v>
      </c>
      <c r="AO1063">
        <v>894</v>
      </c>
      <c r="AP1063">
        <v>894</v>
      </c>
      <c r="AQ1063" t="s">
        <v>103</v>
      </c>
      <c r="AR1063" t="s">
        <v>98</v>
      </c>
      <c r="AS1063" t="s">
        <v>105</v>
      </c>
      <c r="AT1063" t="s">
        <v>106</v>
      </c>
      <c r="AU1063">
        <v>894</v>
      </c>
      <c r="AV1063">
        <v>0</v>
      </c>
      <c r="AW1063">
        <v>0</v>
      </c>
      <c r="AX1063">
        <v>894</v>
      </c>
      <c r="AY1063">
        <v>0</v>
      </c>
      <c r="AZ1063">
        <v>0</v>
      </c>
      <c r="BA1063">
        <v>1</v>
      </c>
      <c r="BB1063">
        <v>0</v>
      </c>
      <c r="BC1063">
        <v>2</v>
      </c>
      <c r="BD1063">
        <v>1</v>
      </c>
      <c r="BE1063" t="s">
        <v>98</v>
      </c>
      <c r="BF1063">
        <v>6</v>
      </c>
      <c r="BG1063" t="s">
        <v>107</v>
      </c>
      <c r="BH1063">
        <v>0</v>
      </c>
      <c r="BI1063" t="s">
        <v>83</v>
      </c>
      <c r="BJ1063" t="s">
        <v>127</v>
      </c>
      <c r="BK1063">
        <v>1994</v>
      </c>
      <c r="BL1063" t="s">
        <v>109</v>
      </c>
      <c r="BM1063">
        <v>3</v>
      </c>
      <c r="BN1063">
        <v>1248</v>
      </c>
      <c r="BO1063" t="s">
        <v>98</v>
      </c>
      <c r="BP1063" t="s">
        <v>98</v>
      </c>
      <c r="BQ1063" t="s">
        <v>105</v>
      </c>
      <c r="BR1063">
        <v>0</v>
      </c>
      <c r="BS1063">
        <v>20</v>
      </c>
      <c r="BT1063">
        <v>0</v>
      </c>
      <c r="BU1063">
        <v>0</v>
      </c>
      <c r="BV1063">
        <v>0</v>
      </c>
      <c r="BW1063">
        <v>0</v>
      </c>
      <c r="BX1063" t="s">
        <v>83</v>
      </c>
      <c r="BY1063" t="s">
        <v>83</v>
      </c>
      <c r="BZ1063" t="s">
        <v>135</v>
      </c>
      <c r="CA1063" s="2">
        <v>560</v>
      </c>
      <c r="CB1063">
        <v>8</v>
      </c>
      <c r="CC1063">
        <v>2008</v>
      </c>
      <c r="CD1063" t="s">
        <v>208</v>
      </c>
      <c r="CE1063" t="s">
        <v>111</v>
      </c>
      <c r="CF1063" s="2">
        <v>81000</v>
      </c>
      <c r="CG1063" s="4">
        <f t="shared" si="33"/>
        <v>90.604026845637577</v>
      </c>
    </row>
    <row r="1064" spans="1:85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 t="str">
        <f t="shared" si="32"/>
        <v>N</v>
      </c>
      <c r="S1064">
        <v>5</v>
      </c>
      <c r="T1064">
        <v>5</v>
      </c>
      <c r="U1064">
        <v>1900</v>
      </c>
      <c r="V1064" t="str">
        <f>IF(Table1[[#This Row],[YearBuilt]]&lt;1990, "N", IF(Table1[[#This Row],[Remodeled after 1990?]] = "Y", "N", "Y"))</f>
        <v>N</v>
      </c>
      <c r="W1064">
        <v>1950</v>
      </c>
      <c r="X1064" t="str" cm="1">
        <f t="array" ref="X1064">IFERROR(IF(U1064=W1064, "N", IF(AND(U1064&lt;W1064, Table1[[#This Row],[YearRemodAdd]]&gt;1990), "Y", "N/A")), No value)</f>
        <v>N/A</v>
      </c>
      <c r="Y1064" t="s">
        <v>93</v>
      </c>
      <c r="Z1064" t="s">
        <v>94</v>
      </c>
      <c r="AA1064" t="s">
        <v>124</v>
      </c>
      <c r="AB1064" t="s">
        <v>124</v>
      </c>
      <c r="AC1064" t="s">
        <v>117</v>
      </c>
      <c r="AD1064">
        <v>0</v>
      </c>
      <c r="AE1064" t="s">
        <v>98</v>
      </c>
      <c r="AF1064" t="s">
        <v>98</v>
      </c>
      <c r="AG1064" t="s">
        <v>126</v>
      </c>
      <c r="AH1064" t="s">
        <v>98</v>
      </c>
      <c r="AI1064" t="s">
        <v>98</v>
      </c>
      <c r="AJ1064" t="s">
        <v>100</v>
      </c>
      <c r="AK1064" t="s">
        <v>102</v>
      </c>
      <c r="AL1064">
        <v>0</v>
      </c>
      <c r="AM1064" t="s">
        <v>102</v>
      </c>
      <c r="AN1064">
        <v>0</v>
      </c>
      <c r="AO1064">
        <v>662</v>
      </c>
      <c r="AP1064">
        <v>662</v>
      </c>
      <c r="AQ1064" t="s">
        <v>103</v>
      </c>
      <c r="AR1064" t="s">
        <v>98</v>
      </c>
      <c r="AS1064" t="s">
        <v>177</v>
      </c>
      <c r="AT1064" t="s">
        <v>106</v>
      </c>
      <c r="AU1064">
        <v>1422</v>
      </c>
      <c r="AV1064">
        <v>915</v>
      </c>
      <c r="AW1064">
        <v>0</v>
      </c>
      <c r="AX1064">
        <v>2337</v>
      </c>
      <c r="AY1064">
        <v>0</v>
      </c>
      <c r="AZ1064">
        <v>0</v>
      </c>
      <c r="BA1064">
        <v>2</v>
      </c>
      <c r="BB1064">
        <v>0</v>
      </c>
      <c r="BC1064">
        <v>5</v>
      </c>
      <c r="BD1064">
        <v>2</v>
      </c>
      <c r="BE1064" t="s">
        <v>98</v>
      </c>
      <c r="BF1064">
        <v>10</v>
      </c>
      <c r="BG1064" t="s">
        <v>224</v>
      </c>
      <c r="BH1064">
        <v>0</v>
      </c>
      <c r="BI1064" t="s">
        <v>83</v>
      </c>
      <c r="BJ1064" t="s">
        <v>127</v>
      </c>
      <c r="BK1064">
        <v>1945</v>
      </c>
      <c r="BL1064" t="s">
        <v>102</v>
      </c>
      <c r="BM1064">
        <v>2</v>
      </c>
      <c r="BN1064">
        <v>560</v>
      </c>
      <c r="BO1064" t="s">
        <v>98</v>
      </c>
      <c r="BP1064" t="s">
        <v>98</v>
      </c>
      <c r="BQ1064" t="s">
        <v>105</v>
      </c>
      <c r="BR1064">
        <v>0</v>
      </c>
      <c r="BS1064">
        <v>57</v>
      </c>
      <c r="BT1064">
        <v>0</v>
      </c>
      <c r="BU1064">
        <v>0</v>
      </c>
      <c r="BV1064">
        <v>0</v>
      </c>
      <c r="BW1064">
        <v>0</v>
      </c>
      <c r="BX1064" t="s">
        <v>83</v>
      </c>
      <c r="BY1064" t="s">
        <v>83</v>
      </c>
      <c r="BZ1064" t="s">
        <v>83</v>
      </c>
      <c r="CA1064" s="2">
        <v>0</v>
      </c>
      <c r="CB1064">
        <v>9</v>
      </c>
      <c r="CC1064">
        <v>2007</v>
      </c>
      <c r="CD1064" t="s">
        <v>110</v>
      </c>
      <c r="CE1064" t="s">
        <v>111</v>
      </c>
      <c r="CF1064" s="2">
        <v>90000</v>
      </c>
      <c r="CG1064" s="4">
        <f t="shared" si="33"/>
        <v>38.510911424903725</v>
      </c>
    </row>
    <row r="1065" spans="1:85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 t="str">
        <f t="shared" si="32"/>
        <v>Y</v>
      </c>
      <c r="S1065">
        <v>6</v>
      </c>
      <c r="T1065">
        <v>6</v>
      </c>
      <c r="U1065">
        <v>1925</v>
      </c>
      <c r="V1065" t="str">
        <f>IF(Table1[[#This Row],[YearBuilt]]&lt;1990, "N", IF(Table1[[#This Row],[Remodeled after 1990?]] = "Y", "N", "Y"))</f>
        <v>N</v>
      </c>
      <c r="W1065">
        <v>1980</v>
      </c>
      <c r="X1065" t="str" cm="1">
        <f t="array" ref="X1065">IFERROR(IF(U1065=W1065, "N", IF(AND(U1065&lt;W1065, Table1[[#This Row],[YearRemodAdd]]&gt;1990), "Y", "N/A")), No value)</f>
        <v>N/A</v>
      </c>
      <c r="Y1065" t="s">
        <v>93</v>
      </c>
      <c r="Z1065" t="s">
        <v>94</v>
      </c>
      <c r="AA1065" t="s">
        <v>116</v>
      </c>
      <c r="AB1065" t="s">
        <v>116</v>
      </c>
      <c r="AC1065" t="s">
        <v>117</v>
      </c>
      <c r="AD1065">
        <v>0</v>
      </c>
      <c r="AE1065" t="s">
        <v>98</v>
      </c>
      <c r="AF1065" t="s">
        <v>97</v>
      </c>
      <c r="AG1065" t="s">
        <v>126</v>
      </c>
      <c r="AH1065" t="s">
        <v>98</v>
      </c>
      <c r="AI1065" t="s">
        <v>98</v>
      </c>
      <c r="AJ1065" t="s">
        <v>100</v>
      </c>
      <c r="AK1065" t="s">
        <v>141</v>
      </c>
      <c r="AL1065">
        <v>397</v>
      </c>
      <c r="AM1065" t="s">
        <v>102</v>
      </c>
      <c r="AN1065">
        <v>0</v>
      </c>
      <c r="AO1065">
        <v>706</v>
      </c>
      <c r="AP1065">
        <v>1103</v>
      </c>
      <c r="AQ1065" t="s">
        <v>103</v>
      </c>
      <c r="AR1065" t="s">
        <v>97</v>
      </c>
      <c r="AS1065" t="s">
        <v>105</v>
      </c>
      <c r="AT1065" t="s">
        <v>106</v>
      </c>
      <c r="AU1065">
        <v>1103</v>
      </c>
      <c r="AV1065">
        <v>0</v>
      </c>
      <c r="AW1065">
        <v>0</v>
      </c>
      <c r="AX1065">
        <v>1103</v>
      </c>
      <c r="AY1065">
        <v>0</v>
      </c>
      <c r="AZ1065">
        <v>0</v>
      </c>
      <c r="BA1065">
        <v>1</v>
      </c>
      <c r="BB1065">
        <v>0</v>
      </c>
      <c r="BC1065">
        <v>2</v>
      </c>
      <c r="BD1065">
        <v>1</v>
      </c>
      <c r="BE1065" t="s">
        <v>97</v>
      </c>
      <c r="BF1065">
        <v>5</v>
      </c>
      <c r="BG1065" t="s">
        <v>107</v>
      </c>
      <c r="BH1065">
        <v>1</v>
      </c>
      <c r="BI1065" t="s">
        <v>97</v>
      </c>
      <c r="BJ1065" t="s">
        <v>127</v>
      </c>
      <c r="BK1065">
        <v>1976</v>
      </c>
      <c r="BL1065" t="s">
        <v>102</v>
      </c>
      <c r="BM1065">
        <v>2</v>
      </c>
      <c r="BN1065">
        <v>440</v>
      </c>
      <c r="BO1065" t="s">
        <v>98</v>
      </c>
      <c r="BP1065" t="s">
        <v>98</v>
      </c>
      <c r="BQ1065" t="s">
        <v>105</v>
      </c>
      <c r="BR1065">
        <v>166</v>
      </c>
      <c r="BS1065">
        <v>120</v>
      </c>
      <c r="BT1065">
        <v>0</v>
      </c>
      <c r="BU1065">
        <v>0</v>
      </c>
      <c r="BV1065">
        <v>0</v>
      </c>
      <c r="BW1065">
        <v>0</v>
      </c>
      <c r="BX1065" t="s">
        <v>83</v>
      </c>
      <c r="BY1065" t="s">
        <v>134</v>
      </c>
      <c r="BZ1065" t="s">
        <v>83</v>
      </c>
      <c r="CA1065" s="2">
        <v>0</v>
      </c>
      <c r="CB1065">
        <v>7</v>
      </c>
      <c r="CC1065">
        <v>2006</v>
      </c>
      <c r="CD1065" t="s">
        <v>110</v>
      </c>
      <c r="CE1065" t="s">
        <v>111</v>
      </c>
      <c r="CF1065" s="2">
        <v>110500</v>
      </c>
      <c r="CG1065" s="4">
        <f t="shared" si="33"/>
        <v>100.18132366273798</v>
      </c>
    </row>
    <row r="1066" spans="1:85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 t="str">
        <f t="shared" si="32"/>
        <v>Y</v>
      </c>
      <c r="S1066">
        <v>5</v>
      </c>
      <c r="T1066">
        <v>6</v>
      </c>
      <c r="U1066">
        <v>1966</v>
      </c>
      <c r="V1066" t="str">
        <f>IF(Table1[[#This Row],[YearBuilt]]&lt;1990, "N", IF(Table1[[#This Row],[Remodeled after 1990?]] = "Y", "N", "Y"))</f>
        <v>N</v>
      </c>
      <c r="W1066">
        <v>1966</v>
      </c>
      <c r="X1066" t="str" cm="1">
        <f t="array" ref="X1066">IFERROR(IF(U1066=W1066, "N", IF(AND(U1066&lt;W1066, Table1[[#This Row],[YearRemodAdd]]&gt;1990), "Y", "N/A")), No value)</f>
        <v>N</v>
      </c>
      <c r="Y1066" t="s">
        <v>93</v>
      </c>
      <c r="Z1066" t="s">
        <v>94</v>
      </c>
      <c r="AA1066" t="s">
        <v>161</v>
      </c>
      <c r="AB1066" t="s">
        <v>161</v>
      </c>
      <c r="AC1066" t="s">
        <v>96</v>
      </c>
      <c r="AD1066">
        <v>200</v>
      </c>
      <c r="AE1066" t="s">
        <v>98</v>
      </c>
      <c r="AF1066" t="s">
        <v>98</v>
      </c>
      <c r="AG1066" t="s">
        <v>118</v>
      </c>
      <c r="AH1066" t="s">
        <v>98</v>
      </c>
      <c r="AI1066" t="s">
        <v>98</v>
      </c>
      <c r="AJ1066" t="s">
        <v>121</v>
      </c>
      <c r="AK1066" t="s">
        <v>141</v>
      </c>
      <c r="AL1066">
        <v>740</v>
      </c>
      <c r="AM1066" t="s">
        <v>153</v>
      </c>
      <c r="AN1066">
        <v>230</v>
      </c>
      <c r="AO1066">
        <v>184</v>
      </c>
      <c r="AP1066">
        <v>1154</v>
      </c>
      <c r="AQ1066" t="s">
        <v>103</v>
      </c>
      <c r="AR1066" t="s">
        <v>104</v>
      </c>
      <c r="AS1066" t="s">
        <v>105</v>
      </c>
      <c r="AT1066" t="s">
        <v>106</v>
      </c>
      <c r="AU1066">
        <v>1154</v>
      </c>
      <c r="AV1066">
        <v>0</v>
      </c>
      <c r="AW1066">
        <v>0</v>
      </c>
      <c r="AX1066">
        <v>1154</v>
      </c>
      <c r="AY1066">
        <v>0</v>
      </c>
      <c r="AZ1066">
        <v>0</v>
      </c>
      <c r="BA1066">
        <v>1</v>
      </c>
      <c r="BB1066">
        <v>1</v>
      </c>
      <c r="BC1066">
        <v>3</v>
      </c>
      <c r="BD1066">
        <v>1</v>
      </c>
      <c r="BE1066" t="s">
        <v>98</v>
      </c>
      <c r="BF1066">
        <v>6</v>
      </c>
      <c r="BG1066" t="s">
        <v>107</v>
      </c>
      <c r="BH1066">
        <v>1</v>
      </c>
      <c r="BI1066" t="s">
        <v>212</v>
      </c>
      <c r="BJ1066" t="s">
        <v>108</v>
      </c>
      <c r="BK1066">
        <v>1966</v>
      </c>
      <c r="BL1066" t="s">
        <v>109</v>
      </c>
      <c r="BM1066">
        <v>2</v>
      </c>
      <c r="BN1066">
        <v>480</v>
      </c>
      <c r="BO1066" t="s">
        <v>98</v>
      </c>
      <c r="BP1066" t="s">
        <v>98</v>
      </c>
      <c r="BQ1066" t="s">
        <v>105</v>
      </c>
      <c r="BR1066">
        <v>0</v>
      </c>
      <c r="BS1066">
        <v>58</v>
      </c>
      <c r="BT1066">
        <v>0</v>
      </c>
      <c r="BU1066">
        <v>0</v>
      </c>
      <c r="BV1066">
        <v>0</v>
      </c>
      <c r="BW1066">
        <v>0</v>
      </c>
      <c r="BX1066" t="s">
        <v>83</v>
      </c>
      <c r="BY1066" t="s">
        <v>134</v>
      </c>
      <c r="BZ1066" t="s">
        <v>83</v>
      </c>
      <c r="CA1066" s="2">
        <v>0</v>
      </c>
      <c r="CB1066">
        <v>11</v>
      </c>
      <c r="CC1066">
        <v>2009</v>
      </c>
      <c r="CD1066" t="s">
        <v>110</v>
      </c>
      <c r="CE1066" t="s">
        <v>111</v>
      </c>
      <c r="CF1066" s="2">
        <v>154000</v>
      </c>
      <c r="CG1066" s="4">
        <f t="shared" si="33"/>
        <v>133.44887348353552</v>
      </c>
    </row>
    <row r="1067" spans="1:85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 t="str">
        <f t="shared" si="32"/>
        <v>N</v>
      </c>
      <c r="S1067">
        <v>7</v>
      </c>
      <c r="T1067">
        <v>5</v>
      </c>
      <c r="U1067">
        <v>1996</v>
      </c>
      <c r="V1067" t="str">
        <f>IF(Table1[[#This Row],[YearBuilt]]&lt;1990, "N", IF(Table1[[#This Row],[Remodeled after 1990?]] = "Y", "N", "Y"))</f>
        <v>N</v>
      </c>
      <c r="W1067">
        <v>1997</v>
      </c>
      <c r="X1067" t="str" cm="1">
        <f t="array" ref="X1067">IFERROR(IF(U1067=W1067, "N", IF(AND(U1067&lt;W1067, Table1[[#This Row],[YearRemodAdd]]&gt;1990), "Y", "N/A")), No value)</f>
        <v>Y</v>
      </c>
      <c r="Y1067" t="s">
        <v>93</v>
      </c>
      <c r="Z1067" t="s">
        <v>94</v>
      </c>
      <c r="AA1067" t="s">
        <v>124</v>
      </c>
      <c r="AB1067" t="s">
        <v>124</v>
      </c>
      <c r="AC1067" t="s">
        <v>117</v>
      </c>
      <c r="AD1067">
        <v>0</v>
      </c>
      <c r="AE1067" t="s">
        <v>97</v>
      </c>
      <c r="AF1067" t="s">
        <v>98</v>
      </c>
      <c r="AG1067" t="s">
        <v>99</v>
      </c>
      <c r="AH1067" t="s">
        <v>104</v>
      </c>
      <c r="AI1067" t="s">
        <v>98</v>
      </c>
      <c r="AJ1067" t="s">
        <v>97</v>
      </c>
      <c r="AK1067" t="s">
        <v>101</v>
      </c>
      <c r="AL1067">
        <v>1201</v>
      </c>
      <c r="AM1067" t="s">
        <v>102</v>
      </c>
      <c r="AN1067">
        <v>0</v>
      </c>
      <c r="AO1067">
        <v>105</v>
      </c>
      <c r="AP1067">
        <v>1306</v>
      </c>
      <c r="AQ1067" t="s">
        <v>103</v>
      </c>
      <c r="AR1067" t="s">
        <v>104</v>
      </c>
      <c r="AS1067" t="s">
        <v>105</v>
      </c>
      <c r="AT1067" t="s">
        <v>106</v>
      </c>
      <c r="AU1067">
        <v>1306</v>
      </c>
      <c r="AV1067">
        <v>954</v>
      </c>
      <c r="AW1067">
        <v>0</v>
      </c>
      <c r="AX1067">
        <v>2260</v>
      </c>
      <c r="AY1067">
        <v>1</v>
      </c>
      <c r="AZ1067">
        <v>0</v>
      </c>
      <c r="BA1067">
        <v>2</v>
      </c>
      <c r="BB1067">
        <v>1</v>
      </c>
      <c r="BC1067">
        <v>3</v>
      </c>
      <c r="BD1067">
        <v>1</v>
      </c>
      <c r="BE1067" t="s">
        <v>97</v>
      </c>
      <c r="BF1067">
        <v>7</v>
      </c>
      <c r="BG1067" t="s">
        <v>107</v>
      </c>
      <c r="BH1067">
        <v>0</v>
      </c>
      <c r="BI1067" t="s">
        <v>83</v>
      </c>
      <c r="BJ1067" t="s">
        <v>108</v>
      </c>
      <c r="BK1067">
        <v>1996</v>
      </c>
      <c r="BL1067" t="s">
        <v>109</v>
      </c>
      <c r="BM1067">
        <v>2</v>
      </c>
      <c r="BN1067">
        <v>533</v>
      </c>
      <c r="BO1067" t="s">
        <v>98</v>
      </c>
      <c r="BP1067" t="s">
        <v>98</v>
      </c>
      <c r="BQ1067" t="s">
        <v>105</v>
      </c>
      <c r="BR1067">
        <v>296</v>
      </c>
      <c r="BS1067">
        <v>44</v>
      </c>
      <c r="BT1067">
        <v>0</v>
      </c>
      <c r="BU1067">
        <v>0</v>
      </c>
      <c r="BV1067">
        <v>0</v>
      </c>
      <c r="BW1067">
        <v>0</v>
      </c>
      <c r="BX1067" t="s">
        <v>83</v>
      </c>
      <c r="BY1067" t="s">
        <v>83</v>
      </c>
      <c r="BZ1067" t="s">
        <v>83</v>
      </c>
      <c r="CA1067" s="2">
        <v>0</v>
      </c>
      <c r="CB1067">
        <v>4</v>
      </c>
      <c r="CC1067">
        <v>2010</v>
      </c>
      <c r="CD1067" t="s">
        <v>110</v>
      </c>
      <c r="CE1067" t="s">
        <v>111</v>
      </c>
      <c r="CF1067" s="2">
        <v>328000</v>
      </c>
      <c r="CG1067" s="4">
        <f t="shared" si="33"/>
        <v>145.13274336283186</v>
      </c>
    </row>
    <row r="1068" spans="1:85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 t="str">
        <f t="shared" si="32"/>
        <v>N</v>
      </c>
      <c r="S1068">
        <v>6</v>
      </c>
      <c r="T1068">
        <v>7</v>
      </c>
      <c r="U1068">
        <v>1993</v>
      </c>
      <c r="V1068" t="str">
        <f>IF(Table1[[#This Row],[YearBuilt]]&lt;1990, "N", IF(Table1[[#This Row],[Remodeled after 1990?]] = "Y", "N", "Y"))</f>
        <v>N</v>
      </c>
      <c r="W1068">
        <v>1994</v>
      </c>
      <c r="X1068" t="str" cm="1">
        <f t="array" ref="X1068">IFERROR(IF(U1068=W1068, "N", IF(AND(U1068&lt;W1068, Table1[[#This Row],[YearRemodAdd]]&gt;1990), "Y", "N/A")), No value)</f>
        <v>Y</v>
      </c>
      <c r="Y1068" t="s">
        <v>93</v>
      </c>
      <c r="Z1068" t="s">
        <v>94</v>
      </c>
      <c r="AA1068" t="s">
        <v>95</v>
      </c>
      <c r="AB1068" t="s">
        <v>95</v>
      </c>
      <c r="AC1068" t="s">
        <v>117</v>
      </c>
      <c r="AD1068">
        <v>0</v>
      </c>
      <c r="AE1068" t="s">
        <v>97</v>
      </c>
      <c r="AF1068" t="s">
        <v>98</v>
      </c>
      <c r="AG1068" t="s">
        <v>99</v>
      </c>
      <c r="AH1068" t="s">
        <v>97</v>
      </c>
      <c r="AI1068" t="s">
        <v>98</v>
      </c>
      <c r="AJ1068" t="s">
        <v>100</v>
      </c>
      <c r="AK1068" t="s">
        <v>102</v>
      </c>
      <c r="AL1068">
        <v>0</v>
      </c>
      <c r="AM1068" t="s">
        <v>102</v>
      </c>
      <c r="AN1068">
        <v>0</v>
      </c>
      <c r="AO1068">
        <v>799</v>
      </c>
      <c r="AP1068">
        <v>799</v>
      </c>
      <c r="AQ1068" t="s">
        <v>103</v>
      </c>
      <c r="AR1068" t="s">
        <v>97</v>
      </c>
      <c r="AS1068" t="s">
        <v>105</v>
      </c>
      <c r="AT1068" t="s">
        <v>106</v>
      </c>
      <c r="AU1068">
        <v>799</v>
      </c>
      <c r="AV1068">
        <v>772</v>
      </c>
      <c r="AW1068">
        <v>0</v>
      </c>
      <c r="AX1068">
        <v>1571</v>
      </c>
      <c r="AY1068">
        <v>0</v>
      </c>
      <c r="AZ1068">
        <v>0</v>
      </c>
      <c r="BA1068">
        <v>2</v>
      </c>
      <c r="BB1068">
        <v>1</v>
      </c>
      <c r="BC1068">
        <v>3</v>
      </c>
      <c r="BD1068">
        <v>1</v>
      </c>
      <c r="BE1068" t="s">
        <v>98</v>
      </c>
      <c r="BF1068">
        <v>7</v>
      </c>
      <c r="BG1068" t="s">
        <v>107</v>
      </c>
      <c r="BH1068">
        <v>1</v>
      </c>
      <c r="BI1068" t="s">
        <v>98</v>
      </c>
      <c r="BJ1068" t="s">
        <v>108</v>
      </c>
      <c r="BK1068">
        <v>1993</v>
      </c>
      <c r="BL1068" t="s">
        <v>109</v>
      </c>
      <c r="BM1068">
        <v>2</v>
      </c>
      <c r="BN1068">
        <v>380</v>
      </c>
      <c r="BO1068" t="s">
        <v>98</v>
      </c>
      <c r="BP1068" t="s">
        <v>98</v>
      </c>
      <c r="BQ1068" t="s">
        <v>105</v>
      </c>
      <c r="BR1068">
        <v>0</v>
      </c>
      <c r="BS1068">
        <v>40</v>
      </c>
      <c r="BT1068">
        <v>0</v>
      </c>
      <c r="BU1068">
        <v>0</v>
      </c>
      <c r="BV1068">
        <v>0</v>
      </c>
      <c r="BW1068">
        <v>0</v>
      </c>
      <c r="BX1068" t="s">
        <v>83</v>
      </c>
      <c r="BY1068" t="s">
        <v>83</v>
      </c>
      <c r="BZ1068" t="s">
        <v>83</v>
      </c>
      <c r="CA1068" s="2">
        <v>0</v>
      </c>
      <c r="CB1068">
        <v>5</v>
      </c>
      <c r="CC1068">
        <v>2009</v>
      </c>
      <c r="CD1068" t="s">
        <v>110</v>
      </c>
      <c r="CE1068" t="s">
        <v>111</v>
      </c>
      <c r="CF1068" s="2">
        <v>178000</v>
      </c>
      <c r="CG1068" s="4">
        <f t="shared" si="33"/>
        <v>113.30362826225334</v>
      </c>
    </row>
    <row r="1069" spans="1:85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 t="str">
        <f t="shared" si="32"/>
        <v>N</v>
      </c>
      <c r="S1069">
        <v>6</v>
      </c>
      <c r="T1069">
        <v>6</v>
      </c>
      <c r="U1069">
        <v>1964</v>
      </c>
      <c r="V1069" t="str">
        <f>IF(Table1[[#This Row],[YearBuilt]]&lt;1990, "N", IF(Table1[[#This Row],[Remodeled after 1990?]] = "Y", "N", "Y"))</f>
        <v>N</v>
      </c>
      <c r="W1069">
        <v>1964</v>
      </c>
      <c r="X1069" t="str" cm="1">
        <f t="array" ref="X1069">IFERROR(IF(U1069=W1069, "N", IF(AND(U1069&lt;W1069, Table1[[#This Row],[YearRemodAdd]]&gt;1990), "Y", "N/A")), No value)</f>
        <v>N</v>
      </c>
      <c r="Y1069" t="s">
        <v>93</v>
      </c>
      <c r="Z1069" t="s">
        <v>94</v>
      </c>
      <c r="AA1069" t="s">
        <v>140</v>
      </c>
      <c r="AB1069" t="s">
        <v>140</v>
      </c>
      <c r="AC1069" t="s">
        <v>96</v>
      </c>
      <c r="AD1069">
        <v>360</v>
      </c>
      <c r="AE1069" t="s">
        <v>98</v>
      </c>
      <c r="AF1069" t="s">
        <v>98</v>
      </c>
      <c r="AG1069" t="s">
        <v>118</v>
      </c>
      <c r="AH1069" t="s">
        <v>98</v>
      </c>
      <c r="AI1069" t="s">
        <v>98</v>
      </c>
      <c r="AJ1069" t="s">
        <v>97</v>
      </c>
      <c r="AK1069" t="s">
        <v>101</v>
      </c>
      <c r="AL1069">
        <v>674</v>
      </c>
      <c r="AM1069" t="s">
        <v>172</v>
      </c>
      <c r="AN1069">
        <v>106</v>
      </c>
      <c r="AO1069">
        <v>0</v>
      </c>
      <c r="AP1069">
        <v>780</v>
      </c>
      <c r="AQ1069" t="s">
        <v>103</v>
      </c>
      <c r="AR1069" t="s">
        <v>98</v>
      </c>
      <c r="AS1069" t="s">
        <v>105</v>
      </c>
      <c r="AT1069" t="s">
        <v>106</v>
      </c>
      <c r="AU1069">
        <v>798</v>
      </c>
      <c r="AV1069">
        <v>813</v>
      </c>
      <c r="AW1069">
        <v>0</v>
      </c>
      <c r="AX1069">
        <v>1611</v>
      </c>
      <c r="AY1069">
        <v>1</v>
      </c>
      <c r="AZ1069">
        <v>0</v>
      </c>
      <c r="BA1069">
        <v>1</v>
      </c>
      <c r="BB1069">
        <v>1</v>
      </c>
      <c r="BC1069">
        <v>4</v>
      </c>
      <c r="BD1069">
        <v>1</v>
      </c>
      <c r="BE1069" t="s">
        <v>98</v>
      </c>
      <c r="BF1069">
        <v>7</v>
      </c>
      <c r="BG1069" t="s">
        <v>107</v>
      </c>
      <c r="BH1069">
        <v>0</v>
      </c>
      <c r="BI1069" t="s">
        <v>83</v>
      </c>
      <c r="BJ1069" t="s">
        <v>108</v>
      </c>
      <c r="BK1069">
        <v>1964</v>
      </c>
      <c r="BL1069" t="s">
        <v>109</v>
      </c>
      <c r="BM1069">
        <v>2</v>
      </c>
      <c r="BN1069">
        <v>442</v>
      </c>
      <c r="BO1069" t="s">
        <v>98</v>
      </c>
      <c r="BP1069" t="s">
        <v>98</v>
      </c>
      <c r="BQ1069" t="s">
        <v>105</v>
      </c>
      <c r="BR1069">
        <v>328</v>
      </c>
      <c r="BS1069">
        <v>128</v>
      </c>
      <c r="BT1069">
        <v>0</v>
      </c>
      <c r="BU1069">
        <v>0</v>
      </c>
      <c r="BV1069">
        <v>189</v>
      </c>
      <c r="BW1069">
        <v>0</v>
      </c>
      <c r="BX1069" t="s">
        <v>83</v>
      </c>
      <c r="BY1069" t="s">
        <v>83</v>
      </c>
      <c r="BZ1069" t="s">
        <v>83</v>
      </c>
      <c r="CA1069" s="2">
        <v>0</v>
      </c>
      <c r="CB1069">
        <v>6</v>
      </c>
      <c r="CC1069">
        <v>2008</v>
      </c>
      <c r="CD1069" t="s">
        <v>110</v>
      </c>
      <c r="CE1069" t="s">
        <v>111</v>
      </c>
      <c r="CF1069" s="2">
        <v>167900</v>
      </c>
      <c r="CG1069" s="4">
        <f t="shared" si="33"/>
        <v>104.2209807572936</v>
      </c>
    </row>
    <row r="1070" spans="1:85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 t="str">
        <f t="shared" si="32"/>
        <v>N</v>
      </c>
      <c r="S1070">
        <v>6</v>
      </c>
      <c r="T1070">
        <v>4</v>
      </c>
      <c r="U1070">
        <v>1973</v>
      </c>
      <c r="V1070" t="str">
        <f>IF(Table1[[#This Row],[YearBuilt]]&lt;1990, "N", IF(Table1[[#This Row],[Remodeled after 1990?]] = "Y", "N", "Y"))</f>
        <v>N</v>
      </c>
      <c r="W1070">
        <v>1973</v>
      </c>
      <c r="X1070" t="str" cm="1">
        <f t="array" ref="X1070">IFERROR(IF(U1070=W1070, "N", IF(AND(U1070&lt;W1070, Table1[[#This Row],[YearRemodAdd]]&gt;1990), "Y", "N/A")), No value)</f>
        <v>N</v>
      </c>
      <c r="Y1070" t="s">
        <v>93</v>
      </c>
      <c r="Z1070" t="s">
        <v>94</v>
      </c>
      <c r="AA1070" t="s">
        <v>180</v>
      </c>
      <c r="AB1070" t="s">
        <v>181</v>
      </c>
      <c r="AC1070" t="s">
        <v>117</v>
      </c>
      <c r="AD1070">
        <v>0</v>
      </c>
      <c r="AE1070" t="s">
        <v>98</v>
      </c>
      <c r="AF1070" t="s">
        <v>98</v>
      </c>
      <c r="AG1070" t="s">
        <v>118</v>
      </c>
      <c r="AH1070" t="s">
        <v>97</v>
      </c>
      <c r="AI1070" t="s">
        <v>98</v>
      </c>
      <c r="AJ1070" t="s">
        <v>100</v>
      </c>
      <c r="AK1070" t="s">
        <v>119</v>
      </c>
      <c r="AL1070">
        <v>837</v>
      </c>
      <c r="AM1070" t="s">
        <v>102</v>
      </c>
      <c r="AN1070">
        <v>0</v>
      </c>
      <c r="AO1070">
        <v>105</v>
      </c>
      <c r="AP1070">
        <v>942</v>
      </c>
      <c r="AQ1070" t="s">
        <v>103</v>
      </c>
      <c r="AR1070" t="s">
        <v>97</v>
      </c>
      <c r="AS1070" t="s">
        <v>105</v>
      </c>
      <c r="AT1070" t="s">
        <v>106</v>
      </c>
      <c r="AU1070">
        <v>1291</v>
      </c>
      <c r="AV1070">
        <v>1230</v>
      </c>
      <c r="AW1070">
        <v>0</v>
      </c>
      <c r="AX1070">
        <v>2521</v>
      </c>
      <c r="AY1070">
        <v>1</v>
      </c>
      <c r="AZ1070">
        <v>0</v>
      </c>
      <c r="BA1070">
        <v>2</v>
      </c>
      <c r="BB1070">
        <v>1</v>
      </c>
      <c r="BC1070">
        <v>5</v>
      </c>
      <c r="BD1070">
        <v>1</v>
      </c>
      <c r="BE1070" t="s">
        <v>98</v>
      </c>
      <c r="BF1070">
        <v>10</v>
      </c>
      <c r="BG1070" t="s">
        <v>221</v>
      </c>
      <c r="BH1070">
        <v>1</v>
      </c>
      <c r="BI1070" t="s">
        <v>97</v>
      </c>
      <c r="BJ1070" t="s">
        <v>108</v>
      </c>
      <c r="BK1070">
        <v>1973</v>
      </c>
      <c r="BL1070" t="s">
        <v>157</v>
      </c>
      <c r="BM1070">
        <v>2</v>
      </c>
      <c r="BN1070">
        <v>576</v>
      </c>
      <c r="BO1070" t="s">
        <v>98</v>
      </c>
      <c r="BP1070" t="s">
        <v>98</v>
      </c>
      <c r="BQ1070" t="s">
        <v>105</v>
      </c>
      <c r="BR1070">
        <v>728</v>
      </c>
      <c r="BS1070">
        <v>20</v>
      </c>
      <c r="BT1070">
        <v>0</v>
      </c>
      <c r="BU1070">
        <v>0</v>
      </c>
      <c r="BV1070">
        <v>0</v>
      </c>
      <c r="BW1070">
        <v>0</v>
      </c>
      <c r="BX1070" t="s">
        <v>83</v>
      </c>
      <c r="BY1070" t="s">
        <v>165</v>
      </c>
      <c r="BZ1070" t="s">
        <v>83</v>
      </c>
      <c r="CA1070" s="2">
        <v>0</v>
      </c>
      <c r="CB1070">
        <v>6</v>
      </c>
      <c r="CC1070">
        <v>2006</v>
      </c>
      <c r="CD1070" t="s">
        <v>110</v>
      </c>
      <c r="CE1070" t="s">
        <v>111</v>
      </c>
      <c r="CF1070" s="2">
        <v>151400</v>
      </c>
      <c r="CG1070" s="4">
        <f t="shared" si="33"/>
        <v>60.05553351844506</v>
      </c>
    </row>
    <row r="1071" spans="1:85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 t="str">
        <f t="shared" si="32"/>
        <v>N/A</v>
      </c>
      <c r="S1071">
        <v>5</v>
      </c>
      <c r="T1071">
        <v>7</v>
      </c>
      <c r="U1071">
        <v>1949</v>
      </c>
      <c r="V1071" t="str">
        <f>IF(Table1[[#This Row],[YearBuilt]]&lt;1990, "N", IF(Table1[[#This Row],[Remodeled after 1990?]] = "Y", "N", "Y"))</f>
        <v>N</v>
      </c>
      <c r="W1071">
        <v>2003</v>
      </c>
      <c r="X1071" t="str" cm="1">
        <f t="array" ref="X1071">IFERROR(IF(U1071=W1071, "N", IF(AND(U1071&lt;W1071, Table1[[#This Row],[YearRemodAdd]]&gt;1990), "Y", "N/A")), No value)</f>
        <v>Y</v>
      </c>
      <c r="Y1071" t="s">
        <v>93</v>
      </c>
      <c r="Z1071" t="s">
        <v>94</v>
      </c>
      <c r="AA1071" t="s">
        <v>116</v>
      </c>
      <c r="AB1071" t="s">
        <v>116</v>
      </c>
      <c r="AC1071" t="s">
        <v>117</v>
      </c>
      <c r="AD1071">
        <v>0</v>
      </c>
      <c r="AE1071" t="s">
        <v>98</v>
      </c>
      <c r="AF1071" t="s">
        <v>98</v>
      </c>
      <c r="AG1071" t="s">
        <v>118</v>
      </c>
      <c r="AH1071" t="s">
        <v>98</v>
      </c>
      <c r="AI1071" t="s">
        <v>98</v>
      </c>
      <c r="AJ1071" t="s">
        <v>100</v>
      </c>
      <c r="AK1071" t="s">
        <v>119</v>
      </c>
      <c r="AL1071">
        <v>220</v>
      </c>
      <c r="AM1071" t="s">
        <v>102</v>
      </c>
      <c r="AN1071">
        <v>0</v>
      </c>
      <c r="AO1071">
        <v>625</v>
      </c>
      <c r="AP1071">
        <v>845</v>
      </c>
      <c r="AQ1071" t="s">
        <v>103</v>
      </c>
      <c r="AR1071" t="s">
        <v>98</v>
      </c>
      <c r="AS1071" t="s">
        <v>105</v>
      </c>
      <c r="AT1071" t="s">
        <v>106</v>
      </c>
      <c r="AU1071">
        <v>893</v>
      </c>
      <c r="AV1071">
        <v>0</v>
      </c>
      <c r="AW1071">
        <v>0</v>
      </c>
      <c r="AX1071">
        <v>893</v>
      </c>
      <c r="AY1071">
        <v>0</v>
      </c>
      <c r="AZ1071">
        <v>1</v>
      </c>
      <c r="BA1071">
        <v>1</v>
      </c>
      <c r="BB1071">
        <v>0</v>
      </c>
      <c r="BC1071">
        <v>2</v>
      </c>
      <c r="BD1071">
        <v>1</v>
      </c>
      <c r="BE1071" t="s">
        <v>97</v>
      </c>
      <c r="BF1071">
        <v>4</v>
      </c>
      <c r="BG1071" t="s">
        <v>107</v>
      </c>
      <c r="BH1071">
        <v>0</v>
      </c>
      <c r="BI1071" t="s">
        <v>83</v>
      </c>
      <c r="BJ1071" t="s">
        <v>127</v>
      </c>
      <c r="BK1071">
        <v>1985</v>
      </c>
      <c r="BL1071" t="s">
        <v>102</v>
      </c>
      <c r="BM1071">
        <v>2</v>
      </c>
      <c r="BN1071">
        <v>576</v>
      </c>
      <c r="BO1071" t="s">
        <v>98</v>
      </c>
      <c r="BP1071" t="s">
        <v>98</v>
      </c>
      <c r="BQ1071" t="s">
        <v>105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 t="s">
        <v>83</v>
      </c>
      <c r="BY1071" t="s">
        <v>83</v>
      </c>
      <c r="BZ1071" t="s">
        <v>83</v>
      </c>
      <c r="CA1071" s="2">
        <v>0</v>
      </c>
      <c r="CB1071">
        <v>5</v>
      </c>
      <c r="CC1071">
        <v>2007</v>
      </c>
      <c r="CD1071" t="s">
        <v>110</v>
      </c>
      <c r="CE1071" t="s">
        <v>111</v>
      </c>
      <c r="CF1071" s="2">
        <v>135000</v>
      </c>
      <c r="CG1071" s="4">
        <f t="shared" si="33"/>
        <v>151.17581187010077</v>
      </c>
    </row>
    <row r="1072" spans="1:85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 t="str">
        <f t="shared" si="32"/>
        <v>Y</v>
      </c>
      <c r="S1072">
        <v>5</v>
      </c>
      <c r="T1072">
        <v>5</v>
      </c>
      <c r="U1072">
        <v>1956</v>
      </c>
      <c r="V1072" t="str">
        <f>IF(Table1[[#This Row],[YearBuilt]]&lt;1990, "N", IF(Table1[[#This Row],[Remodeled after 1990?]] = "Y", "N", "Y"))</f>
        <v>N</v>
      </c>
      <c r="W1072">
        <v>1956</v>
      </c>
      <c r="X1072" t="str" cm="1">
        <f t="array" ref="X1072">IFERROR(IF(U1072=W1072, "N", IF(AND(U1072&lt;W1072, Table1[[#This Row],[YearRemodAdd]]&gt;1990), "Y", "N/A")), No value)</f>
        <v>N</v>
      </c>
      <c r="Y1072" t="s">
        <v>152</v>
      </c>
      <c r="Z1072" t="s">
        <v>94</v>
      </c>
      <c r="AA1072" t="s">
        <v>116</v>
      </c>
      <c r="AB1072" t="s">
        <v>116</v>
      </c>
      <c r="AC1072" t="s">
        <v>96</v>
      </c>
      <c r="AD1072">
        <v>120</v>
      </c>
      <c r="AE1072" t="s">
        <v>98</v>
      </c>
      <c r="AF1072" t="s">
        <v>98</v>
      </c>
      <c r="AG1072" t="s">
        <v>118</v>
      </c>
      <c r="AH1072" t="s">
        <v>98</v>
      </c>
      <c r="AI1072" t="s">
        <v>98</v>
      </c>
      <c r="AJ1072" t="s">
        <v>100</v>
      </c>
      <c r="AK1072" t="s">
        <v>141</v>
      </c>
      <c r="AL1072">
        <v>586</v>
      </c>
      <c r="AM1072" t="s">
        <v>102</v>
      </c>
      <c r="AN1072">
        <v>0</v>
      </c>
      <c r="AO1072">
        <v>462</v>
      </c>
      <c r="AP1072">
        <v>1048</v>
      </c>
      <c r="AQ1072" t="s">
        <v>103</v>
      </c>
      <c r="AR1072" t="s">
        <v>98</v>
      </c>
      <c r="AS1072" t="s">
        <v>105</v>
      </c>
      <c r="AT1072" t="s">
        <v>106</v>
      </c>
      <c r="AU1072">
        <v>1048</v>
      </c>
      <c r="AV1072">
        <v>0</v>
      </c>
      <c r="AW1072">
        <v>0</v>
      </c>
      <c r="AX1072">
        <v>1048</v>
      </c>
      <c r="AY1072">
        <v>1</v>
      </c>
      <c r="AZ1072">
        <v>0</v>
      </c>
      <c r="BA1072">
        <v>1</v>
      </c>
      <c r="BB1072">
        <v>0</v>
      </c>
      <c r="BC1072">
        <v>3</v>
      </c>
      <c r="BD1072">
        <v>1</v>
      </c>
      <c r="BE1072" t="s">
        <v>98</v>
      </c>
      <c r="BF1072">
        <v>6</v>
      </c>
      <c r="BG1072" t="s">
        <v>107</v>
      </c>
      <c r="BH1072">
        <v>0</v>
      </c>
      <c r="BI1072" t="s">
        <v>83</v>
      </c>
      <c r="BJ1072" t="s">
        <v>108</v>
      </c>
      <c r="BK1072">
        <v>1956</v>
      </c>
      <c r="BL1072" t="s">
        <v>102</v>
      </c>
      <c r="BM1072">
        <v>1</v>
      </c>
      <c r="BN1072">
        <v>286</v>
      </c>
      <c r="BO1072" t="s">
        <v>98</v>
      </c>
      <c r="BP1072" t="s">
        <v>98</v>
      </c>
      <c r="BQ1072" t="s">
        <v>105</v>
      </c>
      <c r="BR1072">
        <v>0</v>
      </c>
      <c r="BS1072">
        <v>20</v>
      </c>
      <c r="BT1072">
        <v>0</v>
      </c>
      <c r="BU1072">
        <v>0</v>
      </c>
      <c r="BV1072">
        <v>192</v>
      </c>
      <c r="BW1072">
        <v>0</v>
      </c>
      <c r="BX1072" t="s">
        <v>83</v>
      </c>
      <c r="BY1072" t="s">
        <v>83</v>
      </c>
      <c r="BZ1072" t="s">
        <v>83</v>
      </c>
      <c r="CA1072" s="2">
        <v>0</v>
      </c>
      <c r="CB1072">
        <v>6</v>
      </c>
      <c r="CC1072">
        <v>2007</v>
      </c>
      <c r="CD1072" t="s">
        <v>110</v>
      </c>
      <c r="CE1072" t="s">
        <v>111</v>
      </c>
      <c r="CF1072" s="2">
        <v>135000</v>
      </c>
      <c r="CG1072" s="4">
        <f t="shared" si="33"/>
        <v>128.81679389312978</v>
      </c>
    </row>
    <row r="1073" spans="1:85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 t="str">
        <f t="shared" si="32"/>
        <v>N</v>
      </c>
      <c r="S1073">
        <v>6</v>
      </c>
      <c r="T1073">
        <v>6</v>
      </c>
      <c r="U1073">
        <v>1968</v>
      </c>
      <c r="V1073" t="str">
        <f>IF(Table1[[#This Row],[YearBuilt]]&lt;1990, "N", IF(Table1[[#This Row],[Remodeled after 1990?]] = "Y", "N", "Y"))</f>
        <v>N</v>
      </c>
      <c r="W1073">
        <v>1968</v>
      </c>
      <c r="X1073" t="str" cm="1">
        <f t="array" ref="X1073">IFERROR(IF(U1073=W1073, "N", IF(AND(U1073&lt;W1073, Table1[[#This Row],[YearRemodAdd]]&gt;1990), "Y", "N/A")), No value)</f>
        <v>N</v>
      </c>
      <c r="Y1073" t="s">
        <v>93</v>
      </c>
      <c r="Z1073" t="s">
        <v>94</v>
      </c>
      <c r="AA1073" t="s">
        <v>116</v>
      </c>
      <c r="AB1073" t="s">
        <v>116</v>
      </c>
      <c r="AC1073" t="s">
        <v>117</v>
      </c>
      <c r="AD1073">
        <v>0</v>
      </c>
      <c r="AE1073" t="s">
        <v>98</v>
      </c>
      <c r="AF1073" t="s">
        <v>98</v>
      </c>
      <c r="AG1073" t="s">
        <v>118</v>
      </c>
      <c r="AH1073" t="s">
        <v>98</v>
      </c>
      <c r="AI1073" t="s">
        <v>98</v>
      </c>
      <c r="AJ1073" t="s">
        <v>100</v>
      </c>
      <c r="AK1073" t="s">
        <v>153</v>
      </c>
      <c r="AL1073">
        <v>298</v>
      </c>
      <c r="AM1073" t="s">
        <v>102</v>
      </c>
      <c r="AN1073">
        <v>0</v>
      </c>
      <c r="AO1073">
        <v>429</v>
      </c>
      <c r="AP1073">
        <v>727</v>
      </c>
      <c r="AQ1073" t="s">
        <v>103</v>
      </c>
      <c r="AR1073" t="s">
        <v>104</v>
      </c>
      <c r="AS1073" t="s">
        <v>105</v>
      </c>
      <c r="AT1073" t="s">
        <v>106</v>
      </c>
      <c r="AU1073">
        <v>829</v>
      </c>
      <c r="AV1073">
        <v>727</v>
      </c>
      <c r="AW1073">
        <v>0</v>
      </c>
      <c r="AX1073">
        <v>1556</v>
      </c>
      <c r="AY1073">
        <v>0</v>
      </c>
      <c r="AZ1073">
        <v>0</v>
      </c>
      <c r="BA1073">
        <v>1</v>
      </c>
      <c r="BB1073">
        <v>1</v>
      </c>
      <c r="BC1073">
        <v>4</v>
      </c>
      <c r="BD1073">
        <v>1</v>
      </c>
      <c r="BE1073" t="s">
        <v>98</v>
      </c>
      <c r="BF1073">
        <v>8</v>
      </c>
      <c r="BG1073" t="s">
        <v>107</v>
      </c>
      <c r="BH1073">
        <v>0</v>
      </c>
      <c r="BI1073" t="s">
        <v>83</v>
      </c>
      <c r="BJ1073" t="s">
        <v>108</v>
      </c>
      <c r="BK1073">
        <v>1968</v>
      </c>
      <c r="BL1073" t="s">
        <v>102</v>
      </c>
      <c r="BM1073">
        <v>2</v>
      </c>
      <c r="BN1073">
        <v>441</v>
      </c>
      <c r="BO1073" t="s">
        <v>98</v>
      </c>
      <c r="BP1073" t="s">
        <v>98</v>
      </c>
      <c r="BQ1073" t="s">
        <v>105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 t="s">
        <v>83</v>
      </c>
      <c r="BY1073" t="s">
        <v>83</v>
      </c>
      <c r="BZ1073" t="s">
        <v>83</v>
      </c>
      <c r="CA1073" s="2">
        <v>0</v>
      </c>
      <c r="CB1073">
        <v>5</v>
      </c>
      <c r="CC1073">
        <v>2009</v>
      </c>
      <c r="CD1073" t="s">
        <v>110</v>
      </c>
      <c r="CE1073" t="s">
        <v>111</v>
      </c>
      <c r="CF1073" s="2">
        <v>154000</v>
      </c>
      <c r="CG1073" s="4">
        <f t="shared" si="33"/>
        <v>98.971722365038559</v>
      </c>
    </row>
    <row r="1074" spans="1:85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 t="str">
        <f t="shared" si="32"/>
        <v>N/A</v>
      </c>
      <c r="S1074">
        <v>5</v>
      </c>
      <c r="T1074">
        <v>3</v>
      </c>
      <c r="U1074">
        <v>1948</v>
      </c>
      <c r="V1074" t="str">
        <f>IF(Table1[[#This Row],[YearBuilt]]&lt;1990, "N", IF(Table1[[#This Row],[Remodeled after 1990?]] = "Y", "N", "Y"))</f>
        <v>N</v>
      </c>
      <c r="W1074">
        <v>1950</v>
      </c>
      <c r="X1074" t="str" cm="1">
        <f t="array" ref="X1074">IFERROR(IF(U1074=W1074, "N", IF(AND(U1074&lt;W1074, Table1[[#This Row],[YearRemodAdd]]&gt;1990), "Y", "N/A")), No value)</f>
        <v>N/A</v>
      </c>
      <c r="Y1074" t="s">
        <v>93</v>
      </c>
      <c r="Z1074" t="s">
        <v>94</v>
      </c>
      <c r="AA1074" t="s">
        <v>116</v>
      </c>
      <c r="AB1074" t="s">
        <v>116</v>
      </c>
      <c r="AC1074" t="s">
        <v>117</v>
      </c>
      <c r="AD1074">
        <v>0</v>
      </c>
      <c r="AE1074" t="s">
        <v>98</v>
      </c>
      <c r="AF1074" t="s">
        <v>98</v>
      </c>
      <c r="AG1074" t="s">
        <v>118</v>
      </c>
      <c r="AH1074" t="s">
        <v>147</v>
      </c>
      <c r="AI1074" t="s">
        <v>147</v>
      </c>
      <c r="AJ1074" t="s">
        <v>121</v>
      </c>
      <c r="AK1074" t="s">
        <v>102</v>
      </c>
      <c r="AL1074">
        <v>0</v>
      </c>
      <c r="AM1074" t="s">
        <v>102</v>
      </c>
      <c r="AN1074">
        <v>0</v>
      </c>
      <c r="AO1074">
        <v>810</v>
      </c>
      <c r="AP1074">
        <v>810</v>
      </c>
      <c r="AQ1074" t="s">
        <v>103</v>
      </c>
      <c r="AR1074" t="s">
        <v>147</v>
      </c>
      <c r="AS1074" t="s">
        <v>105</v>
      </c>
      <c r="AT1074" t="s">
        <v>164</v>
      </c>
      <c r="AU1074">
        <v>1002</v>
      </c>
      <c r="AV1074">
        <v>454</v>
      </c>
      <c r="AW1074">
        <v>0</v>
      </c>
      <c r="AX1074">
        <v>1456</v>
      </c>
      <c r="AY1074">
        <v>1</v>
      </c>
      <c r="AZ1074">
        <v>1</v>
      </c>
      <c r="BA1074">
        <v>1</v>
      </c>
      <c r="BB1074">
        <v>0</v>
      </c>
      <c r="BC1074">
        <v>4</v>
      </c>
      <c r="BD1074">
        <v>1</v>
      </c>
      <c r="BE1074" t="s">
        <v>98</v>
      </c>
      <c r="BF1074">
        <v>7</v>
      </c>
      <c r="BG1074" t="s">
        <v>107</v>
      </c>
      <c r="BH1074">
        <v>1</v>
      </c>
      <c r="BI1074" t="s">
        <v>98</v>
      </c>
      <c r="BJ1074" t="s">
        <v>127</v>
      </c>
      <c r="BK1074">
        <v>1954</v>
      </c>
      <c r="BL1074" t="s">
        <v>102</v>
      </c>
      <c r="BM1074">
        <v>1</v>
      </c>
      <c r="BN1074">
        <v>280</v>
      </c>
      <c r="BO1074" t="s">
        <v>98</v>
      </c>
      <c r="BP1074" t="s">
        <v>98</v>
      </c>
      <c r="BQ1074" t="s">
        <v>190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 t="s">
        <v>83</v>
      </c>
      <c r="BY1074" t="s">
        <v>83</v>
      </c>
      <c r="BZ1074" t="s">
        <v>83</v>
      </c>
      <c r="CA1074" s="2">
        <v>0</v>
      </c>
      <c r="CB1074">
        <v>8</v>
      </c>
      <c r="CC1074">
        <v>2006</v>
      </c>
      <c r="CD1074" t="s">
        <v>110</v>
      </c>
      <c r="CE1074" t="s">
        <v>111</v>
      </c>
      <c r="CF1074" s="2">
        <v>91500</v>
      </c>
      <c r="CG1074" s="4">
        <f t="shared" si="33"/>
        <v>62.843406593406591</v>
      </c>
    </row>
    <row r="1075" spans="1:85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 t="str">
        <f t="shared" si="32"/>
        <v>N</v>
      </c>
      <c r="S1075">
        <v>6</v>
      </c>
      <c r="T1075">
        <v>6</v>
      </c>
      <c r="U1075">
        <v>1977</v>
      </c>
      <c r="V1075" t="str">
        <f>IF(Table1[[#This Row],[YearBuilt]]&lt;1990, "N", IF(Table1[[#This Row],[Remodeled after 1990?]] = "Y", "N", "Y"))</f>
        <v>N</v>
      </c>
      <c r="W1075">
        <v>1977</v>
      </c>
      <c r="X1075" t="str" cm="1">
        <f t="array" ref="X1075">IFERROR(IF(U1075=W1075, "N", IF(AND(U1075&lt;W1075, Table1[[#This Row],[YearRemodAdd]]&gt;1990), "Y", "N/A")), No value)</f>
        <v>N</v>
      </c>
      <c r="Y1075" t="s">
        <v>152</v>
      </c>
      <c r="Z1075" t="s">
        <v>94</v>
      </c>
      <c r="AA1075" t="s">
        <v>140</v>
      </c>
      <c r="AB1075" t="s">
        <v>161</v>
      </c>
      <c r="AC1075" t="s">
        <v>96</v>
      </c>
      <c r="AD1075">
        <v>140</v>
      </c>
      <c r="AE1075" t="s">
        <v>98</v>
      </c>
      <c r="AF1075" t="s">
        <v>98</v>
      </c>
      <c r="AG1075" t="s">
        <v>118</v>
      </c>
      <c r="AH1075" t="s">
        <v>98</v>
      </c>
      <c r="AI1075" t="s">
        <v>98</v>
      </c>
      <c r="AJ1075" t="s">
        <v>100</v>
      </c>
      <c r="AK1075" t="s">
        <v>141</v>
      </c>
      <c r="AL1075">
        <v>535</v>
      </c>
      <c r="AM1075" t="s">
        <v>102</v>
      </c>
      <c r="AN1075">
        <v>0</v>
      </c>
      <c r="AO1075">
        <v>155</v>
      </c>
      <c r="AP1075">
        <v>690</v>
      </c>
      <c r="AQ1075" t="s">
        <v>103</v>
      </c>
      <c r="AR1075" t="s">
        <v>98</v>
      </c>
      <c r="AS1075" t="s">
        <v>105</v>
      </c>
      <c r="AT1075" t="s">
        <v>106</v>
      </c>
      <c r="AU1075">
        <v>698</v>
      </c>
      <c r="AV1075">
        <v>728</v>
      </c>
      <c r="AW1075">
        <v>0</v>
      </c>
      <c r="AX1075">
        <v>1426</v>
      </c>
      <c r="AY1075">
        <v>0</v>
      </c>
      <c r="AZ1075">
        <v>0</v>
      </c>
      <c r="BA1075">
        <v>1</v>
      </c>
      <c r="BB1075">
        <v>1</v>
      </c>
      <c r="BC1075">
        <v>3</v>
      </c>
      <c r="BD1075">
        <v>1</v>
      </c>
      <c r="BE1075" t="s">
        <v>98</v>
      </c>
      <c r="BF1075">
        <v>6</v>
      </c>
      <c r="BG1075" t="s">
        <v>107</v>
      </c>
      <c r="BH1075">
        <v>0</v>
      </c>
      <c r="BI1075" t="s">
        <v>83</v>
      </c>
      <c r="BJ1075" t="s">
        <v>108</v>
      </c>
      <c r="BK1075">
        <v>1977</v>
      </c>
      <c r="BL1075" t="s">
        <v>157</v>
      </c>
      <c r="BM1075">
        <v>2</v>
      </c>
      <c r="BN1075">
        <v>440</v>
      </c>
      <c r="BO1075" t="s">
        <v>98</v>
      </c>
      <c r="BP1075" t="s">
        <v>98</v>
      </c>
      <c r="BQ1075" t="s">
        <v>105</v>
      </c>
      <c r="BR1075">
        <v>252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 t="s">
        <v>83</v>
      </c>
      <c r="BY1075" t="s">
        <v>134</v>
      </c>
      <c r="BZ1075" t="s">
        <v>83</v>
      </c>
      <c r="CA1075" s="2">
        <v>0</v>
      </c>
      <c r="CB1075">
        <v>7</v>
      </c>
      <c r="CC1075">
        <v>2009</v>
      </c>
      <c r="CD1075" t="s">
        <v>110</v>
      </c>
      <c r="CE1075" t="s">
        <v>111</v>
      </c>
      <c r="CF1075" s="2">
        <v>159500</v>
      </c>
      <c r="CG1075" s="4">
        <f t="shared" si="33"/>
        <v>111.85133239831697</v>
      </c>
    </row>
    <row r="1076" spans="1:85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 t="str">
        <f t="shared" si="32"/>
        <v>Y</v>
      </c>
      <c r="S1076">
        <v>7</v>
      </c>
      <c r="T1076">
        <v>5</v>
      </c>
      <c r="U1076">
        <v>2006</v>
      </c>
      <c r="V1076" t="str">
        <f>IF(Table1[[#This Row],[YearBuilt]]&lt;1990, "N", IF(Table1[[#This Row],[Remodeled after 1990?]] = "Y", "N", "Y"))</f>
        <v>Y</v>
      </c>
      <c r="W1076">
        <v>2006</v>
      </c>
      <c r="X1076" t="str" cm="1">
        <f t="array" ref="X1076">IFERROR(IF(U1076=W1076, "N", IF(AND(U1076&lt;W1076, Table1[[#This Row],[YearRemodAdd]]&gt;1990), "Y", "N/A")), No value)</f>
        <v>N</v>
      </c>
      <c r="Y1076" t="s">
        <v>93</v>
      </c>
      <c r="Z1076" t="s">
        <v>94</v>
      </c>
      <c r="AA1076" t="s">
        <v>95</v>
      </c>
      <c r="AB1076" t="s">
        <v>95</v>
      </c>
      <c r="AC1076" t="s">
        <v>117</v>
      </c>
      <c r="AD1076">
        <v>0</v>
      </c>
      <c r="AE1076" t="s">
        <v>97</v>
      </c>
      <c r="AF1076" t="s">
        <v>98</v>
      </c>
      <c r="AG1076" t="s">
        <v>99</v>
      </c>
      <c r="AH1076" t="s">
        <v>97</v>
      </c>
      <c r="AI1076" t="s">
        <v>98</v>
      </c>
      <c r="AJ1076" t="s">
        <v>130</v>
      </c>
      <c r="AK1076" t="s">
        <v>102</v>
      </c>
      <c r="AL1076">
        <v>0</v>
      </c>
      <c r="AM1076" t="s">
        <v>102</v>
      </c>
      <c r="AN1076">
        <v>0</v>
      </c>
      <c r="AO1076">
        <v>1240</v>
      </c>
      <c r="AP1076">
        <v>1240</v>
      </c>
      <c r="AQ1076" t="s">
        <v>103</v>
      </c>
      <c r="AR1076" t="s">
        <v>104</v>
      </c>
      <c r="AS1076" t="s">
        <v>105</v>
      </c>
      <c r="AT1076" t="s">
        <v>106</v>
      </c>
      <c r="AU1076">
        <v>1240</v>
      </c>
      <c r="AV1076">
        <v>0</v>
      </c>
      <c r="AW1076">
        <v>0</v>
      </c>
      <c r="AX1076">
        <v>1240</v>
      </c>
      <c r="AY1076">
        <v>0</v>
      </c>
      <c r="AZ1076">
        <v>0</v>
      </c>
      <c r="BA1076">
        <v>2</v>
      </c>
      <c r="BB1076">
        <v>0</v>
      </c>
      <c r="BC1076">
        <v>2</v>
      </c>
      <c r="BD1076">
        <v>1</v>
      </c>
      <c r="BE1076" t="s">
        <v>97</v>
      </c>
      <c r="BF1076">
        <v>5</v>
      </c>
      <c r="BG1076" t="s">
        <v>107</v>
      </c>
      <c r="BH1076">
        <v>0</v>
      </c>
      <c r="BI1076" t="s">
        <v>83</v>
      </c>
      <c r="BJ1076" t="s">
        <v>108</v>
      </c>
      <c r="BK1076">
        <v>2006</v>
      </c>
      <c r="BL1076" t="s">
        <v>109</v>
      </c>
      <c r="BM1076">
        <v>3</v>
      </c>
      <c r="BN1076">
        <v>826</v>
      </c>
      <c r="BO1076" t="s">
        <v>98</v>
      </c>
      <c r="BP1076" t="s">
        <v>98</v>
      </c>
      <c r="BQ1076" t="s">
        <v>105</v>
      </c>
      <c r="BR1076">
        <v>140</v>
      </c>
      <c r="BS1076">
        <v>93</v>
      </c>
      <c r="BT1076">
        <v>0</v>
      </c>
      <c r="BU1076">
        <v>0</v>
      </c>
      <c r="BV1076">
        <v>0</v>
      </c>
      <c r="BW1076">
        <v>0</v>
      </c>
      <c r="BX1076" t="s">
        <v>83</v>
      </c>
      <c r="BY1076" t="s">
        <v>83</v>
      </c>
      <c r="BZ1076" t="s">
        <v>83</v>
      </c>
      <c r="CA1076" s="2">
        <v>0</v>
      </c>
      <c r="CB1076">
        <v>5</v>
      </c>
      <c r="CC1076">
        <v>2007</v>
      </c>
      <c r="CD1076" t="s">
        <v>110</v>
      </c>
      <c r="CE1076" t="s">
        <v>111</v>
      </c>
      <c r="CF1076" s="2">
        <v>194000</v>
      </c>
      <c r="CG1076" s="4">
        <f t="shared" si="33"/>
        <v>156.45161290322579</v>
      </c>
    </row>
    <row r="1077" spans="1:85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 t="str">
        <f t="shared" si="32"/>
        <v>N</v>
      </c>
      <c r="S1077">
        <v>7</v>
      </c>
      <c r="T1077">
        <v>6</v>
      </c>
      <c r="U1077">
        <v>1940</v>
      </c>
      <c r="V1077" t="str">
        <f>IF(Table1[[#This Row],[YearBuilt]]&lt;1990, "N", IF(Table1[[#This Row],[Remodeled after 1990?]] = "Y", "N", "Y"))</f>
        <v>N</v>
      </c>
      <c r="W1077">
        <v>1984</v>
      </c>
      <c r="X1077" t="str" cm="1">
        <f t="array" ref="X1077">IFERROR(IF(U1077=W1077, "N", IF(AND(U1077&lt;W1077, Table1[[#This Row],[YearRemodAdd]]&gt;1990), "Y", "N/A")), No value)</f>
        <v>N/A</v>
      </c>
      <c r="Y1077" t="s">
        <v>93</v>
      </c>
      <c r="Z1077" t="s">
        <v>94</v>
      </c>
      <c r="AA1077" t="s">
        <v>124</v>
      </c>
      <c r="AB1077" t="s">
        <v>124</v>
      </c>
      <c r="AC1077" t="s">
        <v>117</v>
      </c>
      <c r="AD1077">
        <v>0</v>
      </c>
      <c r="AE1077" t="s">
        <v>98</v>
      </c>
      <c r="AF1077" t="s">
        <v>98</v>
      </c>
      <c r="AG1077" t="s">
        <v>118</v>
      </c>
      <c r="AH1077" t="s">
        <v>98</v>
      </c>
      <c r="AI1077" t="s">
        <v>98</v>
      </c>
      <c r="AJ1077" t="s">
        <v>100</v>
      </c>
      <c r="AK1077" t="s">
        <v>141</v>
      </c>
      <c r="AL1077">
        <v>410</v>
      </c>
      <c r="AM1077" t="s">
        <v>102</v>
      </c>
      <c r="AN1077">
        <v>0</v>
      </c>
      <c r="AO1077">
        <v>390</v>
      </c>
      <c r="AP1077">
        <v>800</v>
      </c>
      <c r="AQ1077" t="s">
        <v>103</v>
      </c>
      <c r="AR1077" t="s">
        <v>98</v>
      </c>
      <c r="AS1077" t="s">
        <v>105</v>
      </c>
      <c r="AT1077" t="s">
        <v>106</v>
      </c>
      <c r="AU1077">
        <v>960</v>
      </c>
      <c r="AV1077">
        <v>780</v>
      </c>
      <c r="AW1077">
        <v>0</v>
      </c>
      <c r="AX1077">
        <v>1740</v>
      </c>
      <c r="AY1077">
        <v>0</v>
      </c>
      <c r="AZ1077">
        <v>0</v>
      </c>
      <c r="BA1077">
        <v>1</v>
      </c>
      <c r="BB1077">
        <v>1</v>
      </c>
      <c r="BC1077">
        <v>3</v>
      </c>
      <c r="BD1077">
        <v>1</v>
      </c>
      <c r="BE1077" t="s">
        <v>98</v>
      </c>
      <c r="BF1077">
        <v>6</v>
      </c>
      <c r="BG1077" t="s">
        <v>107</v>
      </c>
      <c r="BH1077">
        <v>2</v>
      </c>
      <c r="BI1077" t="s">
        <v>97</v>
      </c>
      <c r="BJ1077" t="s">
        <v>108</v>
      </c>
      <c r="BK1077">
        <v>1940</v>
      </c>
      <c r="BL1077" t="s">
        <v>102</v>
      </c>
      <c r="BM1077">
        <v>1</v>
      </c>
      <c r="BN1077">
        <v>240</v>
      </c>
      <c r="BO1077" t="s">
        <v>98</v>
      </c>
      <c r="BP1077" t="s">
        <v>98</v>
      </c>
      <c r="BQ1077" t="s">
        <v>105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 t="s">
        <v>83</v>
      </c>
      <c r="BY1077" t="s">
        <v>83</v>
      </c>
      <c r="BZ1077" t="s">
        <v>83</v>
      </c>
      <c r="CA1077" s="2">
        <v>0</v>
      </c>
      <c r="CB1077">
        <v>7</v>
      </c>
      <c r="CC1077">
        <v>2007</v>
      </c>
      <c r="CD1077" t="s">
        <v>230</v>
      </c>
      <c r="CE1077" t="s">
        <v>111</v>
      </c>
      <c r="CF1077" s="2">
        <v>219500</v>
      </c>
      <c r="CG1077" s="4">
        <f t="shared" si="33"/>
        <v>126.14942528735632</v>
      </c>
    </row>
    <row r="1078" spans="1:85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 t="str">
        <f t="shared" si="32"/>
        <v>N/A</v>
      </c>
      <c r="S1078">
        <v>5</v>
      </c>
      <c r="T1078">
        <v>8</v>
      </c>
      <c r="U1078">
        <v>1936</v>
      </c>
      <c r="V1078" t="str">
        <f>IF(Table1[[#This Row],[YearBuilt]]&lt;1990, "N", IF(Table1[[#This Row],[Remodeled after 1990?]] = "Y", "N", "Y"))</f>
        <v>N</v>
      </c>
      <c r="W1078">
        <v>1989</v>
      </c>
      <c r="X1078" t="str" cm="1">
        <f t="array" ref="X1078">IFERROR(IF(U1078=W1078, "N", IF(AND(U1078&lt;W1078, Table1[[#This Row],[YearRemodAdd]]&gt;1990), "Y", "N/A")), No value)</f>
        <v>N/A</v>
      </c>
      <c r="Y1078" t="s">
        <v>93</v>
      </c>
      <c r="Z1078" t="s">
        <v>94</v>
      </c>
      <c r="AA1078" t="s">
        <v>124</v>
      </c>
      <c r="AB1078" t="s">
        <v>124</v>
      </c>
      <c r="AC1078" t="s">
        <v>117</v>
      </c>
      <c r="AD1078">
        <v>0</v>
      </c>
      <c r="AE1078" t="s">
        <v>98</v>
      </c>
      <c r="AF1078" t="s">
        <v>98</v>
      </c>
      <c r="AG1078" t="s">
        <v>118</v>
      </c>
      <c r="AH1078" t="s">
        <v>147</v>
      </c>
      <c r="AI1078" t="s">
        <v>98</v>
      </c>
      <c r="AJ1078" t="s">
        <v>100</v>
      </c>
      <c r="AK1078" t="s">
        <v>119</v>
      </c>
      <c r="AL1078">
        <v>626</v>
      </c>
      <c r="AM1078" t="s">
        <v>102</v>
      </c>
      <c r="AN1078">
        <v>0</v>
      </c>
      <c r="AO1078">
        <v>170</v>
      </c>
      <c r="AP1078">
        <v>796</v>
      </c>
      <c r="AQ1078" t="s">
        <v>103</v>
      </c>
      <c r="AR1078" t="s">
        <v>97</v>
      </c>
      <c r="AS1078" t="s">
        <v>105</v>
      </c>
      <c r="AT1078" t="s">
        <v>106</v>
      </c>
      <c r="AU1078">
        <v>1096</v>
      </c>
      <c r="AV1078">
        <v>370</v>
      </c>
      <c r="AW1078">
        <v>0</v>
      </c>
      <c r="AX1078">
        <v>1466</v>
      </c>
      <c r="AY1078">
        <v>0</v>
      </c>
      <c r="AZ1078">
        <v>1</v>
      </c>
      <c r="BA1078">
        <v>2</v>
      </c>
      <c r="BB1078">
        <v>0</v>
      </c>
      <c r="BC1078">
        <v>3</v>
      </c>
      <c r="BD1078">
        <v>1</v>
      </c>
      <c r="BE1078" t="s">
        <v>97</v>
      </c>
      <c r="BF1078">
        <v>7</v>
      </c>
      <c r="BG1078" t="s">
        <v>146</v>
      </c>
      <c r="BH1078">
        <v>1</v>
      </c>
      <c r="BI1078" t="s">
        <v>98</v>
      </c>
      <c r="BJ1078" t="s">
        <v>108</v>
      </c>
      <c r="BK1078">
        <v>1950</v>
      </c>
      <c r="BL1078" t="s">
        <v>102</v>
      </c>
      <c r="BM1078">
        <v>2</v>
      </c>
      <c r="BN1078">
        <v>566</v>
      </c>
      <c r="BO1078" t="s">
        <v>98</v>
      </c>
      <c r="BP1078" t="s">
        <v>98</v>
      </c>
      <c r="BQ1078" t="s">
        <v>105</v>
      </c>
      <c r="BR1078">
        <v>436</v>
      </c>
      <c r="BS1078">
        <v>21</v>
      </c>
      <c r="BT1078">
        <v>0</v>
      </c>
      <c r="BU1078">
        <v>0</v>
      </c>
      <c r="BV1078">
        <v>0</v>
      </c>
      <c r="BW1078">
        <v>0</v>
      </c>
      <c r="BX1078" t="s">
        <v>83</v>
      </c>
      <c r="BY1078" t="s">
        <v>83</v>
      </c>
      <c r="BZ1078" t="s">
        <v>135</v>
      </c>
      <c r="CA1078" s="2">
        <v>500</v>
      </c>
      <c r="CB1078">
        <v>4</v>
      </c>
      <c r="CC1078">
        <v>2006</v>
      </c>
      <c r="CD1078" t="s">
        <v>110</v>
      </c>
      <c r="CE1078" t="s">
        <v>111</v>
      </c>
      <c r="CF1078" s="2">
        <v>170000</v>
      </c>
      <c r="CG1078" s="4">
        <f t="shared" si="33"/>
        <v>115.96180081855388</v>
      </c>
    </row>
    <row r="1079" spans="1:85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 t="str">
        <f t="shared" si="32"/>
        <v>Y</v>
      </c>
      <c r="S1079">
        <v>5</v>
      </c>
      <c r="T1079">
        <v>5</v>
      </c>
      <c r="U1079">
        <v>1969</v>
      </c>
      <c r="V1079" t="str">
        <f>IF(Table1[[#This Row],[YearBuilt]]&lt;1990, "N", IF(Table1[[#This Row],[Remodeled after 1990?]] = "Y", "N", "Y"))</f>
        <v>N</v>
      </c>
      <c r="W1079">
        <v>1969</v>
      </c>
      <c r="X1079" t="str" cm="1">
        <f t="array" ref="X1079">IFERROR(IF(U1079=W1079, "N", IF(AND(U1079&lt;W1079, Table1[[#This Row],[YearRemodAdd]]&gt;1990), "Y", "N/A")), No value)</f>
        <v>N</v>
      </c>
      <c r="Y1079" t="s">
        <v>93</v>
      </c>
      <c r="Z1079" t="s">
        <v>94</v>
      </c>
      <c r="AA1079" t="s">
        <v>95</v>
      </c>
      <c r="AB1079" t="s">
        <v>161</v>
      </c>
      <c r="AC1079" t="s">
        <v>117</v>
      </c>
      <c r="AD1079">
        <v>0</v>
      </c>
      <c r="AE1079" t="s">
        <v>98</v>
      </c>
      <c r="AF1079" t="s">
        <v>98</v>
      </c>
      <c r="AG1079" t="s">
        <v>118</v>
      </c>
      <c r="AH1079" t="s">
        <v>98</v>
      </c>
      <c r="AI1079" t="s">
        <v>98</v>
      </c>
      <c r="AJ1079" t="s">
        <v>121</v>
      </c>
      <c r="AK1079" t="s">
        <v>141</v>
      </c>
      <c r="AL1079">
        <v>75</v>
      </c>
      <c r="AM1079" t="s">
        <v>153</v>
      </c>
      <c r="AN1079">
        <v>791</v>
      </c>
      <c r="AO1079">
        <v>230</v>
      </c>
      <c r="AP1079">
        <v>1096</v>
      </c>
      <c r="AQ1079" t="s">
        <v>103</v>
      </c>
      <c r="AR1079" t="s">
        <v>104</v>
      </c>
      <c r="AS1079" t="s">
        <v>105</v>
      </c>
      <c r="AT1079" t="s">
        <v>106</v>
      </c>
      <c r="AU1079">
        <v>1096</v>
      </c>
      <c r="AV1079">
        <v>0</v>
      </c>
      <c r="AW1079">
        <v>0</v>
      </c>
      <c r="AX1079">
        <v>1096</v>
      </c>
      <c r="AY1079">
        <v>1</v>
      </c>
      <c r="AZ1079">
        <v>0</v>
      </c>
      <c r="BA1079">
        <v>1</v>
      </c>
      <c r="BB1079">
        <v>0</v>
      </c>
      <c r="BC1079">
        <v>3</v>
      </c>
      <c r="BD1079">
        <v>1</v>
      </c>
      <c r="BE1079" t="s">
        <v>98</v>
      </c>
      <c r="BF1079">
        <v>6</v>
      </c>
      <c r="BG1079" t="s">
        <v>107</v>
      </c>
      <c r="BH1079">
        <v>0</v>
      </c>
      <c r="BI1079" t="s">
        <v>83</v>
      </c>
      <c r="BJ1079" t="s">
        <v>108</v>
      </c>
      <c r="BK1079">
        <v>1969</v>
      </c>
      <c r="BL1079" t="s">
        <v>157</v>
      </c>
      <c r="BM1079">
        <v>1</v>
      </c>
      <c r="BN1079">
        <v>299</v>
      </c>
      <c r="BO1079" t="s">
        <v>98</v>
      </c>
      <c r="BP1079" t="s">
        <v>98</v>
      </c>
      <c r="BQ1079" t="s">
        <v>105</v>
      </c>
      <c r="BR1079">
        <v>240</v>
      </c>
      <c r="BS1079">
        <v>32</v>
      </c>
      <c r="BT1079">
        <v>0</v>
      </c>
      <c r="BU1079">
        <v>0</v>
      </c>
      <c r="BV1079">
        <v>0</v>
      </c>
      <c r="BW1079">
        <v>0</v>
      </c>
      <c r="BX1079" t="s">
        <v>83</v>
      </c>
      <c r="BY1079" t="s">
        <v>83</v>
      </c>
      <c r="BZ1079" t="s">
        <v>83</v>
      </c>
      <c r="CA1079" s="2">
        <v>0</v>
      </c>
      <c r="CB1079">
        <v>3</v>
      </c>
      <c r="CC1079">
        <v>2006</v>
      </c>
      <c r="CD1079" t="s">
        <v>110</v>
      </c>
      <c r="CE1079" t="s">
        <v>128</v>
      </c>
      <c r="CF1079" s="2">
        <v>138800</v>
      </c>
      <c r="CG1079" s="4">
        <f t="shared" si="33"/>
        <v>126.64233576642336</v>
      </c>
    </row>
    <row r="1080" spans="1:85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 t="str">
        <f t="shared" si="32"/>
        <v>Y</v>
      </c>
      <c r="S1080">
        <v>6</v>
      </c>
      <c r="T1080">
        <v>5</v>
      </c>
      <c r="U1080">
        <v>2004</v>
      </c>
      <c r="V1080" t="str">
        <f>IF(Table1[[#This Row],[YearBuilt]]&lt;1990, "N", IF(Table1[[#This Row],[Remodeled after 1990?]] = "Y", "N", "Y"))</f>
        <v>Y</v>
      </c>
      <c r="W1080">
        <v>2004</v>
      </c>
      <c r="X1080" t="str" cm="1">
        <f t="array" ref="X1080">IFERROR(IF(U1080=W1080, "N", IF(AND(U1080&lt;W1080, Table1[[#This Row],[YearRemodAdd]]&gt;1990), "Y", "N/A")), No value)</f>
        <v>N</v>
      </c>
      <c r="Y1080" t="s">
        <v>93</v>
      </c>
      <c r="Z1080" t="s">
        <v>94</v>
      </c>
      <c r="AA1080" t="s">
        <v>95</v>
      </c>
      <c r="AB1080" t="s">
        <v>95</v>
      </c>
      <c r="AC1080" t="s">
        <v>96</v>
      </c>
      <c r="AD1080">
        <v>169</v>
      </c>
      <c r="AE1080" t="s">
        <v>97</v>
      </c>
      <c r="AF1080" t="s">
        <v>98</v>
      </c>
      <c r="AG1080" t="s">
        <v>99</v>
      </c>
      <c r="AH1080" t="s">
        <v>97</v>
      </c>
      <c r="AI1080" t="s">
        <v>98</v>
      </c>
      <c r="AJ1080" t="s">
        <v>121</v>
      </c>
      <c r="AK1080" t="s">
        <v>101</v>
      </c>
      <c r="AL1080">
        <v>662</v>
      </c>
      <c r="AM1080" t="s">
        <v>102</v>
      </c>
      <c r="AN1080">
        <v>0</v>
      </c>
      <c r="AO1080">
        <v>186</v>
      </c>
      <c r="AP1080">
        <v>848</v>
      </c>
      <c r="AQ1080" t="s">
        <v>103</v>
      </c>
      <c r="AR1080" t="s">
        <v>104</v>
      </c>
      <c r="AS1080" t="s">
        <v>105</v>
      </c>
      <c r="AT1080" t="s">
        <v>106</v>
      </c>
      <c r="AU1080">
        <v>848</v>
      </c>
      <c r="AV1080">
        <v>0</v>
      </c>
      <c r="AW1080">
        <v>0</v>
      </c>
      <c r="AX1080">
        <v>848</v>
      </c>
      <c r="AY1080">
        <v>1</v>
      </c>
      <c r="AZ1080">
        <v>0</v>
      </c>
      <c r="BA1080">
        <v>1</v>
      </c>
      <c r="BB1080">
        <v>0</v>
      </c>
      <c r="BC1080">
        <v>1</v>
      </c>
      <c r="BD1080">
        <v>1</v>
      </c>
      <c r="BE1080" t="s">
        <v>97</v>
      </c>
      <c r="BF1080">
        <v>3</v>
      </c>
      <c r="BG1080" t="s">
        <v>107</v>
      </c>
      <c r="BH1080">
        <v>1</v>
      </c>
      <c r="BI1080" t="s">
        <v>97</v>
      </c>
      <c r="BJ1080" t="s">
        <v>108</v>
      </c>
      <c r="BK1080">
        <v>2004</v>
      </c>
      <c r="BL1080" t="s">
        <v>109</v>
      </c>
      <c r="BM1080">
        <v>2</v>
      </c>
      <c r="BN1080">
        <v>420</v>
      </c>
      <c r="BO1080" t="s">
        <v>98</v>
      </c>
      <c r="BP1080" t="s">
        <v>98</v>
      </c>
      <c r="BQ1080" t="s">
        <v>105</v>
      </c>
      <c r="BR1080">
        <v>140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 t="s">
        <v>83</v>
      </c>
      <c r="BY1080" t="s">
        <v>83</v>
      </c>
      <c r="BZ1080" t="s">
        <v>83</v>
      </c>
      <c r="CA1080" s="2">
        <v>0</v>
      </c>
      <c r="CB1080">
        <v>5</v>
      </c>
      <c r="CC1080">
        <v>2006</v>
      </c>
      <c r="CD1080" t="s">
        <v>110</v>
      </c>
      <c r="CE1080" t="s">
        <v>111</v>
      </c>
      <c r="CF1080" s="2">
        <v>155900</v>
      </c>
      <c r="CG1080" s="4">
        <f t="shared" si="33"/>
        <v>183.84433962264151</v>
      </c>
    </row>
    <row r="1081" spans="1:85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 t="str">
        <f t="shared" si="32"/>
        <v>Y</v>
      </c>
      <c r="S1081">
        <v>5</v>
      </c>
      <c r="T1081">
        <v>5</v>
      </c>
      <c r="U1081">
        <v>1994</v>
      </c>
      <c r="V1081" t="str">
        <f>IF(Table1[[#This Row],[YearBuilt]]&lt;1990, "N", IF(Table1[[#This Row],[Remodeled after 1990?]] = "Y", "N", "Y"))</f>
        <v>Y</v>
      </c>
      <c r="W1081">
        <v>1994</v>
      </c>
      <c r="X1081" t="str" cm="1">
        <f t="array" ref="X1081">IFERROR(IF(U1081=W1081, "N", IF(AND(U1081&lt;W1081, Table1[[#This Row],[YearRemodAdd]]&gt;1990), "Y", "N/A")), No value)</f>
        <v>N</v>
      </c>
      <c r="Y1081" t="s">
        <v>93</v>
      </c>
      <c r="Z1081" t="s">
        <v>94</v>
      </c>
      <c r="AA1081" t="s">
        <v>95</v>
      </c>
      <c r="AB1081" t="s">
        <v>95</v>
      </c>
      <c r="AC1081" t="s">
        <v>117</v>
      </c>
      <c r="AD1081">
        <v>0</v>
      </c>
      <c r="AE1081" t="s">
        <v>98</v>
      </c>
      <c r="AF1081" t="s">
        <v>98</v>
      </c>
      <c r="AG1081" t="s">
        <v>99</v>
      </c>
      <c r="AH1081" t="s">
        <v>97</v>
      </c>
      <c r="AI1081" t="s">
        <v>98</v>
      </c>
      <c r="AJ1081" t="s">
        <v>100</v>
      </c>
      <c r="AK1081" t="s">
        <v>101</v>
      </c>
      <c r="AL1081">
        <v>495</v>
      </c>
      <c r="AM1081" t="s">
        <v>102</v>
      </c>
      <c r="AN1081">
        <v>0</v>
      </c>
      <c r="AO1081">
        <v>495</v>
      </c>
      <c r="AP1081">
        <v>990</v>
      </c>
      <c r="AQ1081" t="s">
        <v>103</v>
      </c>
      <c r="AR1081" t="s">
        <v>97</v>
      </c>
      <c r="AS1081" t="s">
        <v>105</v>
      </c>
      <c r="AT1081" t="s">
        <v>106</v>
      </c>
      <c r="AU1081">
        <v>990</v>
      </c>
      <c r="AV1081">
        <v>0</v>
      </c>
      <c r="AW1081">
        <v>0</v>
      </c>
      <c r="AX1081">
        <v>990</v>
      </c>
      <c r="AY1081">
        <v>0</v>
      </c>
      <c r="AZ1081">
        <v>0</v>
      </c>
      <c r="BA1081">
        <v>1</v>
      </c>
      <c r="BB1081">
        <v>0</v>
      </c>
      <c r="BC1081">
        <v>3</v>
      </c>
      <c r="BD1081">
        <v>1</v>
      </c>
      <c r="BE1081" t="s">
        <v>98</v>
      </c>
      <c r="BF1081">
        <v>5</v>
      </c>
      <c r="BG1081" t="s">
        <v>107</v>
      </c>
      <c r="BH1081">
        <v>0</v>
      </c>
      <c r="BI1081" t="s">
        <v>83</v>
      </c>
      <c r="BJ1081" t="s">
        <v>108</v>
      </c>
      <c r="BK1081">
        <v>1996</v>
      </c>
      <c r="BL1081" t="s">
        <v>102</v>
      </c>
      <c r="BM1081">
        <v>1</v>
      </c>
      <c r="BN1081">
        <v>299</v>
      </c>
      <c r="BO1081" t="s">
        <v>98</v>
      </c>
      <c r="BP1081" t="s">
        <v>98</v>
      </c>
      <c r="BQ1081" t="s">
        <v>105</v>
      </c>
      <c r="BR1081">
        <v>0</v>
      </c>
      <c r="BS1081">
        <v>64</v>
      </c>
      <c r="BT1081">
        <v>0</v>
      </c>
      <c r="BU1081">
        <v>0</v>
      </c>
      <c r="BV1081">
        <v>0</v>
      </c>
      <c r="BW1081">
        <v>0</v>
      </c>
      <c r="BX1081" t="s">
        <v>83</v>
      </c>
      <c r="BY1081" t="s">
        <v>83</v>
      </c>
      <c r="BZ1081" t="s">
        <v>83</v>
      </c>
      <c r="CA1081" s="2">
        <v>0</v>
      </c>
      <c r="CB1081">
        <v>4</v>
      </c>
      <c r="CC1081">
        <v>2007</v>
      </c>
      <c r="CD1081" t="s">
        <v>110</v>
      </c>
      <c r="CE1081" t="s">
        <v>111</v>
      </c>
      <c r="CF1081" s="2">
        <v>126000</v>
      </c>
      <c r="CG1081" s="4">
        <f t="shared" si="33"/>
        <v>127.27272727272727</v>
      </c>
    </row>
    <row r="1082" spans="1:85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 t="str">
        <f t="shared" si="32"/>
        <v>Y</v>
      </c>
      <c r="S1082">
        <v>6</v>
      </c>
      <c r="T1082">
        <v>7</v>
      </c>
      <c r="U1082">
        <v>1971</v>
      </c>
      <c r="V1082" t="str">
        <f>IF(Table1[[#This Row],[YearBuilt]]&lt;1990, "N", IF(Table1[[#This Row],[Remodeled after 1990?]] = "Y", "N", "Y"))</f>
        <v>N</v>
      </c>
      <c r="W1082">
        <v>2004</v>
      </c>
      <c r="X1082" t="str" cm="1">
        <f t="array" ref="X1082">IFERROR(IF(U1082=W1082, "N", IF(AND(U1082&lt;W1082, Table1[[#This Row],[YearRemodAdd]]&gt;1990), "Y", "N/A")), No value)</f>
        <v>Y</v>
      </c>
      <c r="Y1082" t="s">
        <v>93</v>
      </c>
      <c r="Z1082" t="s">
        <v>94</v>
      </c>
      <c r="AA1082" t="s">
        <v>95</v>
      </c>
      <c r="AB1082" t="s">
        <v>95</v>
      </c>
      <c r="AC1082" t="s">
        <v>96</v>
      </c>
      <c r="AD1082">
        <v>144</v>
      </c>
      <c r="AE1082" t="s">
        <v>97</v>
      </c>
      <c r="AF1082" t="s">
        <v>97</v>
      </c>
      <c r="AG1082" t="s">
        <v>118</v>
      </c>
      <c r="AH1082" t="s">
        <v>98</v>
      </c>
      <c r="AI1082" t="s">
        <v>98</v>
      </c>
      <c r="AJ1082" t="s">
        <v>100</v>
      </c>
      <c r="AK1082" t="s">
        <v>119</v>
      </c>
      <c r="AL1082">
        <v>656</v>
      </c>
      <c r="AM1082" t="s">
        <v>102</v>
      </c>
      <c r="AN1082">
        <v>0</v>
      </c>
      <c r="AO1082">
        <v>602</v>
      </c>
      <c r="AP1082">
        <v>1258</v>
      </c>
      <c r="AQ1082" t="s">
        <v>103</v>
      </c>
      <c r="AR1082" t="s">
        <v>104</v>
      </c>
      <c r="AS1082" t="s">
        <v>105</v>
      </c>
      <c r="AT1082" t="s">
        <v>106</v>
      </c>
      <c r="AU1082">
        <v>1258</v>
      </c>
      <c r="AV1082">
        <v>0</v>
      </c>
      <c r="AW1082">
        <v>0</v>
      </c>
      <c r="AX1082">
        <v>1258</v>
      </c>
      <c r="AY1082">
        <v>0</v>
      </c>
      <c r="AZ1082">
        <v>1</v>
      </c>
      <c r="BA1082">
        <v>2</v>
      </c>
      <c r="BB1082">
        <v>0</v>
      </c>
      <c r="BC1082">
        <v>3</v>
      </c>
      <c r="BD1082">
        <v>1</v>
      </c>
      <c r="BE1082" t="s">
        <v>97</v>
      </c>
      <c r="BF1082">
        <v>5</v>
      </c>
      <c r="BG1082" t="s">
        <v>107</v>
      </c>
      <c r="BH1082">
        <v>0</v>
      </c>
      <c r="BI1082" t="s">
        <v>83</v>
      </c>
      <c r="BJ1082" t="s">
        <v>108</v>
      </c>
      <c r="BK1082">
        <v>1971</v>
      </c>
      <c r="BL1082" t="s">
        <v>109</v>
      </c>
      <c r="BM1082">
        <v>2</v>
      </c>
      <c r="BN1082">
        <v>528</v>
      </c>
      <c r="BO1082" t="s">
        <v>98</v>
      </c>
      <c r="BP1082" t="s">
        <v>98</v>
      </c>
      <c r="BQ1082" t="s">
        <v>105</v>
      </c>
      <c r="BR1082">
        <v>55</v>
      </c>
      <c r="BS1082">
        <v>0</v>
      </c>
      <c r="BT1082">
        <v>0</v>
      </c>
      <c r="BU1082">
        <v>216</v>
      </c>
      <c r="BV1082">
        <v>0</v>
      </c>
      <c r="BW1082">
        <v>0</v>
      </c>
      <c r="BX1082" t="s">
        <v>83</v>
      </c>
      <c r="BY1082" t="s">
        <v>83</v>
      </c>
      <c r="BZ1082" t="s">
        <v>83</v>
      </c>
      <c r="CA1082" s="2">
        <v>0</v>
      </c>
      <c r="CB1082">
        <v>10</v>
      </c>
      <c r="CC1082">
        <v>2008</v>
      </c>
      <c r="CD1082" t="s">
        <v>173</v>
      </c>
      <c r="CE1082" t="s">
        <v>128</v>
      </c>
      <c r="CF1082" s="2">
        <v>145000</v>
      </c>
      <c r="CG1082" s="4">
        <f t="shared" si="33"/>
        <v>115.26232114467409</v>
      </c>
    </row>
    <row r="1083" spans="1:85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 t="str">
        <f t="shared" si="32"/>
        <v>Y</v>
      </c>
      <c r="S1083">
        <v>5</v>
      </c>
      <c r="T1083">
        <v>5</v>
      </c>
      <c r="U1083">
        <v>1963</v>
      </c>
      <c r="V1083" t="str">
        <f>IF(Table1[[#This Row],[YearBuilt]]&lt;1990, "N", IF(Table1[[#This Row],[Remodeled after 1990?]] = "Y", "N", "Y"))</f>
        <v>N</v>
      </c>
      <c r="W1083">
        <v>1963</v>
      </c>
      <c r="X1083" t="str" cm="1">
        <f t="array" ref="X1083">IFERROR(IF(U1083=W1083, "N", IF(AND(U1083&lt;W1083, Table1[[#This Row],[YearRemodAdd]]&gt;1990), "Y", "N/A")), No value)</f>
        <v>N</v>
      </c>
      <c r="Y1083" t="s">
        <v>93</v>
      </c>
      <c r="Z1083" t="s">
        <v>94</v>
      </c>
      <c r="AA1083" t="s">
        <v>140</v>
      </c>
      <c r="AB1083" t="s">
        <v>140</v>
      </c>
      <c r="AC1083" t="s">
        <v>117</v>
      </c>
      <c r="AD1083">
        <v>0</v>
      </c>
      <c r="AE1083" t="s">
        <v>98</v>
      </c>
      <c r="AF1083" t="s">
        <v>98</v>
      </c>
      <c r="AG1083" t="s">
        <v>118</v>
      </c>
      <c r="AH1083" t="s">
        <v>98</v>
      </c>
      <c r="AI1083" t="s">
        <v>98</v>
      </c>
      <c r="AJ1083" t="s">
        <v>100</v>
      </c>
      <c r="AK1083" t="s">
        <v>119</v>
      </c>
      <c r="AL1083">
        <v>824</v>
      </c>
      <c r="AM1083" t="s">
        <v>102</v>
      </c>
      <c r="AN1083">
        <v>0</v>
      </c>
      <c r="AO1083">
        <v>216</v>
      </c>
      <c r="AP1083">
        <v>1040</v>
      </c>
      <c r="AQ1083" t="s">
        <v>103</v>
      </c>
      <c r="AR1083" t="s">
        <v>147</v>
      </c>
      <c r="AS1083" t="s">
        <v>105</v>
      </c>
      <c r="AT1083" t="s">
        <v>106</v>
      </c>
      <c r="AU1083">
        <v>1040</v>
      </c>
      <c r="AV1083">
        <v>0</v>
      </c>
      <c r="AW1083">
        <v>0</v>
      </c>
      <c r="AX1083">
        <v>1040</v>
      </c>
      <c r="AY1083">
        <v>1</v>
      </c>
      <c r="AZ1083">
        <v>0</v>
      </c>
      <c r="BA1083">
        <v>1</v>
      </c>
      <c r="BB1083">
        <v>1</v>
      </c>
      <c r="BC1083">
        <v>3</v>
      </c>
      <c r="BD1083">
        <v>1</v>
      </c>
      <c r="BE1083" t="s">
        <v>98</v>
      </c>
      <c r="BF1083">
        <v>5</v>
      </c>
      <c r="BG1083" t="s">
        <v>107</v>
      </c>
      <c r="BH1083">
        <v>0</v>
      </c>
      <c r="BI1083" t="s">
        <v>83</v>
      </c>
      <c r="BJ1083" t="s">
        <v>108</v>
      </c>
      <c r="BK1083">
        <v>1963</v>
      </c>
      <c r="BL1083" t="s">
        <v>157</v>
      </c>
      <c r="BM1083">
        <v>1</v>
      </c>
      <c r="BN1083">
        <v>308</v>
      </c>
      <c r="BO1083" t="s">
        <v>98</v>
      </c>
      <c r="BP1083" t="s">
        <v>98</v>
      </c>
      <c r="BQ1083" t="s">
        <v>105</v>
      </c>
      <c r="BR1083">
        <v>0</v>
      </c>
      <c r="BS1083">
        <v>0</v>
      </c>
      <c r="BT1083">
        <v>220</v>
      </c>
      <c r="BU1083">
        <v>0</v>
      </c>
      <c r="BV1083">
        <v>0</v>
      </c>
      <c r="BW1083">
        <v>0</v>
      </c>
      <c r="BX1083" t="s">
        <v>83</v>
      </c>
      <c r="BY1083" t="s">
        <v>134</v>
      </c>
      <c r="BZ1083" t="s">
        <v>83</v>
      </c>
      <c r="CA1083" s="2">
        <v>0</v>
      </c>
      <c r="CB1083">
        <v>6</v>
      </c>
      <c r="CC1083">
        <v>2010</v>
      </c>
      <c r="CD1083" t="s">
        <v>110</v>
      </c>
      <c r="CE1083" t="s">
        <v>111</v>
      </c>
      <c r="CF1083" s="2">
        <v>133000</v>
      </c>
      <c r="CG1083" s="4">
        <f t="shared" si="33"/>
        <v>127.88461538461539</v>
      </c>
    </row>
    <row r="1084" spans="1:85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 t="str">
        <f t="shared" si="32"/>
        <v>Y</v>
      </c>
      <c r="S1084">
        <v>7</v>
      </c>
      <c r="T1084">
        <v>5</v>
      </c>
      <c r="U1084">
        <v>2002</v>
      </c>
      <c r="V1084" t="str">
        <f>IF(Table1[[#This Row],[YearBuilt]]&lt;1990, "N", IF(Table1[[#This Row],[Remodeled after 1990?]] = "Y", "N", "Y"))</f>
        <v>Y</v>
      </c>
      <c r="W1084">
        <v>2002</v>
      </c>
      <c r="X1084" t="str" cm="1">
        <f t="array" ref="X1084">IFERROR(IF(U1084=W1084, "N", IF(AND(U1084&lt;W1084, Table1[[#This Row],[YearRemodAdd]]&gt;1990), "Y", "N/A")), No value)</f>
        <v>N</v>
      </c>
      <c r="Y1084" t="s">
        <v>93</v>
      </c>
      <c r="Z1084" t="s">
        <v>94</v>
      </c>
      <c r="AA1084" t="s">
        <v>95</v>
      </c>
      <c r="AB1084" t="s">
        <v>95</v>
      </c>
      <c r="AC1084" t="s">
        <v>96</v>
      </c>
      <c r="AD1084">
        <v>100</v>
      </c>
      <c r="AE1084" t="s">
        <v>97</v>
      </c>
      <c r="AF1084" t="s">
        <v>98</v>
      </c>
      <c r="AG1084" t="s">
        <v>99</v>
      </c>
      <c r="AH1084" t="s">
        <v>97</v>
      </c>
      <c r="AI1084" t="s">
        <v>98</v>
      </c>
      <c r="AJ1084" t="s">
        <v>100</v>
      </c>
      <c r="AK1084" t="s">
        <v>102</v>
      </c>
      <c r="AL1084">
        <v>0</v>
      </c>
      <c r="AM1084" t="s">
        <v>102</v>
      </c>
      <c r="AN1084">
        <v>0</v>
      </c>
      <c r="AO1084">
        <v>1459</v>
      </c>
      <c r="AP1084">
        <v>1459</v>
      </c>
      <c r="AQ1084" t="s">
        <v>103</v>
      </c>
      <c r="AR1084" t="s">
        <v>104</v>
      </c>
      <c r="AS1084" t="s">
        <v>105</v>
      </c>
      <c r="AT1084" t="s">
        <v>106</v>
      </c>
      <c r="AU1084">
        <v>1459</v>
      </c>
      <c r="AV1084">
        <v>0</v>
      </c>
      <c r="AW1084">
        <v>0</v>
      </c>
      <c r="AX1084">
        <v>1459</v>
      </c>
      <c r="AY1084">
        <v>0</v>
      </c>
      <c r="AZ1084">
        <v>0</v>
      </c>
      <c r="BA1084">
        <v>2</v>
      </c>
      <c r="BB1084">
        <v>0</v>
      </c>
      <c r="BC1084">
        <v>3</v>
      </c>
      <c r="BD1084">
        <v>1</v>
      </c>
      <c r="BE1084" t="s">
        <v>97</v>
      </c>
      <c r="BF1084">
        <v>6</v>
      </c>
      <c r="BG1084" t="s">
        <v>107</v>
      </c>
      <c r="BH1084">
        <v>1</v>
      </c>
      <c r="BI1084" t="s">
        <v>97</v>
      </c>
      <c r="BJ1084" t="s">
        <v>108</v>
      </c>
      <c r="BK1084">
        <v>2002</v>
      </c>
      <c r="BL1084" t="s">
        <v>109</v>
      </c>
      <c r="BM1084">
        <v>2</v>
      </c>
      <c r="BN1084">
        <v>527</v>
      </c>
      <c r="BO1084" t="s">
        <v>98</v>
      </c>
      <c r="BP1084" t="s">
        <v>98</v>
      </c>
      <c r="BQ1084" t="s">
        <v>105</v>
      </c>
      <c r="BR1084">
        <v>192</v>
      </c>
      <c r="BS1084">
        <v>39</v>
      </c>
      <c r="BT1084">
        <v>0</v>
      </c>
      <c r="BU1084">
        <v>0</v>
      </c>
      <c r="BV1084">
        <v>0</v>
      </c>
      <c r="BW1084">
        <v>0</v>
      </c>
      <c r="BX1084" t="s">
        <v>83</v>
      </c>
      <c r="BY1084" t="s">
        <v>83</v>
      </c>
      <c r="BZ1084" t="s">
        <v>83</v>
      </c>
      <c r="CA1084" s="2">
        <v>0</v>
      </c>
      <c r="CB1084">
        <v>9</v>
      </c>
      <c r="CC1084">
        <v>2007</v>
      </c>
      <c r="CD1084" t="s">
        <v>110</v>
      </c>
      <c r="CE1084" t="s">
        <v>111</v>
      </c>
      <c r="CF1084" s="2">
        <v>192000</v>
      </c>
      <c r="CG1084" s="4">
        <f t="shared" si="33"/>
        <v>131.59698423577794</v>
      </c>
    </row>
    <row r="1085" spans="1:85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 t="str">
        <f t="shared" si="32"/>
        <v>Y</v>
      </c>
      <c r="S1085">
        <v>6</v>
      </c>
      <c r="T1085">
        <v>6</v>
      </c>
      <c r="U1085">
        <v>1964</v>
      </c>
      <c r="V1085" t="str">
        <f>IF(Table1[[#This Row],[YearBuilt]]&lt;1990, "N", IF(Table1[[#This Row],[Remodeled after 1990?]] = "Y", "N", "Y"))</f>
        <v>N</v>
      </c>
      <c r="W1085">
        <v>1964</v>
      </c>
      <c r="X1085" t="str" cm="1">
        <f t="array" ref="X1085">IFERROR(IF(U1085=W1085, "N", IF(AND(U1085&lt;W1085, Table1[[#This Row],[YearRemodAdd]]&gt;1990), "Y", "N/A")), No value)</f>
        <v>N</v>
      </c>
      <c r="Y1085" t="s">
        <v>152</v>
      </c>
      <c r="Z1085" t="s">
        <v>94</v>
      </c>
      <c r="AA1085" t="s">
        <v>140</v>
      </c>
      <c r="AB1085" t="s">
        <v>140</v>
      </c>
      <c r="AC1085" t="s">
        <v>96</v>
      </c>
      <c r="AD1085">
        <v>425</v>
      </c>
      <c r="AE1085" t="s">
        <v>98</v>
      </c>
      <c r="AF1085" t="s">
        <v>98</v>
      </c>
      <c r="AG1085" t="s">
        <v>118</v>
      </c>
      <c r="AH1085" t="s">
        <v>98</v>
      </c>
      <c r="AI1085" t="s">
        <v>98</v>
      </c>
      <c r="AJ1085" t="s">
        <v>100</v>
      </c>
      <c r="AK1085" t="s">
        <v>141</v>
      </c>
      <c r="AL1085">
        <v>553</v>
      </c>
      <c r="AM1085" t="s">
        <v>102</v>
      </c>
      <c r="AN1085">
        <v>0</v>
      </c>
      <c r="AO1085">
        <v>698</v>
      </c>
      <c r="AP1085">
        <v>1251</v>
      </c>
      <c r="AQ1085" t="s">
        <v>103</v>
      </c>
      <c r="AR1085" t="s">
        <v>98</v>
      </c>
      <c r="AS1085" t="s">
        <v>105</v>
      </c>
      <c r="AT1085" t="s">
        <v>106</v>
      </c>
      <c r="AU1085">
        <v>1251</v>
      </c>
      <c r="AV1085">
        <v>0</v>
      </c>
      <c r="AW1085">
        <v>0</v>
      </c>
      <c r="AX1085">
        <v>1251</v>
      </c>
      <c r="AY1085">
        <v>1</v>
      </c>
      <c r="AZ1085">
        <v>0</v>
      </c>
      <c r="BA1085">
        <v>1</v>
      </c>
      <c r="BB1085">
        <v>0</v>
      </c>
      <c r="BC1085">
        <v>3</v>
      </c>
      <c r="BD1085">
        <v>1</v>
      </c>
      <c r="BE1085" t="s">
        <v>98</v>
      </c>
      <c r="BF1085">
        <v>6</v>
      </c>
      <c r="BG1085" t="s">
        <v>107</v>
      </c>
      <c r="BH1085">
        <v>2</v>
      </c>
      <c r="BI1085" t="s">
        <v>97</v>
      </c>
      <c r="BJ1085" t="s">
        <v>108</v>
      </c>
      <c r="BK1085">
        <v>1964</v>
      </c>
      <c r="BL1085" t="s">
        <v>109</v>
      </c>
      <c r="BM1085">
        <v>1</v>
      </c>
      <c r="BN1085">
        <v>461</v>
      </c>
      <c r="BO1085" t="s">
        <v>98</v>
      </c>
      <c r="BP1085" t="s">
        <v>98</v>
      </c>
      <c r="BQ1085" t="s">
        <v>105</v>
      </c>
      <c r="BR1085">
        <v>0</v>
      </c>
      <c r="BS1085">
        <v>116</v>
      </c>
      <c r="BT1085">
        <v>0</v>
      </c>
      <c r="BU1085">
        <v>0</v>
      </c>
      <c r="BV1085">
        <v>0</v>
      </c>
      <c r="BW1085">
        <v>0</v>
      </c>
      <c r="BX1085" t="s">
        <v>83</v>
      </c>
      <c r="BY1085" t="s">
        <v>134</v>
      </c>
      <c r="BZ1085" t="s">
        <v>135</v>
      </c>
      <c r="CA1085" s="2">
        <v>700</v>
      </c>
      <c r="CB1085">
        <v>3</v>
      </c>
      <c r="CC1085">
        <v>2006</v>
      </c>
      <c r="CD1085" t="s">
        <v>110</v>
      </c>
      <c r="CE1085" t="s">
        <v>111</v>
      </c>
      <c r="CF1085" s="2">
        <v>160000</v>
      </c>
      <c r="CG1085" s="4">
        <f t="shared" si="33"/>
        <v>127.89768185451639</v>
      </c>
    </row>
    <row r="1086" spans="1:85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 t="str">
        <f t="shared" si="32"/>
        <v>N</v>
      </c>
      <c r="S1086">
        <v>6</v>
      </c>
      <c r="T1086">
        <v>5</v>
      </c>
      <c r="U1086">
        <v>1995</v>
      </c>
      <c r="V1086" t="str">
        <f>IF(Table1[[#This Row],[YearBuilt]]&lt;1990, "N", IF(Table1[[#This Row],[Remodeled after 1990?]] = "Y", "N", "Y"))</f>
        <v>N</v>
      </c>
      <c r="W1086">
        <v>1996</v>
      </c>
      <c r="X1086" t="str" cm="1">
        <f t="array" ref="X1086">IFERROR(IF(U1086=W1086, "N", IF(AND(U1086&lt;W1086, Table1[[#This Row],[YearRemodAdd]]&gt;1990), "Y", "N/A")), No value)</f>
        <v>Y</v>
      </c>
      <c r="Y1086" t="s">
        <v>93</v>
      </c>
      <c r="Z1086" t="s">
        <v>94</v>
      </c>
      <c r="AA1086" t="s">
        <v>140</v>
      </c>
      <c r="AB1086" t="s">
        <v>140</v>
      </c>
      <c r="AC1086" t="s">
        <v>117</v>
      </c>
      <c r="AD1086">
        <v>0</v>
      </c>
      <c r="AE1086" t="s">
        <v>98</v>
      </c>
      <c r="AF1086" t="s">
        <v>98</v>
      </c>
      <c r="AG1086" t="s">
        <v>99</v>
      </c>
      <c r="AH1086" t="s">
        <v>97</v>
      </c>
      <c r="AI1086" t="s">
        <v>98</v>
      </c>
      <c r="AJ1086" t="s">
        <v>100</v>
      </c>
      <c r="AK1086" t="s">
        <v>119</v>
      </c>
      <c r="AL1086">
        <v>592</v>
      </c>
      <c r="AM1086" t="s">
        <v>102</v>
      </c>
      <c r="AN1086">
        <v>0</v>
      </c>
      <c r="AO1086">
        <v>99</v>
      </c>
      <c r="AP1086">
        <v>691</v>
      </c>
      <c r="AQ1086" t="s">
        <v>103</v>
      </c>
      <c r="AR1086" t="s">
        <v>97</v>
      </c>
      <c r="AS1086" t="s">
        <v>105</v>
      </c>
      <c r="AT1086" t="s">
        <v>106</v>
      </c>
      <c r="AU1086">
        <v>691</v>
      </c>
      <c r="AV1086">
        <v>807</v>
      </c>
      <c r="AW1086">
        <v>0</v>
      </c>
      <c r="AX1086">
        <v>1498</v>
      </c>
      <c r="AY1086">
        <v>0</v>
      </c>
      <c r="AZ1086">
        <v>0</v>
      </c>
      <c r="BA1086">
        <v>2</v>
      </c>
      <c r="BB1086">
        <v>1</v>
      </c>
      <c r="BC1086">
        <v>3</v>
      </c>
      <c r="BD1086">
        <v>1</v>
      </c>
      <c r="BE1086" t="s">
        <v>98</v>
      </c>
      <c r="BF1086">
        <v>6</v>
      </c>
      <c r="BG1086" t="s">
        <v>107</v>
      </c>
      <c r="BH1086">
        <v>1</v>
      </c>
      <c r="BI1086" t="s">
        <v>98</v>
      </c>
      <c r="BJ1086" t="s">
        <v>108</v>
      </c>
      <c r="BK1086">
        <v>1995</v>
      </c>
      <c r="BL1086" t="s">
        <v>157</v>
      </c>
      <c r="BM1086">
        <v>2</v>
      </c>
      <c r="BN1086">
        <v>409</v>
      </c>
      <c r="BO1086" t="s">
        <v>98</v>
      </c>
      <c r="BP1086" t="s">
        <v>98</v>
      </c>
      <c r="BQ1086" t="s">
        <v>105</v>
      </c>
      <c r="BR1086">
        <v>315</v>
      </c>
      <c r="BS1086">
        <v>44</v>
      </c>
      <c r="BT1086">
        <v>0</v>
      </c>
      <c r="BU1086">
        <v>0</v>
      </c>
      <c r="BV1086">
        <v>0</v>
      </c>
      <c r="BW1086">
        <v>0</v>
      </c>
      <c r="BX1086" t="s">
        <v>83</v>
      </c>
      <c r="BY1086" t="s">
        <v>83</v>
      </c>
      <c r="BZ1086" t="s">
        <v>83</v>
      </c>
      <c r="CA1086" s="2">
        <v>0</v>
      </c>
      <c r="CB1086">
        <v>7</v>
      </c>
      <c r="CC1086">
        <v>2006</v>
      </c>
      <c r="CD1086" t="s">
        <v>110</v>
      </c>
      <c r="CE1086" t="s">
        <v>111</v>
      </c>
      <c r="CF1086" s="2">
        <v>187500</v>
      </c>
      <c r="CG1086" s="4">
        <f t="shared" si="33"/>
        <v>125.16688918558077</v>
      </c>
    </row>
    <row r="1087" spans="1:85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 t="str">
        <f t="shared" si="32"/>
        <v>N/A</v>
      </c>
      <c r="S1087">
        <v>6</v>
      </c>
      <c r="T1087">
        <v>6</v>
      </c>
      <c r="U1087">
        <v>1992</v>
      </c>
      <c r="V1087" t="str">
        <f>IF(Table1[[#This Row],[YearBuilt]]&lt;1990, "N", IF(Table1[[#This Row],[Remodeled after 1990?]] = "Y", "N", "Y"))</f>
        <v>Y</v>
      </c>
      <c r="W1087">
        <v>1992</v>
      </c>
      <c r="X1087" t="str" cm="1">
        <f t="array" ref="X1087">IFERROR(IF(U1087=W1087, "N", IF(AND(U1087&lt;W1087, Table1[[#This Row],[YearRemodAdd]]&gt;1990), "Y", "N/A")), No value)</f>
        <v>N</v>
      </c>
      <c r="Y1087" t="s">
        <v>93</v>
      </c>
      <c r="Z1087" t="s">
        <v>94</v>
      </c>
      <c r="AA1087" t="s">
        <v>140</v>
      </c>
      <c r="AB1087" t="s">
        <v>140</v>
      </c>
      <c r="AC1087" t="s">
        <v>117</v>
      </c>
      <c r="AD1087">
        <v>0</v>
      </c>
      <c r="AE1087" t="s">
        <v>98</v>
      </c>
      <c r="AF1087" t="s">
        <v>98</v>
      </c>
      <c r="AG1087" t="s">
        <v>99</v>
      </c>
      <c r="AH1087" t="s">
        <v>97</v>
      </c>
      <c r="AI1087" t="s">
        <v>98</v>
      </c>
      <c r="AJ1087" t="s">
        <v>130</v>
      </c>
      <c r="AK1087" t="s">
        <v>101</v>
      </c>
      <c r="AL1087">
        <v>747</v>
      </c>
      <c r="AM1087" t="s">
        <v>102</v>
      </c>
      <c r="AN1087">
        <v>0</v>
      </c>
      <c r="AO1087">
        <v>189</v>
      </c>
      <c r="AP1087">
        <v>936</v>
      </c>
      <c r="AQ1087" t="s">
        <v>103</v>
      </c>
      <c r="AR1087" t="s">
        <v>104</v>
      </c>
      <c r="AS1087" t="s">
        <v>105</v>
      </c>
      <c r="AT1087" t="s">
        <v>106</v>
      </c>
      <c r="AU1087">
        <v>996</v>
      </c>
      <c r="AV1087">
        <v>0</v>
      </c>
      <c r="AW1087">
        <v>0</v>
      </c>
      <c r="AX1087">
        <v>996</v>
      </c>
      <c r="AY1087">
        <v>1</v>
      </c>
      <c r="AZ1087">
        <v>0</v>
      </c>
      <c r="BA1087">
        <v>1</v>
      </c>
      <c r="BB1087">
        <v>0</v>
      </c>
      <c r="BC1087">
        <v>2</v>
      </c>
      <c r="BD1087">
        <v>1</v>
      </c>
      <c r="BE1087" t="s">
        <v>97</v>
      </c>
      <c r="BF1087">
        <v>5</v>
      </c>
      <c r="BG1087" t="s">
        <v>107</v>
      </c>
      <c r="BH1087">
        <v>0</v>
      </c>
      <c r="BI1087" t="s">
        <v>83</v>
      </c>
      <c r="BJ1087" t="s">
        <v>108</v>
      </c>
      <c r="BK1087">
        <v>1992</v>
      </c>
      <c r="BL1087" t="s">
        <v>102</v>
      </c>
      <c r="BM1087">
        <v>2</v>
      </c>
      <c r="BN1087">
        <v>564</v>
      </c>
      <c r="BO1087" t="s">
        <v>98</v>
      </c>
      <c r="BP1087" t="s">
        <v>98</v>
      </c>
      <c r="BQ1087" t="s">
        <v>105</v>
      </c>
      <c r="BR1087">
        <v>120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 t="s">
        <v>83</v>
      </c>
      <c r="BY1087" t="s">
        <v>83</v>
      </c>
      <c r="BZ1087" t="s">
        <v>83</v>
      </c>
      <c r="CA1087" s="2">
        <v>0</v>
      </c>
      <c r="CB1087">
        <v>4</v>
      </c>
      <c r="CC1087">
        <v>2010</v>
      </c>
      <c r="CD1087" t="s">
        <v>110</v>
      </c>
      <c r="CE1087" t="s">
        <v>111</v>
      </c>
      <c r="CF1087" s="2">
        <v>147000</v>
      </c>
      <c r="CG1087" s="4">
        <f t="shared" si="33"/>
        <v>147.59036144578315</v>
      </c>
    </row>
    <row r="1088" spans="1:85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 t="str">
        <f t="shared" si="32"/>
        <v>N</v>
      </c>
      <c r="S1088">
        <v>4</v>
      </c>
      <c r="T1088">
        <v>5</v>
      </c>
      <c r="U1088">
        <v>1973</v>
      </c>
      <c r="V1088" t="str">
        <f>IF(Table1[[#This Row],[YearBuilt]]&lt;1990, "N", IF(Table1[[#This Row],[Remodeled after 1990?]] = "Y", "N", "Y"))</f>
        <v>N</v>
      </c>
      <c r="W1088">
        <v>1973</v>
      </c>
      <c r="X1088" t="str" cm="1">
        <f t="array" ref="X1088">IFERROR(IF(U1088=W1088, "N", IF(AND(U1088&lt;W1088, Table1[[#This Row],[YearRemodAdd]]&gt;1990), "Y", "N/A")), No value)</f>
        <v>N</v>
      </c>
      <c r="Y1088" t="s">
        <v>93</v>
      </c>
      <c r="Z1088" t="s">
        <v>94</v>
      </c>
      <c r="AA1088" t="s">
        <v>180</v>
      </c>
      <c r="AB1088" t="s">
        <v>181</v>
      </c>
      <c r="AC1088" t="s">
        <v>117</v>
      </c>
      <c r="AD1088">
        <v>0</v>
      </c>
      <c r="AE1088" t="s">
        <v>98</v>
      </c>
      <c r="AF1088" t="s">
        <v>98</v>
      </c>
      <c r="AG1088" t="s">
        <v>118</v>
      </c>
      <c r="AH1088" t="s">
        <v>98</v>
      </c>
      <c r="AI1088" t="s">
        <v>98</v>
      </c>
      <c r="AJ1088" t="s">
        <v>100</v>
      </c>
      <c r="AK1088" t="s">
        <v>141</v>
      </c>
      <c r="AL1088">
        <v>334</v>
      </c>
      <c r="AM1088" t="s">
        <v>102</v>
      </c>
      <c r="AN1088">
        <v>0</v>
      </c>
      <c r="AO1088">
        <v>212</v>
      </c>
      <c r="AP1088">
        <v>546</v>
      </c>
      <c r="AQ1088" t="s">
        <v>103</v>
      </c>
      <c r="AR1088" t="s">
        <v>98</v>
      </c>
      <c r="AS1088" t="s">
        <v>105</v>
      </c>
      <c r="AT1088" t="s">
        <v>106</v>
      </c>
      <c r="AU1088">
        <v>546</v>
      </c>
      <c r="AV1088">
        <v>546</v>
      </c>
      <c r="AW1088">
        <v>0</v>
      </c>
      <c r="AX1088">
        <v>1092</v>
      </c>
      <c r="AY1088">
        <v>0</v>
      </c>
      <c r="AZ1088">
        <v>0</v>
      </c>
      <c r="BA1088">
        <v>1</v>
      </c>
      <c r="BB1088">
        <v>1</v>
      </c>
      <c r="BC1088">
        <v>3</v>
      </c>
      <c r="BD1088">
        <v>1</v>
      </c>
      <c r="BE1088" t="s">
        <v>98</v>
      </c>
      <c r="BF1088">
        <v>6</v>
      </c>
      <c r="BG1088" t="s">
        <v>107</v>
      </c>
      <c r="BH1088">
        <v>0</v>
      </c>
      <c r="BI1088" t="s">
        <v>83</v>
      </c>
      <c r="BJ1088" t="s">
        <v>108</v>
      </c>
      <c r="BK1088">
        <v>1973</v>
      </c>
      <c r="BL1088" t="s">
        <v>109</v>
      </c>
      <c r="BM1088">
        <v>1</v>
      </c>
      <c r="BN1088">
        <v>286</v>
      </c>
      <c r="BO1088" t="s">
        <v>98</v>
      </c>
      <c r="BP1088" t="s">
        <v>98</v>
      </c>
      <c r="BQ1088" t="s">
        <v>105</v>
      </c>
      <c r="BR1088">
        <v>120</v>
      </c>
      <c r="BS1088">
        <v>96</v>
      </c>
      <c r="BT1088">
        <v>0</v>
      </c>
      <c r="BU1088">
        <v>0</v>
      </c>
      <c r="BV1088">
        <v>0</v>
      </c>
      <c r="BW1088">
        <v>0</v>
      </c>
      <c r="BX1088" t="s">
        <v>83</v>
      </c>
      <c r="BY1088" t="s">
        <v>83</v>
      </c>
      <c r="BZ1088" t="s">
        <v>83</v>
      </c>
      <c r="CA1088" s="2">
        <v>0</v>
      </c>
      <c r="CB1088">
        <v>5</v>
      </c>
      <c r="CC1088">
        <v>2010</v>
      </c>
      <c r="CD1088" t="s">
        <v>110</v>
      </c>
      <c r="CE1088" t="s">
        <v>111</v>
      </c>
      <c r="CF1088" s="2">
        <v>83500</v>
      </c>
      <c r="CG1088" s="4">
        <f t="shared" si="33"/>
        <v>76.46520146520146</v>
      </c>
    </row>
    <row r="1089" spans="1:85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 t="str">
        <f t="shared" si="32"/>
        <v>N</v>
      </c>
      <c r="S1089">
        <v>8</v>
      </c>
      <c r="T1089">
        <v>5</v>
      </c>
      <c r="U1089">
        <v>2005</v>
      </c>
      <c r="V1089" t="str">
        <f>IF(Table1[[#This Row],[YearBuilt]]&lt;1990, "N", IF(Table1[[#This Row],[Remodeled after 1990?]] = "Y", "N", "Y"))</f>
        <v>N</v>
      </c>
      <c r="W1089">
        <v>2006</v>
      </c>
      <c r="X1089" t="str" cm="1">
        <f t="array" ref="X1089">IFERROR(IF(U1089=W1089, "N", IF(AND(U1089&lt;W1089, Table1[[#This Row],[YearRemodAdd]]&gt;1990), "Y", "N/A")), No value)</f>
        <v>Y</v>
      </c>
      <c r="Y1089" t="s">
        <v>93</v>
      </c>
      <c r="Z1089" t="s">
        <v>94</v>
      </c>
      <c r="AA1089" t="s">
        <v>95</v>
      </c>
      <c r="AB1089" t="s">
        <v>95</v>
      </c>
      <c r="AC1089" t="s">
        <v>117</v>
      </c>
      <c r="AD1089">
        <v>0</v>
      </c>
      <c r="AE1089" t="s">
        <v>97</v>
      </c>
      <c r="AF1089" t="s">
        <v>98</v>
      </c>
      <c r="AG1089" t="s">
        <v>99</v>
      </c>
      <c r="AH1089" t="s">
        <v>97</v>
      </c>
      <c r="AI1089" t="s">
        <v>98</v>
      </c>
      <c r="AJ1089" t="s">
        <v>121</v>
      </c>
      <c r="AK1089" t="s">
        <v>102</v>
      </c>
      <c r="AL1089">
        <v>0</v>
      </c>
      <c r="AM1089" t="s">
        <v>102</v>
      </c>
      <c r="AN1089">
        <v>0</v>
      </c>
      <c r="AO1089">
        <v>1082</v>
      </c>
      <c r="AP1089">
        <v>1082</v>
      </c>
      <c r="AQ1089" t="s">
        <v>103</v>
      </c>
      <c r="AR1089" t="s">
        <v>104</v>
      </c>
      <c r="AS1089" t="s">
        <v>105</v>
      </c>
      <c r="AT1089" t="s">
        <v>106</v>
      </c>
      <c r="AU1089">
        <v>1082</v>
      </c>
      <c r="AV1089">
        <v>871</v>
      </c>
      <c r="AW1089">
        <v>0</v>
      </c>
      <c r="AX1089">
        <v>1953</v>
      </c>
      <c r="AY1089">
        <v>0</v>
      </c>
      <c r="AZ1089">
        <v>0</v>
      </c>
      <c r="BA1089">
        <v>2</v>
      </c>
      <c r="BB1089">
        <v>1</v>
      </c>
      <c r="BC1089">
        <v>3</v>
      </c>
      <c r="BD1089">
        <v>1</v>
      </c>
      <c r="BE1089" t="s">
        <v>97</v>
      </c>
      <c r="BF1089">
        <v>9</v>
      </c>
      <c r="BG1089" t="s">
        <v>107</v>
      </c>
      <c r="BH1089">
        <v>1</v>
      </c>
      <c r="BI1089" t="s">
        <v>97</v>
      </c>
      <c r="BJ1089" t="s">
        <v>108</v>
      </c>
      <c r="BK1089">
        <v>2005</v>
      </c>
      <c r="BL1089" t="s">
        <v>109</v>
      </c>
      <c r="BM1089">
        <v>3</v>
      </c>
      <c r="BN1089">
        <v>1043</v>
      </c>
      <c r="BO1089" t="s">
        <v>98</v>
      </c>
      <c r="BP1089" t="s">
        <v>98</v>
      </c>
      <c r="BQ1089" t="s">
        <v>105</v>
      </c>
      <c r="BR1089">
        <v>160</v>
      </c>
      <c r="BS1089">
        <v>50</v>
      </c>
      <c r="BT1089">
        <v>0</v>
      </c>
      <c r="BU1089">
        <v>0</v>
      </c>
      <c r="BV1089">
        <v>0</v>
      </c>
      <c r="BW1089">
        <v>0</v>
      </c>
      <c r="BX1089" t="s">
        <v>83</v>
      </c>
      <c r="BY1089" t="s">
        <v>83</v>
      </c>
      <c r="BZ1089" t="s">
        <v>83</v>
      </c>
      <c r="CA1089" s="2">
        <v>0</v>
      </c>
      <c r="CB1089">
        <v>5</v>
      </c>
      <c r="CC1089">
        <v>2009</v>
      </c>
      <c r="CD1089" t="s">
        <v>110</v>
      </c>
      <c r="CE1089" t="s">
        <v>111</v>
      </c>
      <c r="CF1089" s="2">
        <v>252000</v>
      </c>
      <c r="CG1089" s="4">
        <f t="shared" si="33"/>
        <v>129.03225806451613</v>
      </c>
    </row>
    <row r="1090" spans="1:85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 t="str">
        <f t="shared" si="32"/>
        <v>N</v>
      </c>
      <c r="S1090">
        <v>7</v>
      </c>
      <c r="T1090">
        <v>5</v>
      </c>
      <c r="U1090">
        <v>2004</v>
      </c>
      <c r="V1090" t="str">
        <f>IF(Table1[[#This Row],[YearBuilt]]&lt;1990, "N", IF(Table1[[#This Row],[Remodeled after 1990?]] = "Y", "N", "Y"))</f>
        <v>Y</v>
      </c>
      <c r="W1090">
        <v>2004</v>
      </c>
      <c r="X1090" t="str" cm="1">
        <f t="array" ref="X1090">IFERROR(IF(U1090=W1090, "N", IF(AND(U1090&lt;W1090, Table1[[#This Row],[YearRemodAdd]]&gt;1990), "Y", "N/A")), No value)</f>
        <v>N</v>
      </c>
      <c r="Y1090" t="s">
        <v>93</v>
      </c>
      <c r="Z1090" t="s">
        <v>94</v>
      </c>
      <c r="AA1090" t="s">
        <v>95</v>
      </c>
      <c r="AB1090" t="s">
        <v>95</v>
      </c>
      <c r="AC1090" t="s">
        <v>137</v>
      </c>
      <c r="AD1090">
        <v>50</v>
      </c>
      <c r="AE1090" t="s">
        <v>97</v>
      </c>
      <c r="AF1090" t="s">
        <v>98</v>
      </c>
      <c r="AG1090" t="s">
        <v>99</v>
      </c>
      <c r="AH1090" t="s">
        <v>97</v>
      </c>
      <c r="AI1090" t="s">
        <v>98</v>
      </c>
      <c r="AJ1090" t="s">
        <v>100</v>
      </c>
      <c r="AK1090" t="s">
        <v>102</v>
      </c>
      <c r="AL1090">
        <v>0</v>
      </c>
      <c r="AM1090" t="s">
        <v>102</v>
      </c>
      <c r="AN1090">
        <v>0</v>
      </c>
      <c r="AO1090">
        <v>970</v>
      </c>
      <c r="AP1090">
        <v>970</v>
      </c>
      <c r="AQ1090" t="s">
        <v>103</v>
      </c>
      <c r="AR1090" t="s">
        <v>104</v>
      </c>
      <c r="AS1090" t="s">
        <v>105</v>
      </c>
      <c r="AT1090" t="s">
        <v>106</v>
      </c>
      <c r="AU1090">
        <v>970</v>
      </c>
      <c r="AV1090">
        <v>739</v>
      </c>
      <c r="AW1090">
        <v>0</v>
      </c>
      <c r="AX1090">
        <v>1709</v>
      </c>
      <c r="AY1090">
        <v>0</v>
      </c>
      <c r="AZ1090">
        <v>0</v>
      </c>
      <c r="BA1090">
        <v>2</v>
      </c>
      <c r="BB1090">
        <v>0</v>
      </c>
      <c r="BC1090">
        <v>3</v>
      </c>
      <c r="BD1090">
        <v>1</v>
      </c>
      <c r="BE1090" t="s">
        <v>97</v>
      </c>
      <c r="BF1090">
        <v>7</v>
      </c>
      <c r="BG1090" t="s">
        <v>221</v>
      </c>
      <c r="BH1090">
        <v>0</v>
      </c>
      <c r="BI1090" t="s">
        <v>83</v>
      </c>
      <c r="BJ1090" t="s">
        <v>127</v>
      </c>
      <c r="BK1090">
        <v>2004</v>
      </c>
      <c r="BL1090" t="s">
        <v>102</v>
      </c>
      <c r="BM1090">
        <v>2</v>
      </c>
      <c r="BN1090">
        <v>380</v>
      </c>
      <c r="BO1090" t="s">
        <v>98</v>
      </c>
      <c r="BP1090" t="s">
        <v>98</v>
      </c>
      <c r="BQ1090" t="s">
        <v>105</v>
      </c>
      <c r="BR1090">
        <v>0</v>
      </c>
      <c r="BS1090">
        <v>40</v>
      </c>
      <c r="BT1090">
        <v>0</v>
      </c>
      <c r="BU1090">
        <v>0</v>
      </c>
      <c r="BV1090">
        <v>0</v>
      </c>
      <c r="BW1090">
        <v>0</v>
      </c>
      <c r="BX1090" t="s">
        <v>83</v>
      </c>
      <c r="BY1090" t="s">
        <v>83</v>
      </c>
      <c r="BZ1090" t="s">
        <v>83</v>
      </c>
      <c r="CA1090" s="2">
        <v>0</v>
      </c>
      <c r="CB1090">
        <v>4</v>
      </c>
      <c r="CC1090">
        <v>2006</v>
      </c>
      <c r="CD1090" t="s">
        <v>110</v>
      </c>
      <c r="CE1090" t="s">
        <v>111</v>
      </c>
      <c r="CF1090" s="2">
        <v>137500</v>
      </c>
      <c r="CG1090" s="4">
        <f t="shared" si="33"/>
        <v>80.456407255705088</v>
      </c>
    </row>
    <row r="1091" spans="1:85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 t="str">
        <f t="shared" ref="R1091:R1154" si="34">IFERROR(IF(Q1091 = "1Story", "Y",IF(Q1091 = "2Story", "N", "N/A")), "No value")</f>
        <v>Y</v>
      </c>
      <c r="S1091">
        <v>8</v>
      </c>
      <c r="T1091">
        <v>5</v>
      </c>
      <c r="U1091">
        <v>2005</v>
      </c>
      <c r="V1091" t="str">
        <f>IF(Table1[[#This Row],[YearBuilt]]&lt;1990, "N", IF(Table1[[#This Row],[Remodeled after 1990?]] = "Y", "N", "Y"))</f>
        <v>Y</v>
      </c>
      <c r="W1091">
        <v>2005</v>
      </c>
      <c r="X1091" t="str" cm="1">
        <f t="array" ref="X1091">IFERROR(IF(U1091=W1091, "N", IF(AND(U1091&lt;W1091, Table1[[#This Row],[YearRemodAdd]]&gt;1990), "Y", "N/A")), No value)</f>
        <v>N</v>
      </c>
      <c r="Y1091" t="s">
        <v>93</v>
      </c>
      <c r="Z1091" t="s">
        <v>94</v>
      </c>
      <c r="AA1091" t="s">
        <v>116</v>
      </c>
      <c r="AB1091" t="s">
        <v>116</v>
      </c>
      <c r="AC1091" t="s">
        <v>117</v>
      </c>
      <c r="AD1091">
        <v>0</v>
      </c>
      <c r="AE1091" t="s">
        <v>97</v>
      </c>
      <c r="AF1091" t="s">
        <v>98</v>
      </c>
      <c r="AG1091" t="s">
        <v>99</v>
      </c>
      <c r="AH1091" t="s">
        <v>97</v>
      </c>
      <c r="AI1091" t="s">
        <v>98</v>
      </c>
      <c r="AJ1091" t="s">
        <v>100</v>
      </c>
      <c r="AK1091" t="s">
        <v>101</v>
      </c>
      <c r="AL1091">
        <v>1039</v>
      </c>
      <c r="AM1091" t="s">
        <v>102</v>
      </c>
      <c r="AN1091">
        <v>0</v>
      </c>
      <c r="AO1091">
        <v>208</v>
      </c>
      <c r="AP1091">
        <v>1247</v>
      </c>
      <c r="AQ1091" t="s">
        <v>103</v>
      </c>
      <c r="AR1091" t="s">
        <v>104</v>
      </c>
      <c r="AS1091" t="s">
        <v>105</v>
      </c>
      <c r="AT1091" t="s">
        <v>106</v>
      </c>
      <c r="AU1091">
        <v>1247</v>
      </c>
      <c r="AV1091">
        <v>0</v>
      </c>
      <c r="AW1091">
        <v>0</v>
      </c>
      <c r="AX1091">
        <v>1247</v>
      </c>
      <c r="AY1091">
        <v>1</v>
      </c>
      <c r="AZ1091">
        <v>0</v>
      </c>
      <c r="BA1091">
        <v>1</v>
      </c>
      <c r="BB1091">
        <v>1</v>
      </c>
      <c r="BC1091">
        <v>1</v>
      </c>
      <c r="BD1091">
        <v>1</v>
      </c>
      <c r="BE1091" t="s">
        <v>97</v>
      </c>
      <c r="BF1091">
        <v>4</v>
      </c>
      <c r="BG1091" t="s">
        <v>107</v>
      </c>
      <c r="BH1091">
        <v>1</v>
      </c>
      <c r="BI1091" t="s">
        <v>97</v>
      </c>
      <c r="BJ1091" t="s">
        <v>108</v>
      </c>
      <c r="BK1091">
        <v>2005</v>
      </c>
      <c r="BL1091" t="s">
        <v>157</v>
      </c>
      <c r="BM1091">
        <v>2</v>
      </c>
      <c r="BN1091">
        <v>550</v>
      </c>
      <c r="BO1091" t="s">
        <v>98</v>
      </c>
      <c r="BP1091" t="s">
        <v>98</v>
      </c>
      <c r="BQ1091" t="s">
        <v>105</v>
      </c>
      <c r="BR1091">
        <v>0</v>
      </c>
      <c r="BS1091">
        <v>84</v>
      </c>
      <c r="BT1091">
        <v>0</v>
      </c>
      <c r="BU1091">
        <v>0</v>
      </c>
      <c r="BV1091">
        <v>0</v>
      </c>
      <c r="BW1091">
        <v>0</v>
      </c>
      <c r="BX1091" t="s">
        <v>83</v>
      </c>
      <c r="BY1091" t="s">
        <v>83</v>
      </c>
      <c r="BZ1091" t="s">
        <v>83</v>
      </c>
      <c r="CA1091" s="2">
        <v>0</v>
      </c>
      <c r="CB1091">
        <v>4</v>
      </c>
      <c r="CC1091">
        <v>2006</v>
      </c>
      <c r="CD1091" t="s">
        <v>110</v>
      </c>
      <c r="CE1091" t="s">
        <v>111</v>
      </c>
      <c r="CF1091" s="2">
        <v>197000</v>
      </c>
      <c r="CG1091" s="4">
        <f t="shared" ref="CG1091:CG1154" si="35">CF1091/AX1091</f>
        <v>157.97914995990376</v>
      </c>
    </row>
    <row r="1092" spans="1:85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 t="str">
        <f t="shared" si="34"/>
        <v>Y</v>
      </c>
      <c r="S1092">
        <v>3</v>
      </c>
      <c r="T1092">
        <v>4</v>
      </c>
      <c r="U1092">
        <v>1950</v>
      </c>
      <c r="V1092" t="str">
        <f>IF(Table1[[#This Row],[YearBuilt]]&lt;1990, "N", IF(Table1[[#This Row],[Remodeled after 1990?]] = "Y", "N", "Y"))</f>
        <v>N</v>
      </c>
      <c r="W1092">
        <v>1950</v>
      </c>
      <c r="X1092" t="str" cm="1">
        <f t="array" ref="X1092">IFERROR(IF(U1092=W1092, "N", IF(AND(U1092&lt;W1092, Table1[[#This Row],[YearRemodAdd]]&gt;1990), "Y", "N/A")), No value)</f>
        <v>N</v>
      </c>
      <c r="Y1092" t="s">
        <v>93</v>
      </c>
      <c r="Z1092" t="s">
        <v>94</v>
      </c>
      <c r="AA1092" t="s">
        <v>96</v>
      </c>
      <c r="AB1092" t="s">
        <v>96</v>
      </c>
      <c r="AC1092" t="s">
        <v>117</v>
      </c>
      <c r="AD1092">
        <v>0</v>
      </c>
      <c r="AE1092" t="s">
        <v>98</v>
      </c>
      <c r="AF1092" t="s">
        <v>98</v>
      </c>
      <c r="AG1092" t="s">
        <v>168</v>
      </c>
      <c r="AH1092" t="s">
        <v>83</v>
      </c>
      <c r="AI1092" t="s">
        <v>83</v>
      </c>
      <c r="AJ1092" t="s">
        <v>83</v>
      </c>
      <c r="AK1092" t="s">
        <v>83</v>
      </c>
      <c r="AL1092">
        <v>0</v>
      </c>
      <c r="AM1092" t="s">
        <v>83</v>
      </c>
      <c r="AN1092">
        <v>0</v>
      </c>
      <c r="AO1092">
        <v>0</v>
      </c>
      <c r="AP1092">
        <v>0</v>
      </c>
      <c r="AQ1092" t="s">
        <v>240</v>
      </c>
      <c r="AR1092" t="s">
        <v>147</v>
      </c>
      <c r="AS1092" t="s">
        <v>177</v>
      </c>
      <c r="AT1092" t="s">
        <v>164</v>
      </c>
      <c r="AU1092">
        <v>1040</v>
      </c>
      <c r="AV1092">
        <v>0</v>
      </c>
      <c r="AW1092">
        <v>0</v>
      </c>
      <c r="AX1092">
        <v>1040</v>
      </c>
      <c r="AY1092">
        <v>0</v>
      </c>
      <c r="AZ1092">
        <v>0</v>
      </c>
      <c r="BA1092">
        <v>2</v>
      </c>
      <c r="BB1092">
        <v>0</v>
      </c>
      <c r="BC1092">
        <v>2</v>
      </c>
      <c r="BD1092">
        <v>2</v>
      </c>
      <c r="BE1092" t="s">
        <v>98</v>
      </c>
      <c r="BF1092">
        <v>6</v>
      </c>
      <c r="BG1092" t="s">
        <v>107</v>
      </c>
      <c r="BH1092">
        <v>0</v>
      </c>
      <c r="BI1092" t="s">
        <v>83</v>
      </c>
      <c r="BJ1092" t="s">
        <v>127</v>
      </c>
      <c r="BK1092">
        <v>1987</v>
      </c>
      <c r="BL1092" t="s">
        <v>102</v>
      </c>
      <c r="BM1092">
        <v>2</v>
      </c>
      <c r="BN1092">
        <v>400</v>
      </c>
      <c r="BO1092" t="s">
        <v>98</v>
      </c>
      <c r="BP1092" t="s">
        <v>98</v>
      </c>
      <c r="BQ1092" t="s">
        <v>105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 t="s">
        <v>83</v>
      </c>
      <c r="BY1092" t="s">
        <v>83</v>
      </c>
      <c r="BZ1092" t="s">
        <v>83</v>
      </c>
      <c r="CA1092" s="2">
        <v>0</v>
      </c>
      <c r="CB1092">
        <v>6</v>
      </c>
      <c r="CC1092">
        <v>2009</v>
      </c>
      <c r="CD1092" t="s">
        <v>110</v>
      </c>
      <c r="CE1092" t="s">
        <v>111</v>
      </c>
      <c r="CF1092" s="2">
        <v>92900</v>
      </c>
      <c r="CG1092" s="4">
        <f t="shared" si="35"/>
        <v>89.32692307692308</v>
      </c>
    </row>
    <row r="1093" spans="1:85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 t="str">
        <f t="shared" si="34"/>
        <v>N</v>
      </c>
      <c r="S1093">
        <v>7</v>
      </c>
      <c r="T1093">
        <v>5</v>
      </c>
      <c r="U1093">
        <v>1999</v>
      </c>
      <c r="V1093" t="str">
        <f>IF(Table1[[#This Row],[YearBuilt]]&lt;1990, "N", IF(Table1[[#This Row],[Remodeled after 1990?]] = "Y", "N", "Y"))</f>
        <v>N</v>
      </c>
      <c r="W1093">
        <v>2000</v>
      </c>
      <c r="X1093" t="str" cm="1">
        <f t="array" ref="X1093">IFERROR(IF(U1093=W1093, "N", IF(AND(U1093&lt;W1093, Table1[[#This Row],[YearRemodAdd]]&gt;1990), "Y", "N/A")), No value)</f>
        <v>Y</v>
      </c>
      <c r="Y1093" t="s">
        <v>93</v>
      </c>
      <c r="Z1093" t="s">
        <v>94</v>
      </c>
      <c r="AA1093" t="s">
        <v>116</v>
      </c>
      <c r="AB1093" t="s">
        <v>116</v>
      </c>
      <c r="AC1093" t="s">
        <v>96</v>
      </c>
      <c r="AD1093">
        <v>212</v>
      </c>
      <c r="AE1093" t="s">
        <v>97</v>
      </c>
      <c r="AF1093" t="s">
        <v>98</v>
      </c>
      <c r="AG1093" t="s">
        <v>99</v>
      </c>
      <c r="AH1093" t="s">
        <v>97</v>
      </c>
      <c r="AI1093" t="s">
        <v>98</v>
      </c>
      <c r="AJ1093" t="s">
        <v>100</v>
      </c>
      <c r="AK1093" t="s">
        <v>141</v>
      </c>
      <c r="AL1093">
        <v>510</v>
      </c>
      <c r="AM1093" t="s">
        <v>102</v>
      </c>
      <c r="AN1093">
        <v>0</v>
      </c>
      <c r="AO1093">
        <v>90</v>
      </c>
      <c r="AP1093">
        <v>600</v>
      </c>
      <c r="AQ1093" t="s">
        <v>103</v>
      </c>
      <c r="AR1093" t="s">
        <v>104</v>
      </c>
      <c r="AS1093" t="s">
        <v>105</v>
      </c>
      <c r="AT1093" t="s">
        <v>106</v>
      </c>
      <c r="AU1093">
        <v>624</v>
      </c>
      <c r="AV1093">
        <v>628</v>
      </c>
      <c r="AW1093">
        <v>0</v>
      </c>
      <c r="AX1093">
        <v>1252</v>
      </c>
      <c r="AY1093">
        <v>1</v>
      </c>
      <c r="AZ1093">
        <v>0</v>
      </c>
      <c r="BA1093">
        <v>2</v>
      </c>
      <c r="BB1093">
        <v>1</v>
      </c>
      <c r="BC1093">
        <v>2</v>
      </c>
      <c r="BD1093">
        <v>1</v>
      </c>
      <c r="BE1093" t="s">
        <v>97</v>
      </c>
      <c r="BF1093">
        <v>4</v>
      </c>
      <c r="BG1093" t="s">
        <v>107</v>
      </c>
      <c r="BH1093">
        <v>0</v>
      </c>
      <c r="BI1093" t="s">
        <v>83</v>
      </c>
      <c r="BJ1093" t="s">
        <v>127</v>
      </c>
      <c r="BK1093">
        <v>1999</v>
      </c>
      <c r="BL1093" t="s">
        <v>102</v>
      </c>
      <c r="BM1093">
        <v>2</v>
      </c>
      <c r="BN1093">
        <v>462</v>
      </c>
      <c r="BO1093" t="s">
        <v>98</v>
      </c>
      <c r="BP1093" t="s">
        <v>98</v>
      </c>
      <c r="BQ1093" t="s">
        <v>105</v>
      </c>
      <c r="BR1093">
        <v>0</v>
      </c>
      <c r="BS1093">
        <v>48</v>
      </c>
      <c r="BT1093">
        <v>0</v>
      </c>
      <c r="BU1093">
        <v>0</v>
      </c>
      <c r="BV1093">
        <v>0</v>
      </c>
      <c r="BW1093">
        <v>0</v>
      </c>
      <c r="BX1093" t="s">
        <v>83</v>
      </c>
      <c r="BY1093" t="s">
        <v>83</v>
      </c>
      <c r="BZ1093" t="s">
        <v>83</v>
      </c>
      <c r="CA1093" s="2">
        <v>0</v>
      </c>
      <c r="CB1093">
        <v>3</v>
      </c>
      <c r="CC1093">
        <v>2008</v>
      </c>
      <c r="CD1093" t="s">
        <v>110</v>
      </c>
      <c r="CE1093" t="s">
        <v>111</v>
      </c>
      <c r="CF1093" s="2">
        <v>160000</v>
      </c>
      <c r="CG1093" s="4">
        <f t="shared" si="35"/>
        <v>127.79552715654953</v>
      </c>
    </row>
    <row r="1094" spans="1:85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 t="str">
        <f t="shared" si="34"/>
        <v>N/A</v>
      </c>
      <c r="S1094">
        <v>6</v>
      </c>
      <c r="T1094">
        <v>5</v>
      </c>
      <c r="U1094">
        <v>1925</v>
      </c>
      <c r="V1094" t="str">
        <f>IF(Table1[[#This Row],[YearBuilt]]&lt;1990, "N", IF(Table1[[#This Row],[Remodeled after 1990?]] = "Y", "N", "Y"))</f>
        <v>N</v>
      </c>
      <c r="W1094">
        <v>1950</v>
      </c>
      <c r="X1094" t="str" cm="1">
        <f t="array" ref="X1094">IFERROR(IF(U1094=W1094, "N", IF(AND(U1094&lt;W1094, Table1[[#This Row],[YearRemodAdd]]&gt;1990), "Y", "N/A")), No value)</f>
        <v>N/A</v>
      </c>
      <c r="Y1094" t="s">
        <v>93</v>
      </c>
      <c r="Z1094" t="s">
        <v>94</v>
      </c>
      <c r="AA1094" t="s">
        <v>116</v>
      </c>
      <c r="AB1094" t="s">
        <v>116</v>
      </c>
      <c r="AC1094" t="s">
        <v>117</v>
      </c>
      <c r="AD1094">
        <v>0</v>
      </c>
      <c r="AE1094" t="s">
        <v>98</v>
      </c>
      <c r="AF1094" t="s">
        <v>98</v>
      </c>
      <c r="AG1094" t="s">
        <v>99</v>
      </c>
      <c r="AH1094" t="s">
        <v>98</v>
      </c>
      <c r="AI1094" t="s">
        <v>98</v>
      </c>
      <c r="AJ1094" t="s">
        <v>100</v>
      </c>
      <c r="AK1094" t="s">
        <v>153</v>
      </c>
      <c r="AL1094">
        <v>423</v>
      </c>
      <c r="AM1094" t="s">
        <v>102</v>
      </c>
      <c r="AN1094">
        <v>0</v>
      </c>
      <c r="AO1094">
        <v>758</v>
      </c>
      <c r="AP1094">
        <v>1181</v>
      </c>
      <c r="AQ1094" t="s">
        <v>103</v>
      </c>
      <c r="AR1094" t="s">
        <v>147</v>
      </c>
      <c r="AS1094" t="s">
        <v>105</v>
      </c>
      <c r="AT1094" t="s">
        <v>106</v>
      </c>
      <c r="AU1094">
        <v>1390</v>
      </c>
      <c r="AV1094">
        <v>304</v>
      </c>
      <c r="AW1094">
        <v>0</v>
      </c>
      <c r="AX1094">
        <v>1694</v>
      </c>
      <c r="AY1094">
        <v>0</v>
      </c>
      <c r="AZ1094">
        <v>0</v>
      </c>
      <c r="BA1094">
        <v>2</v>
      </c>
      <c r="BB1094">
        <v>0</v>
      </c>
      <c r="BC1094">
        <v>4</v>
      </c>
      <c r="BD1094">
        <v>1</v>
      </c>
      <c r="BE1094" t="s">
        <v>98</v>
      </c>
      <c r="BF1094">
        <v>7</v>
      </c>
      <c r="BG1094" t="s">
        <v>107</v>
      </c>
      <c r="BH1094">
        <v>1</v>
      </c>
      <c r="BI1094" t="s">
        <v>97</v>
      </c>
      <c r="BJ1094" t="s">
        <v>127</v>
      </c>
      <c r="BK1094">
        <v>1925</v>
      </c>
      <c r="BL1094" t="s">
        <v>102</v>
      </c>
      <c r="BM1094">
        <v>2</v>
      </c>
      <c r="BN1094">
        <v>576</v>
      </c>
      <c r="BO1094" t="s">
        <v>98</v>
      </c>
      <c r="BP1094" t="s">
        <v>98</v>
      </c>
      <c r="BQ1094" t="s">
        <v>105</v>
      </c>
      <c r="BR1094">
        <v>342</v>
      </c>
      <c r="BS1094">
        <v>0</v>
      </c>
      <c r="BT1094">
        <v>128</v>
      </c>
      <c r="BU1094">
        <v>0</v>
      </c>
      <c r="BV1094">
        <v>0</v>
      </c>
      <c r="BW1094">
        <v>0</v>
      </c>
      <c r="BX1094" t="s">
        <v>83</v>
      </c>
      <c r="BY1094" t="s">
        <v>83</v>
      </c>
      <c r="BZ1094" t="s">
        <v>83</v>
      </c>
      <c r="CA1094" s="2">
        <v>0</v>
      </c>
      <c r="CB1094">
        <v>6</v>
      </c>
      <c r="CC1094">
        <v>2008</v>
      </c>
      <c r="CD1094" t="s">
        <v>110</v>
      </c>
      <c r="CE1094" t="s">
        <v>111</v>
      </c>
      <c r="CF1094" s="2">
        <v>136500</v>
      </c>
      <c r="CG1094" s="4">
        <f t="shared" si="35"/>
        <v>80.578512396694208</v>
      </c>
    </row>
    <row r="1095" spans="1:85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 t="str">
        <f t="shared" si="34"/>
        <v>Y</v>
      </c>
      <c r="S1095">
        <v>5</v>
      </c>
      <c r="T1095">
        <v>8</v>
      </c>
      <c r="U1095">
        <v>1965</v>
      </c>
      <c r="V1095" t="str">
        <f>IF(Table1[[#This Row],[YearBuilt]]&lt;1990, "N", IF(Table1[[#This Row],[Remodeled after 1990?]] = "Y", "N", "Y"))</f>
        <v>N</v>
      </c>
      <c r="W1095">
        <v>1998</v>
      </c>
      <c r="X1095" t="str" cm="1">
        <f t="array" ref="X1095">IFERROR(IF(U1095=W1095, "N", IF(AND(U1095&lt;W1095, Table1[[#This Row],[YearRemodAdd]]&gt;1990), "Y", "N/A")), No value)</f>
        <v>Y</v>
      </c>
      <c r="Y1095" t="s">
        <v>152</v>
      </c>
      <c r="Z1095" t="s">
        <v>94</v>
      </c>
      <c r="AA1095" t="s">
        <v>116</v>
      </c>
      <c r="AB1095" t="s">
        <v>116</v>
      </c>
      <c r="AC1095" t="s">
        <v>96</v>
      </c>
      <c r="AD1095">
        <v>166</v>
      </c>
      <c r="AE1095" t="s">
        <v>98</v>
      </c>
      <c r="AF1095" t="s">
        <v>98</v>
      </c>
      <c r="AG1095" t="s">
        <v>118</v>
      </c>
      <c r="AH1095" t="s">
        <v>98</v>
      </c>
      <c r="AI1095" t="s">
        <v>98</v>
      </c>
      <c r="AJ1095" t="s">
        <v>121</v>
      </c>
      <c r="AK1095" t="s">
        <v>101</v>
      </c>
      <c r="AL1095">
        <v>661</v>
      </c>
      <c r="AM1095" t="s">
        <v>102</v>
      </c>
      <c r="AN1095">
        <v>0</v>
      </c>
      <c r="AO1095">
        <v>203</v>
      </c>
      <c r="AP1095">
        <v>864</v>
      </c>
      <c r="AQ1095" t="s">
        <v>103</v>
      </c>
      <c r="AR1095" t="s">
        <v>97</v>
      </c>
      <c r="AS1095" t="s">
        <v>105</v>
      </c>
      <c r="AT1095" t="s">
        <v>106</v>
      </c>
      <c r="AU1095">
        <v>1200</v>
      </c>
      <c r="AV1095">
        <v>0</v>
      </c>
      <c r="AW1095">
        <v>0</v>
      </c>
      <c r="AX1095">
        <v>1200</v>
      </c>
      <c r="AY1095">
        <v>1</v>
      </c>
      <c r="AZ1095">
        <v>0</v>
      </c>
      <c r="BA1095">
        <v>1</v>
      </c>
      <c r="BB1095">
        <v>1</v>
      </c>
      <c r="BC1095">
        <v>1</v>
      </c>
      <c r="BD1095">
        <v>1</v>
      </c>
      <c r="BE1095" t="s">
        <v>97</v>
      </c>
      <c r="BF1095">
        <v>6</v>
      </c>
      <c r="BG1095" t="s">
        <v>107</v>
      </c>
      <c r="BH1095">
        <v>0</v>
      </c>
      <c r="BI1095" t="s">
        <v>83</v>
      </c>
      <c r="BJ1095" t="s">
        <v>127</v>
      </c>
      <c r="BK1095">
        <v>1977</v>
      </c>
      <c r="BL1095" t="s">
        <v>102</v>
      </c>
      <c r="BM1095">
        <v>2</v>
      </c>
      <c r="BN1095">
        <v>884</v>
      </c>
      <c r="BO1095" t="s">
        <v>98</v>
      </c>
      <c r="BP1095" t="s">
        <v>98</v>
      </c>
      <c r="BQ1095" t="s">
        <v>105</v>
      </c>
      <c r="BR1095">
        <v>0</v>
      </c>
      <c r="BS1095">
        <v>64</v>
      </c>
      <c r="BT1095">
        <v>0</v>
      </c>
      <c r="BU1095">
        <v>0</v>
      </c>
      <c r="BV1095">
        <v>0</v>
      </c>
      <c r="BW1095">
        <v>0</v>
      </c>
      <c r="BX1095" t="s">
        <v>83</v>
      </c>
      <c r="BY1095" t="s">
        <v>134</v>
      </c>
      <c r="BZ1095" t="s">
        <v>83</v>
      </c>
      <c r="CA1095" s="2">
        <v>0</v>
      </c>
      <c r="CB1095">
        <v>10</v>
      </c>
      <c r="CC1095">
        <v>2006</v>
      </c>
      <c r="CD1095" t="s">
        <v>110</v>
      </c>
      <c r="CE1095" t="s">
        <v>111</v>
      </c>
      <c r="CF1095" s="2">
        <v>146000</v>
      </c>
      <c r="CG1095" s="4">
        <f t="shared" si="35"/>
        <v>121.66666666666667</v>
      </c>
    </row>
    <row r="1096" spans="1:85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 t="str">
        <f t="shared" si="34"/>
        <v>Y</v>
      </c>
      <c r="S1096">
        <v>5</v>
      </c>
      <c r="T1096">
        <v>7</v>
      </c>
      <c r="U1096">
        <v>1956</v>
      </c>
      <c r="V1096" t="str">
        <f>IF(Table1[[#This Row],[YearBuilt]]&lt;1990, "N", IF(Table1[[#This Row],[Remodeled after 1990?]] = "Y", "N", "Y"))</f>
        <v>N</v>
      </c>
      <c r="W1096">
        <v>2000</v>
      </c>
      <c r="X1096" t="str" cm="1">
        <f t="array" ref="X1096">IFERROR(IF(U1096=W1096, "N", IF(AND(U1096&lt;W1096, Table1[[#This Row],[YearRemodAdd]]&gt;1990), "Y", "N/A")), No value)</f>
        <v>Y</v>
      </c>
      <c r="Y1096" t="s">
        <v>93</v>
      </c>
      <c r="Z1096" t="s">
        <v>94</v>
      </c>
      <c r="AA1096" t="s">
        <v>116</v>
      </c>
      <c r="AB1096" t="s">
        <v>116</v>
      </c>
      <c r="AC1096" t="s">
        <v>117</v>
      </c>
      <c r="AD1096">
        <v>0</v>
      </c>
      <c r="AE1096" t="s">
        <v>98</v>
      </c>
      <c r="AF1096" t="s">
        <v>98</v>
      </c>
      <c r="AG1096" t="s">
        <v>118</v>
      </c>
      <c r="AH1096" t="s">
        <v>98</v>
      </c>
      <c r="AI1096" t="s">
        <v>98</v>
      </c>
      <c r="AJ1096" t="s">
        <v>100</v>
      </c>
      <c r="AK1096" t="s">
        <v>141</v>
      </c>
      <c r="AL1096">
        <v>248</v>
      </c>
      <c r="AM1096" t="s">
        <v>153</v>
      </c>
      <c r="AN1096">
        <v>240</v>
      </c>
      <c r="AO1096">
        <v>448</v>
      </c>
      <c r="AP1096">
        <v>936</v>
      </c>
      <c r="AQ1096" t="s">
        <v>103</v>
      </c>
      <c r="AR1096" t="s">
        <v>104</v>
      </c>
      <c r="AS1096" t="s">
        <v>105</v>
      </c>
      <c r="AT1096" t="s">
        <v>106</v>
      </c>
      <c r="AU1096">
        <v>936</v>
      </c>
      <c r="AV1096">
        <v>0</v>
      </c>
      <c r="AW1096">
        <v>0</v>
      </c>
      <c r="AX1096">
        <v>936</v>
      </c>
      <c r="AY1096">
        <v>1</v>
      </c>
      <c r="AZ1096">
        <v>0</v>
      </c>
      <c r="BA1096">
        <v>1</v>
      </c>
      <c r="BB1096">
        <v>0</v>
      </c>
      <c r="BC1096">
        <v>2</v>
      </c>
      <c r="BD1096">
        <v>1</v>
      </c>
      <c r="BE1096" t="s">
        <v>98</v>
      </c>
      <c r="BF1096">
        <v>4</v>
      </c>
      <c r="BG1096" t="s">
        <v>107</v>
      </c>
      <c r="BH1096">
        <v>0</v>
      </c>
      <c r="BI1096" t="s">
        <v>83</v>
      </c>
      <c r="BJ1096" t="s">
        <v>108</v>
      </c>
      <c r="BK1096">
        <v>1956</v>
      </c>
      <c r="BL1096" t="s">
        <v>157</v>
      </c>
      <c r="BM1096">
        <v>1</v>
      </c>
      <c r="BN1096">
        <v>308</v>
      </c>
      <c r="BO1096" t="s">
        <v>98</v>
      </c>
      <c r="BP1096" t="s">
        <v>98</v>
      </c>
      <c r="BQ1096" t="s">
        <v>105</v>
      </c>
      <c r="BR1096">
        <v>0</v>
      </c>
      <c r="BS1096">
        <v>0</v>
      </c>
      <c r="BT1096">
        <v>80</v>
      </c>
      <c r="BU1096">
        <v>0</v>
      </c>
      <c r="BV1096">
        <v>160</v>
      </c>
      <c r="BW1096">
        <v>0</v>
      </c>
      <c r="BX1096" t="s">
        <v>83</v>
      </c>
      <c r="BY1096" t="s">
        <v>83</v>
      </c>
      <c r="BZ1096" t="s">
        <v>83</v>
      </c>
      <c r="CA1096" s="2">
        <v>0</v>
      </c>
      <c r="CB1096">
        <v>5</v>
      </c>
      <c r="CC1096">
        <v>2010</v>
      </c>
      <c r="CD1096" t="s">
        <v>110</v>
      </c>
      <c r="CE1096" t="s">
        <v>111</v>
      </c>
      <c r="CF1096" s="2">
        <v>129000</v>
      </c>
      <c r="CG1096" s="4">
        <f t="shared" si="35"/>
        <v>137.82051282051282</v>
      </c>
    </row>
    <row r="1097" spans="1:85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 t="str">
        <f t="shared" si="34"/>
        <v>Y</v>
      </c>
      <c r="S1097">
        <v>6</v>
      </c>
      <c r="T1097">
        <v>5</v>
      </c>
      <c r="U1097">
        <v>2006</v>
      </c>
      <c r="V1097" t="str">
        <f>IF(Table1[[#This Row],[YearBuilt]]&lt;1990, "N", IF(Table1[[#This Row],[Remodeled after 1990?]] = "Y", "N", "Y"))</f>
        <v>Y</v>
      </c>
      <c r="W1097">
        <v>2006</v>
      </c>
      <c r="X1097" t="str" cm="1">
        <f t="array" ref="X1097">IFERROR(IF(U1097=W1097, "N", IF(AND(U1097&lt;W1097, Table1[[#This Row],[YearRemodAdd]]&gt;1990), "Y", "N/A")), No value)</f>
        <v>N</v>
      </c>
      <c r="Y1097" t="s">
        <v>93</v>
      </c>
      <c r="Z1097" t="s">
        <v>94</v>
      </c>
      <c r="AA1097" t="s">
        <v>95</v>
      </c>
      <c r="AB1097" t="s">
        <v>95</v>
      </c>
      <c r="AC1097" t="s">
        <v>117</v>
      </c>
      <c r="AD1097">
        <v>0</v>
      </c>
      <c r="AE1097" t="s">
        <v>97</v>
      </c>
      <c r="AF1097" t="s">
        <v>98</v>
      </c>
      <c r="AG1097" t="s">
        <v>99</v>
      </c>
      <c r="AH1097" t="s">
        <v>97</v>
      </c>
      <c r="AI1097" t="s">
        <v>98</v>
      </c>
      <c r="AJ1097" t="s">
        <v>100</v>
      </c>
      <c r="AK1097" t="s">
        <v>101</v>
      </c>
      <c r="AL1097">
        <v>24</v>
      </c>
      <c r="AM1097" t="s">
        <v>102</v>
      </c>
      <c r="AN1097">
        <v>0</v>
      </c>
      <c r="AO1097">
        <v>1290</v>
      </c>
      <c r="AP1097">
        <v>1314</v>
      </c>
      <c r="AQ1097" t="s">
        <v>103</v>
      </c>
      <c r="AR1097" t="s">
        <v>97</v>
      </c>
      <c r="AS1097" t="s">
        <v>105</v>
      </c>
      <c r="AT1097" t="s">
        <v>106</v>
      </c>
      <c r="AU1097">
        <v>1314</v>
      </c>
      <c r="AV1097">
        <v>0</v>
      </c>
      <c r="AW1097">
        <v>0</v>
      </c>
      <c r="AX1097">
        <v>1314</v>
      </c>
      <c r="AY1097">
        <v>0</v>
      </c>
      <c r="AZ1097">
        <v>0</v>
      </c>
      <c r="BA1097">
        <v>2</v>
      </c>
      <c r="BB1097">
        <v>0</v>
      </c>
      <c r="BC1097">
        <v>3</v>
      </c>
      <c r="BD1097">
        <v>1</v>
      </c>
      <c r="BE1097" t="s">
        <v>97</v>
      </c>
      <c r="BF1097">
        <v>6</v>
      </c>
      <c r="BG1097" t="s">
        <v>107</v>
      </c>
      <c r="BH1097">
        <v>1</v>
      </c>
      <c r="BI1097" t="s">
        <v>97</v>
      </c>
      <c r="BJ1097" t="s">
        <v>108</v>
      </c>
      <c r="BK1097">
        <v>2006</v>
      </c>
      <c r="BL1097" t="s">
        <v>109</v>
      </c>
      <c r="BM1097">
        <v>2</v>
      </c>
      <c r="BN1097">
        <v>440</v>
      </c>
      <c r="BO1097" t="s">
        <v>98</v>
      </c>
      <c r="BP1097" t="s">
        <v>98</v>
      </c>
      <c r="BQ1097" t="s">
        <v>105</v>
      </c>
      <c r="BR1097">
        <v>0</v>
      </c>
      <c r="BS1097">
        <v>22</v>
      </c>
      <c r="BT1097">
        <v>0</v>
      </c>
      <c r="BU1097">
        <v>0</v>
      </c>
      <c r="BV1097">
        <v>0</v>
      </c>
      <c r="BW1097">
        <v>0</v>
      </c>
      <c r="BX1097" t="s">
        <v>83</v>
      </c>
      <c r="BY1097" t="s">
        <v>83</v>
      </c>
      <c r="BZ1097" t="s">
        <v>83</v>
      </c>
      <c r="CA1097" s="2">
        <v>0</v>
      </c>
      <c r="CB1097">
        <v>3</v>
      </c>
      <c r="CC1097">
        <v>2007</v>
      </c>
      <c r="CD1097" t="s">
        <v>110</v>
      </c>
      <c r="CE1097" t="s">
        <v>111</v>
      </c>
      <c r="CF1097" s="2">
        <v>176432</v>
      </c>
      <c r="CG1097" s="4">
        <f t="shared" si="35"/>
        <v>134.27092846270929</v>
      </c>
    </row>
    <row r="1098" spans="1:85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 t="str">
        <f t="shared" si="34"/>
        <v>N</v>
      </c>
      <c r="S1098">
        <v>6</v>
      </c>
      <c r="T1098">
        <v>7</v>
      </c>
      <c r="U1098">
        <v>1914</v>
      </c>
      <c r="V1098" t="str">
        <f>IF(Table1[[#This Row],[YearBuilt]]&lt;1990, "N", IF(Table1[[#This Row],[Remodeled after 1990?]] = "Y", "N", "Y"))</f>
        <v>N</v>
      </c>
      <c r="W1098">
        <v>2006</v>
      </c>
      <c r="X1098" t="str" cm="1">
        <f t="array" ref="X1098">IFERROR(IF(U1098=W1098, "N", IF(AND(U1098&lt;W1098, Table1[[#This Row],[YearRemodAdd]]&gt;1990), "Y", "N/A")), No value)</f>
        <v>Y</v>
      </c>
      <c r="Y1098" t="s">
        <v>93</v>
      </c>
      <c r="Z1098" t="s">
        <v>94</v>
      </c>
      <c r="AA1098" t="s">
        <v>124</v>
      </c>
      <c r="AB1098" t="s">
        <v>124</v>
      </c>
      <c r="AC1098" t="s">
        <v>117</v>
      </c>
      <c r="AD1098">
        <v>0</v>
      </c>
      <c r="AE1098" t="s">
        <v>98</v>
      </c>
      <c r="AF1098" t="s">
        <v>98</v>
      </c>
      <c r="AG1098" t="s">
        <v>99</v>
      </c>
      <c r="AH1098" t="s">
        <v>98</v>
      </c>
      <c r="AI1098" t="s">
        <v>98</v>
      </c>
      <c r="AJ1098" t="s">
        <v>100</v>
      </c>
      <c r="AK1098" t="s">
        <v>102</v>
      </c>
      <c r="AL1098">
        <v>0</v>
      </c>
      <c r="AM1098" t="s">
        <v>102</v>
      </c>
      <c r="AN1098">
        <v>0</v>
      </c>
      <c r="AO1098">
        <v>684</v>
      </c>
      <c r="AP1098">
        <v>684</v>
      </c>
      <c r="AQ1098" t="s">
        <v>103</v>
      </c>
      <c r="AR1098" t="s">
        <v>98</v>
      </c>
      <c r="AS1098" t="s">
        <v>105</v>
      </c>
      <c r="AT1098" t="s">
        <v>106</v>
      </c>
      <c r="AU1098">
        <v>773</v>
      </c>
      <c r="AV1098">
        <v>582</v>
      </c>
      <c r="AW1098">
        <v>0</v>
      </c>
      <c r="AX1098">
        <v>1355</v>
      </c>
      <c r="AY1098">
        <v>0</v>
      </c>
      <c r="AZ1098">
        <v>0</v>
      </c>
      <c r="BA1098">
        <v>1</v>
      </c>
      <c r="BB1098">
        <v>1</v>
      </c>
      <c r="BC1098">
        <v>3</v>
      </c>
      <c r="BD1098">
        <v>1</v>
      </c>
      <c r="BE1098" t="s">
        <v>97</v>
      </c>
      <c r="BF1098">
        <v>7</v>
      </c>
      <c r="BG1098" t="s">
        <v>107</v>
      </c>
      <c r="BH1098">
        <v>0</v>
      </c>
      <c r="BI1098" t="s">
        <v>83</v>
      </c>
      <c r="BJ1098" t="s">
        <v>83</v>
      </c>
      <c r="BK1098" t="s">
        <v>83</v>
      </c>
      <c r="BL1098" t="s">
        <v>83</v>
      </c>
      <c r="BM1098">
        <v>0</v>
      </c>
      <c r="BN1098">
        <v>0</v>
      </c>
      <c r="BO1098" t="s">
        <v>83</v>
      </c>
      <c r="BP1098" t="s">
        <v>83</v>
      </c>
      <c r="BQ1098" t="s">
        <v>105</v>
      </c>
      <c r="BR1098">
        <v>136</v>
      </c>
      <c r="BS1098">
        <v>0</v>
      </c>
      <c r="BT1098">
        <v>115</v>
      </c>
      <c r="BU1098">
        <v>0</v>
      </c>
      <c r="BV1098">
        <v>0</v>
      </c>
      <c r="BW1098">
        <v>0</v>
      </c>
      <c r="BX1098" t="s">
        <v>83</v>
      </c>
      <c r="BY1098" t="s">
        <v>83</v>
      </c>
      <c r="BZ1098" t="s">
        <v>83</v>
      </c>
      <c r="CA1098" s="2">
        <v>0</v>
      </c>
      <c r="CB1098">
        <v>3</v>
      </c>
      <c r="CC1098">
        <v>2007</v>
      </c>
      <c r="CD1098" t="s">
        <v>110</v>
      </c>
      <c r="CE1098" t="s">
        <v>111</v>
      </c>
      <c r="CF1098" s="2">
        <v>127000</v>
      </c>
      <c r="CG1098" s="4">
        <f t="shared" si="35"/>
        <v>93.726937269372698</v>
      </c>
    </row>
    <row r="1099" spans="1:85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 t="str">
        <f t="shared" si="34"/>
        <v>Y</v>
      </c>
      <c r="S1099">
        <v>8</v>
      </c>
      <c r="T1099">
        <v>5</v>
      </c>
      <c r="U1099">
        <v>1986</v>
      </c>
      <c r="V1099" t="str">
        <f>IF(Table1[[#This Row],[YearBuilt]]&lt;1990, "N", IF(Table1[[#This Row],[Remodeled after 1990?]] = "Y", "N", "Y"))</f>
        <v>N</v>
      </c>
      <c r="W1099">
        <v>1986</v>
      </c>
      <c r="X1099" t="str" cm="1">
        <f t="array" ref="X1099">IFERROR(IF(U1099=W1099, "N", IF(AND(U1099&lt;W1099, Table1[[#This Row],[YearRemodAdd]]&gt;1990), "Y", "N/A")), No value)</f>
        <v>N</v>
      </c>
      <c r="Y1099" t="s">
        <v>93</v>
      </c>
      <c r="Z1099" t="s">
        <v>94</v>
      </c>
      <c r="AA1099" t="s">
        <v>140</v>
      </c>
      <c r="AB1099" t="s">
        <v>140</v>
      </c>
      <c r="AC1099" t="s">
        <v>117</v>
      </c>
      <c r="AD1099">
        <v>0</v>
      </c>
      <c r="AE1099" t="s">
        <v>97</v>
      </c>
      <c r="AF1099" t="s">
        <v>98</v>
      </c>
      <c r="AG1099" t="s">
        <v>118</v>
      </c>
      <c r="AH1099" t="s">
        <v>97</v>
      </c>
      <c r="AI1099" t="s">
        <v>98</v>
      </c>
      <c r="AJ1099" t="s">
        <v>100</v>
      </c>
      <c r="AK1099" t="s">
        <v>102</v>
      </c>
      <c r="AL1099">
        <v>0</v>
      </c>
      <c r="AM1099" t="s">
        <v>102</v>
      </c>
      <c r="AN1099">
        <v>0</v>
      </c>
      <c r="AO1099">
        <v>1074</v>
      </c>
      <c r="AP1099">
        <v>1074</v>
      </c>
      <c r="AQ1099" t="s">
        <v>103</v>
      </c>
      <c r="AR1099" t="s">
        <v>104</v>
      </c>
      <c r="AS1099" t="s">
        <v>105</v>
      </c>
      <c r="AT1099" t="s">
        <v>106</v>
      </c>
      <c r="AU1099">
        <v>1088</v>
      </c>
      <c r="AV1099">
        <v>0</v>
      </c>
      <c r="AW1099">
        <v>0</v>
      </c>
      <c r="AX1099">
        <v>1088</v>
      </c>
      <c r="AY1099">
        <v>0</v>
      </c>
      <c r="AZ1099">
        <v>0</v>
      </c>
      <c r="BA1099">
        <v>1</v>
      </c>
      <c r="BB1099">
        <v>1</v>
      </c>
      <c r="BC1099">
        <v>2</v>
      </c>
      <c r="BD1099">
        <v>1</v>
      </c>
      <c r="BE1099" t="s">
        <v>97</v>
      </c>
      <c r="BF1099">
        <v>5</v>
      </c>
      <c r="BG1099" t="s">
        <v>107</v>
      </c>
      <c r="BH1099">
        <v>0</v>
      </c>
      <c r="BI1099" t="s">
        <v>83</v>
      </c>
      <c r="BJ1099" t="s">
        <v>108</v>
      </c>
      <c r="BK1099">
        <v>1987</v>
      </c>
      <c r="BL1099" t="s">
        <v>109</v>
      </c>
      <c r="BM1099">
        <v>2</v>
      </c>
      <c r="BN1099">
        <v>461</v>
      </c>
      <c r="BO1099" t="s">
        <v>98</v>
      </c>
      <c r="BP1099" t="s">
        <v>98</v>
      </c>
      <c r="BQ1099" t="s">
        <v>105</v>
      </c>
      <c r="BR1099">
        <v>0</v>
      </c>
      <c r="BS1099">
        <v>74</v>
      </c>
      <c r="BT1099">
        <v>137</v>
      </c>
      <c r="BU1099">
        <v>0</v>
      </c>
      <c r="BV1099">
        <v>0</v>
      </c>
      <c r="BW1099">
        <v>0</v>
      </c>
      <c r="BX1099" t="s">
        <v>83</v>
      </c>
      <c r="BY1099" t="s">
        <v>83</v>
      </c>
      <c r="BZ1099" t="s">
        <v>83</v>
      </c>
      <c r="CA1099" s="2">
        <v>0</v>
      </c>
      <c r="CB1099">
        <v>10</v>
      </c>
      <c r="CC1099">
        <v>2007</v>
      </c>
      <c r="CD1099" t="s">
        <v>110</v>
      </c>
      <c r="CE1099" t="s">
        <v>111</v>
      </c>
      <c r="CF1099" s="2">
        <v>170000</v>
      </c>
      <c r="CG1099" s="4">
        <f t="shared" si="35"/>
        <v>156.25</v>
      </c>
    </row>
    <row r="1100" spans="1:85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 t="str">
        <f t="shared" si="34"/>
        <v>N/A</v>
      </c>
      <c r="S1100">
        <v>4</v>
      </c>
      <c r="T1100">
        <v>6</v>
      </c>
      <c r="U1100">
        <v>1936</v>
      </c>
      <c r="V1100" t="str">
        <f>IF(Table1[[#This Row],[YearBuilt]]&lt;1990, "N", IF(Table1[[#This Row],[Remodeled after 1990?]] = "Y", "N", "Y"))</f>
        <v>N</v>
      </c>
      <c r="W1100">
        <v>1950</v>
      </c>
      <c r="X1100" t="str" cm="1">
        <f t="array" ref="X1100">IFERROR(IF(U1100=W1100, "N", IF(AND(U1100&lt;W1100, Table1[[#This Row],[YearRemodAdd]]&gt;1990), "Y", "N/A")), No value)</f>
        <v>N/A</v>
      </c>
      <c r="Y1100" t="s">
        <v>93</v>
      </c>
      <c r="Z1100" t="s">
        <v>94</v>
      </c>
      <c r="AA1100" t="s">
        <v>116</v>
      </c>
      <c r="AB1100" t="s">
        <v>116</v>
      </c>
      <c r="AC1100" t="s">
        <v>117</v>
      </c>
      <c r="AD1100">
        <v>0</v>
      </c>
      <c r="AE1100" t="s">
        <v>98</v>
      </c>
      <c r="AF1100" t="s">
        <v>98</v>
      </c>
      <c r="AG1100" t="s">
        <v>126</v>
      </c>
      <c r="AH1100" t="s">
        <v>98</v>
      </c>
      <c r="AI1100" t="s">
        <v>98</v>
      </c>
      <c r="AJ1100" t="s">
        <v>100</v>
      </c>
      <c r="AK1100" t="s">
        <v>141</v>
      </c>
      <c r="AL1100">
        <v>672</v>
      </c>
      <c r="AM1100" t="s">
        <v>102</v>
      </c>
      <c r="AN1100">
        <v>0</v>
      </c>
      <c r="AO1100">
        <v>0</v>
      </c>
      <c r="AP1100">
        <v>672</v>
      </c>
      <c r="AQ1100" t="s">
        <v>103</v>
      </c>
      <c r="AR1100" t="s">
        <v>98</v>
      </c>
      <c r="AS1100" t="s">
        <v>105</v>
      </c>
      <c r="AT1100" t="s">
        <v>106</v>
      </c>
      <c r="AU1100">
        <v>757</v>
      </c>
      <c r="AV1100">
        <v>567</v>
      </c>
      <c r="AW1100">
        <v>0</v>
      </c>
      <c r="AX1100">
        <v>1324</v>
      </c>
      <c r="AY1100">
        <v>0</v>
      </c>
      <c r="AZ1100">
        <v>0</v>
      </c>
      <c r="BA1100">
        <v>1</v>
      </c>
      <c r="BB1100">
        <v>0</v>
      </c>
      <c r="BC1100">
        <v>3</v>
      </c>
      <c r="BD1100">
        <v>1</v>
      </c>
      <c r="BE1100" t="s">
        <v>98</v>
      </c>
      <c r="BF1100">
        <v>6</v>
      </c>
      <c r="BG1100" t="s">
        <v>107</v>
      </c>
      <c r="BH1100">
        <v>0</v>
      </c>
      <c r="BI1100" t="s">
        <v>83</v>
      </c>
      <c r="BJ1100" t="s">
        <v>127</v>
      </c>
      <c r="BK1100">
        <v>1936</v>
      </c>
      <c r="BL1100" t="s">
        <v>102</v>
      </c>
      <c r="BM1100">
        <v>1</v>
      </c>
      <c r="BN1100">
        <v>240</v>
      </c>
      <c r="BO1100" t="s">
        <v>98</v>
      </c>
      <c r="BP1100" t="s">
        <v>98</v>
      </c>
      <c r="BQ1100" t="s">
        <v>105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 t="s">
        <v>83</v>
      </c>
      <c r="BY1100" t="s">
        <v>83</v>
      </c>
      <c r="BZ1100" t="s">
        <v>83</v>
      </c>
      <c r="CA1100" s="2">
        <v>0</v>
      </c>
      <c r="CB1100">
        <v>7</v>
      </c>
      <c r="CC1100">
        <v>2009</v>
      </c>
      <c r="CD1100" t="s">
        <v>110</v>
      </c>
      <c r="CE1100" t="s">
        <v>111</v>
      </c>
      <c r="CF1100" s="2">
        <v>128000</v>
      </c>
      <c r="CG1100" s="4">
        <f t="shared" si="35"/>
        <v>96.676737160120851</v>
      </c>
    </row>
    <row r="1101" spans="1:85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 t="str">
        <f t="shared" si="34"/>
        <v>Y</v>
      </c>
      <c r="S1101">
        <v>7</v>
      </c>
      <c r="T1101">
        <v>5</v>
      </c>
      <c r="U1101">
        <v>1978</v>
      </c>
      <c r="V1101" t="str">
        <f>IF(Table1[[#This Row],[YearBuilt]]&lt;1990, "N", IF(Table1[[#This Row],[Remodeled after 1990?]] = "Y", "N", "Y"))</f>
        <v>N</v>
      </c>
      <c r="W1101">
        <v>1978</v>
      </c>
      <c r="X1101" t="str" cm="1">
        <f t="array" ref="X1101">IFERROR(IF(U1101=W1101, "N", IF(AND(U1101&lt;W1101, Table1[[#This Row],[YearRemodAdd]]&gt;1990), "Y", "N/A")), No value)</f>
        <v>N</v>
      </c>
      <c r="Y1101" t="s">
        <v>93</v>
      </c>
      <c r="Z1101" t="s">
        <v>94</v>
      </c>
      <c r="AA1101" t="s">
        <v>161</v>
      </c>
      <c r="AB1101" t="s">
        <v>161</v>
      </c>
      <c r="AC1101" t="s">
        <v>96</v>
      </c>
      <c r="AD1101">
        <v>206</v>
      </c>
      <c r="AE1101" t="s">
        <v>98</v>
      </c>
      <c r="AF1101" t="s">
        <v>98</v>
      </c>
      <c r="AG1101" t="s">
        <v>118</v>
      </c>
      <c r="AH1101" t="s">
        <v>97</v>
      </c>
      <c r="AI1101" t="s">
        <v>98</v>
      </c>
      <c r="AJ1101" t="s">
        <v>100</v>
      </c>
      <c r="AK1101" t="s">
        <v>119</v>
      </c>
      <c r="AL1101">
        <v>704</v>
      </c>
      <c r="AM1101" t="s">
        <v>102</v>
      </c>
      <c r="AN1101">
        <v>0</v>
      </c>
      <c r="AO1101">
        <v>567</v>
      </c>
      <c r="AP1101">
        <v>1271</v>
      </c>
      <c r="AQ1101" t="s">
        <v>103</v>
      </c>
      <c r="AR1101" t="s">
        <v>98</v>
      </c>
      <c r="AS1101" t="s">
        <v>105</v>
      </c>
      <c r="AT1101" t="s">
        <v>106</v>
      </c>
      <c r="AU1101">
        <v>1601</v>
      </c>
      <c r="AV1101">
        <v>0</v>
      </c>
      <c r="AW1101">
        <v>0</v>
      </c>
      <c r="AX1101">
        <v>1601</v>
      </c>
      <c r="AY1101">
        <v>0</v>
      </c>
      <c r="AZ1101">
        <v>0</v>
      </c>
      <c r="BA1101">
        <v>2</v>
      </c>
      <c r="BB1101">
        <v>0</v>
      </c>
      <c r="BC1101">
        <v>3</v>
      </c>
      <c r="BD1101">
        <v>1</v>
      </c>
      <c r="BE1101" t="s">
        <v>98</v>
      </c>
      <c r="BF1101">
        <v>7</v>
      </c>
      <c r="BG1101" t="s">
        <v>107</v>
      </c>
      <c r="BH1101">
        <v>1</v>
      </c>
      <c r="BI1101" t="s">
        <v>98</v>
      </c>
      <c r="BJ1101" t="s">
        <v>108</v>
      </c>
      <c r="BK1101">
        <v>1978</v>
      </c>
      <c r="BL1101" t="s">
        <v>109</v>
      </c>
      <c r="BM1101">
        <v>2</v>
      </c>
      <c r="BN1101">
        <v>478</v>
      </c>
      <c r="BO1101" t="s">
        <v>98</v>
      </c>
      <c r="BP1101" t="s">
        <v>98</v>
      </c>
      <c r="BQ1101" t="s">
        <v>105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 t="s">
        <v>83</v>
      </c>
      <c r="BY1101" t="s">
        <v>83</v>
      </c>
      <c r="BZ1101" t="s">
        <v>83</v>
      </c>
      <c r="CA1101" s="2">
        <v>0</v>
      </c>
      <c r="CB1101">
        <v>4</v>
      </c>
      <c r="CC1101">
        <v>2009</v>
      </c>
      <c r="CD1101" t="s">
        <v>173</v>
      </c>
      <c r="CE1101" t="s">
        <v>128</v>
      </c>
      <c r="CF1101" s="2">
        <v>157000</v>
      </c>
      <c r="CG1101" s="4">
        <f t="shared" si="35"/>
        <v>98.063710181136784</v>
      </c>
    </row>
    <row r="1102" spans="1:85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 t="str">
        <f t="shared" si="34"/>
        <v>Y</v>
      </c>
      <c r="S1102">
        <v>2</v>
      </c>
      <c r="T1102">
        <v>5</v>
      </c>
      <c r="U1102">
        <v>1920</v>
      </c>
      <c r="V1102" t="str">
        <f>IF(Table1[[#This Row],[YearBuilt]]&lt;1990, "N", IF(Table1[[#This Row],[Remodeled after 1990?]] = "Y", "N", "Y"))</f>
        <v>N</v>
      </c>
      <c r="W1102">
        <v>1950</v>
      </c>
      <c r="X1102" t="str" cm="1">
        <f t="array" ref="X1102">IFERROR(IF(U1102=W1102, "N", IF(AND(U1102&lt;W1102, Table1[[#This Row],[YearRemodAdd]]&gt;1990), "Y", "N/A")), No value)</f>
        <v>N/A</v>
      </c>
      <c r="Y1102" t="s">
        <v>93</v>
      </c>
      <c r="Z1102" t="s">
        <v>94</v>
      </c>
      <c r="AA1102" t="s">
        <v>124</v>
      </c>
      <c r="AB1102" t="s">
        <v>124</v>
      </c>
      <c r="AC1102" t="s">
        <v>117</v>
      </c>
      <c r="AD1102">
        <v>0</v>
      </c>
      <c r="AE1102" t="s">
        <v>98</v>
      </c>
      <c r="AF1102" t="s">
        <v>98</v>
      </c>
      <c r="AG1102" t="s">
        <v>118</v>
      </c>
      <c r="AH1102" t="s">
        <v>98</v>
      </c>
      <c r="AI1102" t="s">
        <v>147</v>
      </c>
      <c r="AJ1102" t="s">
        <v>100</v>
      </c>
      <c r="AK1102" t="s">
        <v>153</v>
      </c>
      <c r="AL1102">
        <v>290</v>
      </c>
      <c r="AM1102" t="s">
        <v>102</v>
      </c>
      <c r="AN1102">
        <v>0</v>
      </c>
      <c r="AO1102">
        <v>0</v>
      </c>
      <c r="AP1102">
        <v>290</v>
      </c>
      <c r="AQ1102" t="s">
        <v>103</v>
      </c>
      <c r="AR1102" t="s">
        <v>98</v>
      </c>
      <c r="AS1102" t="s">
        <v>177</v>
      </c>
      <c r="AT1102" t="s">
        <v>145</v>
      </c>
      <c r="AU1102">
        <v>438</v>
      </c>
      <c r="AV1102">
        <v>0</v>
      </c>
      <c r="AW1102">
        <v>0</v>
      </c>
      <c r="AX1102">
        <v>438</v>
      </c>
      <c r="AY1102">
        <v>0</v>
      </c>
      <c r="AZ1102">
        <v>0</v>
      </c>
      <c r="BA1102">
        <v>1</v>
      </c>
      <c r="BB1102">
        <v>0</v>
      </c>
      <c r="BC1102">
        <v>1</v>
      </c>
      <c r="BD1102">
        <v>1</v>
      </c>
      <c r="BE1102" t="s">
        <v>147</v>
      </c>
      <c r="BF1102">
        <v>3</v>
      </c>
      <c r="BG1102" t="s">
        <v>107</v>
      </c>
      <c r="BH1102">
        <v>0</v>
      </c>
      <c r="BI1102" t="s">
        <v>83</v>
      </c>
      <c r="BJ1102" t="s">
        <v>127</v>
      </c>
      <c r="BK1102">
        <v>1930</v>
      </c>
      <c r="BL1102" t="s">
        <v>102</v>
      </c>
      <c r="BM1102">
        <v>1</v>
      </c>
      <c r="BN1102">
        <v>246</v>
      </c>
      <c r="BO1102" t="s">
        <v>98</v>
      </c>
      <c r="BP1102" t="s">
        <v>98</v>
      </c>
      <c r="BQ1102" t="s">
        <v>177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 t="s">
        <v>83</v>
      </c>
      <c r="BY1102" t="s">
        <v>83</v>
      </c>
      <c r="BZ1102" t="s">
        <v>83</v>
      </c>
      <c r="CA1102" s="2">
        <v>0</v>
      </c>
      <c r="CB1102">
        <v>1</v>
      </c>
      <c r="CC1102">
        <v>2009</v>
      </c>
      <c r="CD1102" t="s">
        <v>110</v>
      </c>
      <c r="CE1102" t="s">
        <v>111</v>
      </c>
      <c r="CF1102" s="2">
        <v>60000</v>
      </c>
      <c r="CG1102" s="4">
        <f t="shared" si="35"/>
        <v>136.98630136986301</v>
      </c>
    </row>
    <row r="1103" spans="1:85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 t="str">
        <f t="shared" si="34"/>
        <v>Y</v>
      </c>
      <c r="S1103">
        <v>5</v>
      </c>
      <c r="T1103">
        <v>5</v>
      </c>
      <c r="U1103">
        <v>1971</v>
      </c>
      <c r="V1103" t="str">
        <f>IF(Table1[[#This Row],[YearBuilt]]&lt;1990, "N", IF(Table1[[#This Row],[Remodeled after 1990?]] = "Y", "N", "Y"))</f>
        <v>N</v>
      </c>
      <c r="W1103">
        <v>1971</v>
      </c>
      <c r="X1103" t="str" cm="1">
        <f t="array" ref="X1103">IFERROR(IF(U1103=W1103, "N", IF(AND(U1103&lt;W1103, Table1[[#This Row],[YearRemodAdd]]&gt;1990), "Y", "N/A")), No value)</f>
        <v>N</v>
      </c>
      <c r="Y1103" t="s">
        <v>93</v>
      </c>
      <c r="Z1103" t="s">
        <v>94</v>
      </c>
      <c r="AA1103" t="s">
        <v>140</v>
      </c>
      <c r="AB1103" t="s">
        <v>116</v>
      </c>
      <c r="AC1103" t="s">
        <v>117</v>
      </c>
      <c r="AD1103">
        <v>0</v>
      </c>
      <c r="AE1103" t="s">
        <v>98</v>
      </c>
      <c r="AF1103" t="s">
        <v>98</v>
      </c>
      <c r="AG1103" t="s">
        <v>118</v>
      </c>
      <c r="AH1103" t="s">
        <v>98</v>
      </c>
      <c r="AI1103" t="s">
        <v>98</v>
      </c>
      <c r="AJ1103" t="s">
        <v>100</v>
      </c>
      <c r="AK1103" t="s">
        <v>141</v>
      </c>
      <c r="AL1103">
        <v>412</v>
      </c>
      <c r="AM1103" t="s">
        <v>172</v>
      </c>
      <c r="AN1103">
        <v>287</v>
      </c>
      <c r="AO1103">
        <v>251</v>
      </c>
      <c r="AP1103">
        <v>950</v>
      </c>
      <c r="AQ1103" t="s">
        <v>103</v>
      </c>
      <c r="AR1103" t="s">
        <v>98</v>
      </c>
      <c r="AS1103" t="s">
        <v>105</v>
      </c>
      <c r="AT1103" t="s">
        <v>106</v>
      </c>
      <c r="AU1103">
        <v>950</v>
      </c>
      <c r="AV1103">
        <v>0</v>
      </c>
      <c r="AW1103">
        <v>0</v>
      </c>
      <c r="AX1103">
        <v>950</v>
      </c>
      <c r="AY1103">
        <v>0</v>
      </c>
      <c r="AZ1103">
        <v>0</v>
      </c>
      <c r="BA1103">
        <v>1</v>
      </c>
      <c r="BB1103">
        <v>0</v>
      </c>
      <c r="BC1103">
        <v>3</v>
      </c>
      <c r="BD1103">
        <v>1</v>
      </c>
      <c r="BE1103" t="s">
        <v>98</v>
      </c>
      <c r="BF1103">
        <v>5</v>
      </c>
      <c r="BG1103" t="s">
        <v>107</v>
      </c>
      <c r="BH1103">
        <v>0</v>
      </c>
      <c r="BI1103" t="s">
        <v>83</v>
      </c>
      <c r="BJ1103" t="s">
        <v>127</v>
      </c>
      <c r="BK1103">
        <v>1981</v>
      </c>
      <c r="BL1103" t="s">
        <v>102</v>
      </c>
      <c r="BM1103">
        <v>1</v>
      </c>
      <c r="BN1103">
        <v>280</v>
      </c>
      <c r="BO1103" t="s">
        <v>98</v>
      </c>
      <c r="BP1103" t="s">
        <v>98</v>
      </c>
      <c r="BQ1103" t="s">
        <v>105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 t="s">
        <v>83</v>
      </c>
      <c r="BY1103" t="s">
        <v>83</v>
      </c>
      <c r="BZ1103" t="s">
        <v>83</v>
      </c>
      <c r="CA1103" s="2">
        <v>0</v>
      </c>
      <c r="CB1103">
        <v>7</v>
      </c>
      <c r="CC1103">
        <v>2007</v>
      </c>
      <c r="CD1103" t="s">
        <v>110</v>
      </c>
      <c r="CE1103" t="s">
        <v>111</v>
      </c>
      <c r="CF1103" s="2">
        <v>119500</v>
      </c>
      <c r="CG1103" s="4">
        <f t="shared" si="35"/>
        <v>125.78947368421052</v>
      </c>
    </row>
    <row r="1104" spans="1:85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 t="str">
        <f t="shared" si="34"/>
        <v>Y</v>
      </c>
      <c r="S1104">
        <v>5</v>
      </c>
      <c r="T1104">
        <v>7</v>
      </c>
      <c r="U1104">
        <v>1960</v>
      </c>
      <c r="V1104" t="str">
        <f>IF(Table1[[#This Row],[YearBuilt]]&lt;1990, "N", IF(Table1[[#This Row],[Remodeled after 1990?]] = "Y", "N", "Y"))</f>
        <v>N</v>
      </c>
      <c r="W1104">
        <v>2002</v>
      </c>
      <c r="X1104" t="str" cm="1">
        <f t="array" ref="X1104">IFERROR(IF(U1104=W1104, "N", IF(AND(U1104&lt;W1104, Table1[[#This Row],[YearRemodAdd]]&gt;1990), "Y", "N/A")), No value)</f>
        <v>Y</v>
      </c>
      <c r="Y1104" t="s">
        <v>93</v>
      </c>
      <c r="Z1104" t="s">
        <v>94</v>
      </c>
      <c r="AA1104" t="s">
        <v>124</v>
      </c>
      <c r="AB1104" t="s">
        <v>124</v>
      </c>
      <c r="AC1104" t="s">
        <v>96</v>
      </c>
      <c r="AD1104">
        <v>45</v>
      </c>
      <c r="AE1104" t="s">
        <v>98</v>
      </c>
      <c r="AF1104" t="s">
        <v>98</v>
      </c>
      <c r="AG1104" t="s">
        <v>118</v>
      </c>
      <c r="AH1104" t="s">
        <v>98</v>
      </c>
      <c r="AI1104" t="s">
        <v>98</v>
      </c>
      <c r="AJ1104" t="s">
        <v>100</v>
      </c>
      <c r="AK1104" t="s">
        <v>153</v>
      </c>
      <c r="AL1104">
        <v>588</v>
      </c>
      <c r="AM1104" t="s">
        <v>102</v>
      </c>
      <c r="AN1104">
        <v>0</v>
      </c>
      <c r="AO1104">
        <v>422</v>
      </c>
      <c r="AP1104">
        <v>1010</v>
      </c>
      <c r="AQ1104" t="s">
        <v>103</v>
      </c>
      <c r="AR1104" t="s">
        <v>104</v>
      </c>
      <c r="AS1104" t="s">
        <v>105</v>
      </c>
      <c r="AT1104" t="s">
        <v>106</v>
      </c>
      <c r="AU1104">
        <v>1134</v>
      </c>
      <c r="AV1104">
        <v>0</v>
      </c>
      <c r="AW1104">
        <v>0</v>
      </c>
      <c r="AX1104">
        <v>1134</v>
      </c>
      <c r="AY1104">
        <v>0</v>
      </c>
      <c r="AZ1104">
        <v>0</v>
      </c>
      <c r="BA1104">
        <v>1</v>
      </c>
      <c r="BB1104">
        <v>0</v>
      </c>
      <c r="BC1104">
        <v>2</v>
      </c>
      <c r="BD1104">
        <v>1</v>
      </c>
      <c r="BE1104" t="s">
        <v>98</v>
      </c>
      <c r="BF1104">
        <v>6</v>
      </c>
      <c r="BG1104" t="s">
        <v>107</v>
      </c>
      <c r="BH1104">
        <v>0</v>
      </c>
      <c r="BI1104" t="s">
        <v>83</v>
      </c>
      <c r="BJ1104" t="s">
        <v>108</v>
      </c>
      <c r="BK1104">
        <v>1960</v>
      </c>
      <c r="BL1104" t="s">
        <v>109</v>
      </c>
      <c r="BM1104">
        <v>1</v>
      </c>
      <c r="BN1104">
        <v>254</v>
      </c>
      <c r="BO1104" t="s">
        <v>98</v>
      </c>
      <c r="BP1104" t="s">
        <v>98</v>
      </c>
      <c r="BQ1104" t="s">
        <v>105</v>
      </c>
      <c r="BR1104">
        <v>0</v>
      </c>
      <c r="BS1104">
        <v>16</v>
      </c>
      <c r="BT1104">
        <v>0</v>
      </c>
      <c r="BU1104">
        <v>0</v>
      </c>
      <c r="BV1104">
        <v>0</v>
      </c>
      <c r="BW1104">
        <v>0</v>
      </c>
      <c r="BX1104" t="s">
        <v>83</v>
      </c>
      <c r="BY1104" t="s">
        <v>218</v>
      </c>
      <c r="BZ1104" t="s">
        <v>83</v>
      </c>
      <c r="CA1104" s="2">
        <v>0</v>
      </c>
      <c r="CB1104">
        <v>4</v>
      </c>
      <c r="CC1104">
        <v>2007</v>
      </c>
      <c r="CD1104" t="s">
        <v>110</v>
      </c>
      <c r="CE1104" t="s">
        <v>219</v>
      </c>
      <c r="CF1104" s="2">
        <v>135000</v>
      </c>
      <c r="CG1104" s="4">
        <f t="shared" si="35"/>
        <v>119.04761904761905</v>
      </c>
    </row>
    <row r="1105" spans="1:85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 t="str">
        <f t="shared" si="34"/>
        <v>Y</v>
      </c>
      <c r="S1105">
        <v>6</v>
      </c>
      <c r="T1105">
        <v>6</v>
      </c>
      <c r="U1105">
        <v>1959</v>
      </c>
      <c r="V1105" t="str">
        <f>IF(Table1[[#This Row],[YearBuilt]]&lt;1990, "N", IF(Table1[[#This Row],[Remodeled after 1990?]] = "Y", "N", "Y"))</f>
        <v>N</v>
      </c>
      <c r="W1105">
        <v>1959</v>
      </c>
      <c r="X1105" t="str" cm="1">
        <f t="array" ref="X1105">IFERROR(IF(U1105=W1105, "N", IF(AND(U1105&lt;W1105, Table1[[#This Row],[YearRemodAdd]]&gt;1990), "Y", "N/A")), No value)</f>
        <v>N</v>
      </c>
      <c r="Y1105" t="s">
        <v>152</v>
      </c>
      <c r="Z1105" t="s">
        <v>94</v>
      </c>
      <c r="AA1105" t="s">
        <v>96</v>
      </c>
      <c r="AB1105" t="s">
        <v>96</v>
      </c>
      <c r="AC1105" t="s">
        <v>117</v>
      </c>
      <c r="AD1105">
        <v>0</v>
      </c>
      <c r="AE1105" t="s">
        <v>98</v>
      </c>
      <c r="AF1105" t="s">
        <v>98</v>
      </c>
      <c r="AG1105" t="s">
        <v>118</v>
      </c>
      <c r="AH1105" t="s">
        <v>98</v>
      </c>
      <c r="AI1105" t="s">
        <v>98</v>
      </c>
      <c r="AJ1105" t="s">
        <v>121</v>
      </c>
      <c r="AK1105" t="s">
        <v>119</v>
      </c>
      <c r="AL1105">
        <v>655</v>
      </c>
      <c r="AM1105" t="s">
        <v>102</v>
      </c>
      <c r="AN1105">
        <v>0</v>
      </c>
      <c r="AO1105">
        <v>0</v>
      </c>
      <c r="AP1105">
        <v>655</v>
      </c>
      <c r="AQ1105" t="s">
        <v>103</v>
      </c>
      <c r="AR1105" t="s">
        <v>104</v>
      </c>
      <c r="AS1105" t="s">
        <v>105</v>
      </c>
      <c r="AT1105" t="s">
        <v>106</v>
      </c>
      <c r="AU1105">
        <v>1194</v>
      </c>
      <c r="AV1105">
        <v>0</v>
      </c>
      <c r="AW1105">
        <v>0</v>
      </c>
      <c r="AX1105">
        <v>1194</v>
      </c>
      <c r="AY1105">
        <v>0</v>
      </c>
      <c r="AZ1105">
        <v>1</v>
      </c>
      <c r="BA1105">
        <v>1</v>
      </c>
      <c r="BB1105">
        <v>0</v>
      </c>
      <c r="BC1105">
        <v>3</v>
      </c>
      <c r="BD1105">
        <v>1</v>
      </c>
      <c r="BE1105" t="s">
        <v>98</v>
      </c>
      <c r="BF1105">
        <v>6</v>
      </c>
      <c r="BG1105" t="s">
        <v>107</v>
      </c>
      <c r="BH1105">
        <v>1</v>
      </c>
      <c r="BI1105" t="s">
        <v>147</v>
      </c>
      <c r="BJ1105" t="s">
        <v>156</v>
      </c>
      <c r="BK1105">
        <v>1954</v>
      </c>
      <c r="BL1105" t="s">
        <v>157</v>
      </c>
      <c r="BM1105">
        <v>2</v>
      </c>
      <c r="BN1105">
        <v>539</v>
      </c>
      <c r="BO1105" t="s">
        <v>98</v>
      </c>
      <c r="BP1105" t="s">
        <v>98</v>
      </c>
      <c r="BQ1105" t="s">
        <v>105</v>
      </c>
      <c r="BR1105">
        <v>0</v>
      </c>
      <c r="BS1105">
        <v>0</v>
      </c>
      <c r="BT1105">
        <v>192</v>
      </c>
      <c r="BU1105">
        <v>0</v>
      </c>
      <c r="BV1105">
        <v>0</v>
      </c>
      <c r="BW1105">
        <v>0</v>
      </c>
      <c r="BX1105" t="s">
        <v>83</v>
      </c>
      <c r="BY1105" t="s">
        <v>83</v>
      </c>
      <c r="BZ1105" t="s">
        <v>83</v>
      </c>
      <c r="CA1105" s="2">
        <v>0</v>
      </c>
      <c r="CB1105">
        <v>7</v>
      </c>
      <c r="CC1105">
        <v>2006</v>
      </c>
      <c r="CD1105" t="s">
        <v>110</v>
      </c>
      <c r="CE1105" t="s">
        <v>111</v>
      </c>
      <c r="CF1105" s="2">
        <v>159500</v>
      </c>
      <c r="CG1105" s="4">
        <f t="shared" si="35"/>
        <v>133.58458961474037</v>
      </c>
    </row>
    <row r="1106" spans="1:85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 t="str">
        <f t="shared" si="34"/>
        <v>N</v>
      </c>
      <c r="S1106">
        <v>5</v>
      </c>
      <c r="T1106">
        <v>5</v>
      </c>
      <c r="U1106">
        <v>1970</v>
      </c>
      <c r="V1106" t="str">
        <f>IF(Table1[[#This Row],[YearBuilt]]&lt;1990, "N", IF(Table1[[#This Row],[Remodeled after 1990?]] = "Y", "N", "Y"))</f>
        <v>N</v>
      </c>
      <c r="W1106">
        <v>1970</v>
      </c>
      <c r="X1106" t="str" cm="1">
        <f t="array" ref="X1106">IFERROR(IF(U1106=W1106, "N", IF(AND(U1106&lt;W1106, Table1[[#This Row],[YearRemodAdd]]&gt;1990), "Y", "N/A")), No value)</f>
        <v>N</v>
      </c>
      <c r="Y1106" t="s">
        <v>93</v>
      </c>
      <c r="Z1106" t="s">
        <v>94</v>
      </c>
      <c r="AA1106" t="s">
        <v>140</v>
      </c>
      <c r="AB1106" t="s">
        <v>140</v>
      </c>
      <c r="AC1106" t="s">
        <v>96</v>
      </c>
      <c r="AD1106">
        <v>304</v>
      </c>
      <c r="AE1106" t="s">
        <v>98</v>
      </c>
      <c r="AF1106" t="s">
        <v>98</v>
      </c>
      <c r="AG1106" t="s">
        <v>118</v>
      </c>
      <c r="AH1106" t="s">
        <v>98</v>
      </c>
      <c r="AI1106" t="s">
        <v>98</v>
      </c>
      <c r="AJ1106" t="s">
        <v>100</v>
      </c>
      <c r="AK1106" t="s">
        <v>102</v>
      </c>
      <c r="AL1106">
        <v>0</v>
      </c>
      <c r="AM1106" t="s">
        <v>102</v>
      </c>
      <c r="AN1106">
        <v>0</v>
      </c>
      <c r="AO1106">
        <v>630</v>
      </c>
      <c r="AP1106">
        <v>630</v>
      </c>
      <c r="AQ1106" t="s">
        <v>103</v>
      </c>
      <c r="AR1106" t="s">
        <v>98</v>
      </c>
      <c r="AS1106" t="s">
        <v>105</v>
      </c>
      <c r="AT1106" t="s">
        <v>106</v>
      </c>
      <c r="AU1106">
        <v>630</v>
      </c>
      <c r="AV1106">
        <v>672</v>
      </c>
      <c r="AW1106">
        <v>0</v>
      </c>
      <c r="AX1106">
        <v>1302</v>
      </c>
      <c r="AY1106">
        <v>0</v>
      </c>
      <c r="AZ1106">
        <v>0</v>
      </c>
      <c r="BA1106">
        <v>2</v>
      </c>
      <c r="BB1106">
        <v>1</v>
      </c>
      <c r="BC1106">
        <v>3</v>
      </c>
      <c r="BD1106">
        <v>1</v>
      </c>
      <c r="BE1106" t="s">
        <v>98</v>
      </c>
      <c r="BF1106">
        <v>6</v>
      </c>
      <c r="BG1106" t="s">
        <v>107</v>
      </c>
      <c r="BH1106">
        <v>0</v>
      </c>
      <c r="BI1106" t="s">
        <v>83</v>
      </c>
      <c r="BJ1106" t="s">
        <v>127</v>
      </c>
      <c r="BK1106">
        <v>1970</v>
      </c>
      <c r="BL1106" t="s">
        <v>102</v>
      </c>
      <c r="BM1106">
        <v>2</v>
      </c>
      <c r="BN1106">
        <v>440</v>
      </c>
      <c r="BO1106" t="s">
        <v>98</v>
      </c>
      <c r="BP1106" t="s">
        <v>98</v>
      </c>
      <c r="BQ1106" t="s">
        <v>105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 t="s">
        <v>83</v>
      </c>
      <c r="BY1106" t="s">
        <v>83</v>
      </c>
      <c r="BZ1106" t="s">
        <v>83</v>
      </c>
      <c r="CA1106" s="2">
        <v>0</v>
      </c>
      <c r="CB1106">
        <v>4</v>
      </c>
      <c r="CC1106">
        <v>2007</v>
      </c>
      <c r="CD1106" t="s">
        <v>110</v>
      </c>
      <c r="CE1106" t="s">
        <v>111</v>
      </c>
      <c r="CF1106" s="2">
        <v>106000</v>
      </c>
      <c r="CG1106" s="4">
        <f t="shared" si="35"/>
        <v>81.413210445468508</v>
      </c>
    </row>
    <row r="1107" spans="1:85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 t="str">
        <f t="shared" si="34"/>
        <v>N</v>
      </c>
      <c r="S1107">
        <v>8</v>
      </c>
      <c r="T1107">
        <v>5</v>
      </c>
      <c r="U1107">
        <v>1994</v>
      </c>
      <c r="V1107" t="str">
        <f>IF(Table1[[#This Row],[YearBuilt]]&lt;1990, "N", IF(Table1[[#This Row],[Remodeled after 1990?]] = "Y", "N", "Y"))</f>
        <v>N</v>
      </c>
      <c r="W1107">
        <v>1995</v>
      </c>
      <c r="X1107" t="str" cm="1">
        <f t="array" ref="X1107">IFERROR(IF(U1107=W1107, "N", IF(AND(U1107&lt;W1107, Table1[[#This Row],[YearRemodAdd]]&gt;1990), "Y", "N/A")), No value)</f>
        <v>Y</v>
      </c>
      <c r="Y1107" t="s">
        <v>93</v>
      </c>
      <c r="Z1107" t="s">
        <v>94</v>
      </c>
      <c r="AA1107" t="s">
        <v>140</v>
      </c>
      <c r="AB1107" t="s">
        <v>140</v>
      </c>
      <c r="AC1107" t="s">
        <v>96</v>
      </c>
      <c r="AD1107">
        <v>362</v>
      </c>
      <c r="AE1107" t="s">
        <v>97</v>
      </c>
      <c r="AF1107" t="s">
        <v>98</v>
      </c>
      <c r="AG1107" t="s">
        <v>99</v>
      </c>
      <c r="AH1107" t="s">
        <v>104</v>
      </c>
      <c r="AI1107" t="s">
        <v>98</v>
      </c>
      <c r="AJ1107" t="s">
        <v>130</v>
      </c>
      <c r="AK1107" t="s">
        <v>101</v>
      </c>
      <c r="AL1107">
        <v>1032</v>
      </c>
      <c r="AM1107" t="s">
        <v>102</v>
      </c>
      <c r="AN1107">
        <v>0</v>
      </c>
      <c r="AO1107">
        <v>431</v>
      </c>
      <c r="AP1107">
        <v>1463</v>
      </c>
      <c r="AQ1107" t="s">
        <v>103</v>
      </c>
      <c r="AR1107" t="s">
        <v>104</v>
      </c>
      <c r="AS1107" t="s">
        <v>105</v>
      </c>
      <c r="AT1107" t="s">
        <v>106</v>
      </c>
      <c r="AU1107">
        <v>1500</v>
      </c>
      <c r="AV1107">
        <v>1122</v>
      </c>
      <c r="AW1107">
        <v>0</v>
      </c>
      <c r="AX1107">
        <v>2622</v>
      </c>
      <c r="AY1107">
        <v>1</v>
      </c>
      <c r="AZ1107">
        <v>0</v>
      </c>
      <c r="BA1107">
        <v>2</v>
      </c>
      <c r="BB1107">
        <v>1</v>
      </c>
      <c r="BC1107">
        <v>3</v>
      </c>
      <c r="BD1107">
        <v>1</v>
      </c>
      <c r="BE1107" t="s">
        <v>97</v>
      </c>
      <c r="BF1107">
        <v>9</v>
      </c>
      <c r="BG1107" t="s">
        <v>107</v>
      </c>
      <c r="BH1107">
        <v>2</v>
      </c>
      <c r="BI1107" t="s">
        <v>98</v>
      </c>
      <c r="BJ1107" t="s">
        <v>108</v>
      </c>
      <c r="BK1107">
        <v>1994</v>
      </c>
      <c r="BL1107" t="s">
        <v>109</v>
      </c>
      <c r="BM1107">
        <v>2</v>
      </c>
      <c r="BN1107">
        <v>712</v>
      </c>
      <c r="BO1107" t="s">
        <v>98</v>
      </c>
      <c r="BP1107" t="s">
        <v>98</v>
      </c>
      <c r="BQ1107" t="s">
        <v>105</v>
      </c>
      <c r="BR1107">
        <v>186</v>
      </c>
      <c r="BS1107">
        <v>32</v>
      </c>
      <c r="BT1107">
        <v>0</v>
      </c>
      <c r="BU1107">
        <v>0</v>
      </c>
      <c r="BV1107">
        <v>0</v>
      </c>
      <c r="BW1107">
        <v>0</v>
      </c>
      <c r="BX1107" t="s">
        <v>83</v>
      </c>
      <c r="BY1107" t="s">
        <v>83</v>
      </c>
      <c r="BZ1107" t="s">
        <v>83</v>
      </c>
      <c r="CA1107" s="2">
        <v>0</v>
      </c>
      <c r="CB1107">
        <v>4</v>
      </c>
      <c r="CC1107">
        <v>2010</v>
      </c>
      <c r="CD1107" t="s">
        <v>110</v>
      </c>
      <c r="CE1107" t="s">
        <v>111</v>
      </c>
      <c r="CF1107" s="2">
        <v>325000</v>
      </c>
      <c r="CG1107" s="4">
        <f t="shared" si="35"/>
        <v>123.95118230358504</v>
      </c>
    </row>
    <row r="1108" spans="1:85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 t="str">
        <f t="shared" si="34"/>
        <v>Y</v>
      </c>
      <c r="S1108">
        <v>7</v>
      </c>
      <c r="T1108">
        <v>5</v>
      </c>
      <c r="U1108">
        <v>1990</v>
      </c>
      <c r="V1108" t="str">
        <f>IF(Table1[[#This Row],[YearBuilt]]&lt;1990, "N", IF(Table1[[#This Row],[Remodeled after 1990?]] = "Y", "N", "Y"))</f>
        <v>N</v>
      </c>
      <c r="W1108">
        <v>1991</v>
      </c>
      <c r="X1108" t="str" cm="1">
        <f t="array" ref="X1108">IFERROR(IF(U1108=W1108, "N", IF(AND(U1108&lt;W1108, Table1[[#This Row],[YearRemodAdd]]&gt;1990), "Y", "N/A")), No value)</f>
        <v>Y</v>
      </c>
      <c r="Y1108" t="s">
        <v>152</v>
      </c>
      <c r="Z1108" t="s">
        <v>94</v>
      </c>
      <c r="AA1108" t="s">
        <v>140</v>
      </c>
      <c r="AB1108" t="s">
        <v>140</v>
      </c>
      <c r="AC1108" t="s">
        <v>117</v>
      </c>
      <c r="AD1108">
        <v>0</v>
      </c>
      <c r="AE1108" t="s">
        <v>97</v>
      </c>
      <c r="AF1108" t="s">
        <v>98</v>
      </c>
      <c r="AG1108" t="s">
        <v>99</v>
      </c>
      <c r="AH1108" t="s">
        <v>97</v>
      </c>
      <c r="AI1108" t="s">
        <v>98</v>
      </c>
      <c r="AJ1108" t="s">
        <v>121</v>
      </c>
      <c r="AK1108" t="s">
        <v>101</v>
      </c>
      <c r="AL1108">
        <v>738</v>
      </c>
      <c r="AM1108" t="s">
        <v>102</v>
      </c>
      <c r="AN1108">
        <v>0</v>
      </c>
      <c r="AO1108">
        <v>172</v>
      </c>
      <c r="AP1108">
        <v>910</v>
      </c>
      <c r="AQ1108" t="s">
        <v>103</v>
      </c>
      <c r="AR1108" t="s">
        <v>97</v>
      </c>
      <c r="AS1108" t="s">
        <v>105</v>
      </c>
      <c r="AT1108" t="s">
        <v>106</v>
      </c>
      <c r="AU1108">
        <v>1442</v>
      </c>
      <c r="AV1108">
        <v>0</v>
      </c>
      <c r="AW1108">
        <v>0</v>
      </c>
      <c r="AX1108">
        <v>1442</v>
      </c>
      <c r="AY1108">
        <v>1</v>
      </c>
      <c r="AZ1108">
        <v>0</v>
      </c>
      <c r="BA1108">
        <v>2</v>
      </c>
      <c r="BB1108">
        <v>0</v>
      </c>
      <c r="BC1108">
        <v>3</v>
      </c>
      <c r="BD1108">
        <v>1</v>
      </c>
      <c r="BE1108" t="s">
        <v>97</v>
      </c>
      <c r="BF1108">
        <v>6</v>
      </c>
      <c r="BG1108" t="s">
        <v>107</v>
      </c>
      <c r="BH1108">
        <v>1</v>
      </c>
      <c r="BI1108" t="s">
        <v>98</v>
      </c>
      <c r="BJ1108" t="s">
        <v>108</v>
      </c>
      <c r="BK1108">
        <v>1990</v>
      </c>
      <c r="BL1108" t="s">
        <v>157</v>
      </c>
      <c r="BM1108">
        <v>2</v>
      </c>
      <c r="BN1108">
        <v>719</v>
      </c>
      <c r="BO1108" t="s">
        <v>98</v>
      </c>
      <c r="BP1108" t="s">
        <v>98</v>
      </c>
      <c r="BQ1108" t="s">
        <v>105</v>
      </c>
      <c r="BR1108">
        <v>0</v>
      </c>
      <c r="BS1108">
        <v>244</v>
      </c>
      <c r="BT1108">
        <v>0</v>
      </c>
      <c r="BU1108">
        <v>0</v>
      </c>
      <c r="BV1108">
        <v>0</v>
      </c>
      <c r="BW1108">
        <v>0</v>
      </c>
      <c r="BX1108" t="s">
        <v>83</v>
      </c>
      <c r="BY1108" t="s">
        <v>83</v>
      </c>
      <c r="BZ1108" t="s">
        <v>83</v>
      </c>
      <c r="CA1108" s="2">
        <v>0</v>
      </c>
      <c r="CB1108">
        <v>5</v>
      </c>
      <c r="CC1108">
        <v>2007</v>
      </c>
      <c r="CD1108" t="s">
        <v>110</v>
      </c>
      <c r="CE1108" t="s">
        <v>111</v>
      </c>
      <c r="CF1108" s="2">
        <v>179900</v>
      </c>
      <c r="CG1108" s="4">
        <f t="shared" si="35"/>
        <v>124.75728155339806</v>
      </c>
    </row>
    <row r="1109" spans="1:85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 t="str">
        <f t="shared" si="34"/>
        <v>N</v>
      </c>
      <c r="S1109">
        <v>7</v>
      </c>
      <c r="T1109">
        <v>5</v>
      </c>
      <c r="U1109">
        <v>2006</v>
      </c>
      <c r="V1109" t="str">
        <f>IF(Table1[[#This Row],[YearBuilt]]&lt;1990, "N", IF(Table1[[#This Row],[Remodeled after 1990?]] = "Y", "N", "Y"))</f>
        <v>Y</v>
      </c>
      <c r="W1109">
        <v>2006</v>
      </c>
      <c r="X1109" t="str" cm="1">
        <f t="array" ref="X1109">IFERROR(IF(U1109=W1109, "N", IF(AND(U1109&lt;W1109, Table1[[#This Row],[YearRemodAdd]]&gt;1990), "Y", "N/A")), No value)</f>
        <v>N</v>
      </c>
      <c r="Y1109" t="s">
        <v>93</v>
      </c>
      <c r="Z1109" t="s">
        <v>94</v>
      </c>
      <c r="AA1109" t="s">
        <v>95</v>
      </c>
      <c r="AB1109" t="s">
        <v>95</v>
      </c>
      <c r="AC1109" t="s">
        <v>117</v>
      </c>
      <c r="AD1109">
        <v>0</v>
      </c>
      <c r="AE1109" t="s">
        <v>97</v>
      </c>
      <c r="AF1109" t="s">
        <v>98</v>
      </c>
      <c r="AG1109" t="s">
        <v>99</v>
      </c>
      <c r="AH1109" t="s">
        <v>104</v>
      </c>
      <c r="AI1109" t="s">
        <v>97</v>
      </c>
      <c r="AJ1109" t="s">
        <v>100</v>
      </c>
      <c r="AK1109" t="s">
        <v>102</v>
      </c>
      <c r="AL1109">
        <v>0</v>
      </c>
      <c r="AM1109" t="s">
        <v>102</v>
      </c>
      <c r="AN1109">
        <v>0</v>
      </c>
      <c r="AO1109">
        <v>868</v>
      </c>
      <c r="AP1109">
        <v>868</v>
      </c>
      <c r="AQ1109" t="s">
        <v>103</v>
      </c>
      <c r="AR1109" t="s">
        <v>104</v>
      </c>
      <c r="AS1109" t="s">
        <v>105</v>
      </c>
      <c r="AT1109" t="s">
        <v>106</v>
      </c>
      <c r="AU1109">
        <v>887</v>
      </c>
      <c r="AV1109">
        <v>1134</v>
      </c>
      <c r="AW1109">
        <v>0</v>
      </c>
      <c r="AX1109">
        <v>2021</v>
      </c>
      <c r="AY1109">
        <v>0</v>
      </c>
      <c r="AZ1109">
        <v>0</v>
      </c>
      <c r="BA1109">
        <v>2</v>
      </c>
      <c r="BB1109">
        <v>1</v>
      </c>
      <c r="BC1109">
        <v>3</v>
      </c>
      <c r="BD1109">
        <v>1</v>
      </c>
      <c r="BE1109" t="s">
        <v>97</v>
      </c>
      <c r="BF1109">
        <v>9</v>
      </c>
      <c r="BG1109" t="s">
        <v>107</v>
      </c>
      <c r="BH1109">
        <v>1</v>
      </c>
      <c r="BI1109" t="s">
        <v>97</v>
      </c>
      <c r="BJ1109" t="s">
        <v>156</v>
      </c>
      <c r="BK1109">
        <v>2006</v>
      </c>
      <c r="BL1109" t="s">
        <v>109</v>
      </c>
      <c r="BM1109">
        <v>2</v>
      </c>
      <c r="BN1109">
        <v>422</v>
      </c>
      <c r="BO1109" t="s">
        <v>98</v>
      </c>
      <c r="BP1109" t="s">
        <v>98</v>
      </c>
      <c r="BQ1109" t="s">
        <v>105</v>
      </c>
      <c r="BR1109">
        <v>0</v>
      </c>
      <c r="BS1109">
        <v>100</v>
      </c>
      <c r="BT1109">
        <v>0</v>
      </c>
      <c r="BU1109">
        <v>0</v>
      </c>
      <c r="BV1109">
        <v>0</v>
      </c>
      <c r="BW1109">
        <v>0</v>
      </c>
      <c r="BX1109" t="s">
        <v>83</v>
      </c>
      <c r="BY1109" t="s">
        <v>83</v>
      </c>
      <c r="BZ1109" t="s">
        <v>83</v>
      </c>
      <c r="CA1109" s="2">
        <v>0</v>
      </c>
      <c r="CB1109">
        <v>9</v>
      </c>
      <c r="CC1109">
        <v>2006</v>
      </c>
      <c r="CD1109" t="s">
        <v>158</v>
      </c>
      <c r="CE1109" t="s">
        <v>159</v>
      </c>
      <c r="CF1109" s="2">
        <v>274725</v>
      </c>
      <c r="CG1109" s="4">
        <f t="shared" si="35"/>
        <v>135.93518060366156</v>
      </c>
    </row>
    <row r="1110" spans="1:85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 t="str">
        <f t="shared" si="34"/>
        <v>N</v>
      </c>
      <c r="S1110">
        <v>6</v>
      </c>
      <c r="T1110">
        <v>5</v>
      </c>
      <c r="U1110">
        <v>2000</v>
      </c>
      <c r="V1110" t="str">
        <f>IF(Table1[[#This Row],[YearBuilt]]&lt;1990, "N", IF(Table1[[#This Row],[Remodeled after 1990?]] = "Y", "N", "Y"))</f>
        <v>Y</v>
      </c>
      <c r="W1110">
        <v>2000</v>
      </c>
      <c r="X1110" t="str" cm="1">
        <f t="array" ref="X1110">IFERROR(IF(U1110=W1110, "N", IF(AND(U1110&lt;W1110, Table1[[#This Row],[YearRemodAdd]]&gt;1990), "Y", "N/A")), No value)</f>
        <v>N</v>
      </c>
      <c r="Y1110" t="s">
        <v>93</v>
      </c>
      <c r="Z1110" t="s">
        <v>94</v>
      </c>
      <c r="AA1110" t="s">
        <v>95</v>
      </c>
      <c r="AB1110" t="s">
        <v>95</v>
      </c>
      <c r="AC1110" t="s">
        <v>117</v>
      </c>
      <c r="AD1110">
        <v>0</v>
      </c>
      <c r="AE1110" t="s">
        <v>98</v>
      </c>
      <c r="AF1110" t="s">
        <v>98</v>
      </c>
      <c r="AG1110" t="s">
        <v>99</v>
      </c>
      <c r="AH1110" t="s">
        <v>97</v>
      </c>
      <c r="AI1110" t="s">
        <v>98</v>
      </c>
      <c r="AJ1110" t="s">
        <v>100</v>
      </c>
      <c r="AK1110" t="s">
        <v>102</v>
      </c>
      <c r="AL1110">
        <v>0</v>
      </c>
      <c r="AM1110" t="s">
        <v>102</v>
      </c>
      <c r="AN1110">
        <v>0</v>
      </c>
      <c r="AO1110">
        <v>924</v>
      </c>
      <c r="AP1110">
        <v>924</v>
      </c>
      <c r="AQ1110" t="s">
        <v>103</v>
      </c>
      <c r="AR1110" t="s">
        <v>104</v>
      </c>
      <c r="AS1110" t="s">
        <v>105</v>
      </c>
      <c r="AT1110" t="s">
        <v>106</v>
      </c>
      <c r="AU1110">
        <v>948</v>
      </c>
      <c r="AV1110">
        <v>742</v>
      </c>
      <c r="AW1110">
        <v>0</v>
      </c>
      <c r="AX1110">
        <v>1690</v>
      </c>
      <c r="AY1110">
        <v>0</v>
      </c>
      <c r="AZ1110">
        <v>0</v>
      </c>
      <c r="BA1110">
        <v>2</v>
      </c>
      <c r="BB1110">
        <v>1</v>
      </c>
      <c r="BC1110">
        <v>3</v>
      </c>
      <c r="BD1110">
        <v>1</v>
      </c>
      <c r="BE1110" t="s">
        <v>98</v>
      </c>
      <c r="BF1110">
        <v>7</v>
      </c>
      <c r="BG1110" t="s">
        <v>107</v>
      </c>
      <c r="BH1110">
        <v>1</v>
      </c>
      <c r="BI1110" t="s">
        <v>98</v>
      </c>
      <c r="BJ1110" t="s">
        <v>108</v>
      </c>
      <c r="BK1110">
        <v>2000</v>
      </c>
      <c r="BL1110" t="s">
        <v>109</v>
      </c>
      <c r="BM1110">
        <v>2</v>
      </c>
      <c r="BN1110">
        <v>463</v>
      </c>
      <c r="BO1110" t="s">
        <v>98</v>
      </c>
      <c r="BP1110" t="s">
        <v>98</v>
      </c>
      <c r="BQ1110" t="s">
        <v>105</v>
      </c>
      <c r="BR1110">
        <v>100</v>
      </c>
      <c r="BS1110">
        <v>48</v>
      </c>
      <c r="BT1110">
        <v>0</v>
      </c>
      <c r="BU1110">
        <v>0</v>
      </c>
      <c r="BV1110">
        <v>0</v>
      </c>
      <c r="BW1110">
        <v>0</v>
      </c>
      <c r="BX1110" t="s">
        <v>83</v>
      </c>
      <c r="BY1110" t="s">
        <v>83</v>
      </c>
      <c r="BZ1110" t="s">
        <v>83</v>
      </c>
      <c r="CA1110" s="2">
        <v>0</v>
      </c>
      <c r="CB1110">
        <v>11</v>
      </c>
      <c r="CC1110">
        <v>2007</v>
      </c>
      <c r="CD1110" t="s">
        <v>110</v>
      </c>
      <c r="CE1110" t="s">
        <v>128</v>
      </c>
      <c r="CF1110" s="2">
        <v>181000</v>
      </c>
      <c r="CG1110" s="4">
        <f t="shared" si="35"/>
        <v>107.10059171597634</v>
      </c>
    </row>
    <row r="1111" spans="1:85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 t="str">
        <f t="shared" si="34"/>
        <v>Y</v>
      </c>
      <c r="S1111">
        <v>8</v>
      </c>
      <c r="T1111">
        <v>5</v>
      </c>
      <c r="U1111">
        <v>2004</v>
      </c>
      <c r="V1111" t="str">
        <f>IF(Table1[[#This Row],[YearBuilt]]&lt;1990, "N", IF(Table1[[#This Row],[Remodeled after 1990?]] = "Y", "N", "Y"))</f>
        <v>N</v>
      </c>
      <c r="W1111">
        <v>2005</v>
      </c>
      <c r="X1111" t="str" cm="1">
        <f t="array" ref="X1111">IFERROR(IF(U1111=W1111, "N", IF(AND(U1111&lt;W1111, Table1[[#This Row],[YearRemodAdd]]&gt;1990), "Y", "N/A")), No value)</f>
        <v>Y</v>
      </c>
      <c r="Y1111" t="s">
        <v>93</v>
      </c>
      <c r="Z1111" t="s">
        <v>94</v>
      </c>
      <c r="AA1111" t="s">
        <v>116</v>
      </c>
      <c r="AB1111" t="s">
        <v>116</v>
      </c>
      <c r="AC1111" t="s">
        <v>137</v>
      </c>
      <c r="AD1111">
        <v>42</v>
      </c>
      <c r="AE1111" t="s">
        <v>97</v>
      </c>
      <c r="AF1111" t="s">
        <v>98</v>
      </c>
      <c r="AG1111" t="s">
        <v>99</v>
      </c>
      <c r="AH1111" t="s">
        <v>104</v>
      </c>
      <c r="AI1111" t="s">
        <v>98</v>
      </c>
      <c r="AJ1111" t="s">
        <v>121</v>
      </c>
      <c r="AK1111" t="s">
        <v>101</v>
      </c>
      <c r="AL1111">
        <v>1039</v>
      </c>
      <c r="AM1111" t="s">
        <v>102</v>
      </c>
      <c r="AN1111">
        <v>0</v>
      </c>
      <c r="AO1111">
        <v>797</v>
      </c>
      <c r="AP1111">
        <v>1836</v>
      </c>
      <c r="AQ1111" t="s">
        <v>103</v>
      </c>
      <c r="AR1111" t="s">
        <v>104</v>
      </c>
      <c r="AS1111" t="s">
        <v>105</v>
      </c>
      <c r="AT1111" t="s">
        <v>106</v>
      </c>
      <c r="AU1111">
        <v>1836</v>
      </c>
      <c r="AV1111">
        <v>0</v>
      </c>
      <c r="AW1111">
        <v>0</v>
      </c>
      <c r="AX1111">
        <v>1836</v>
      </c>
      <c r="AY1111">
        <v>1</v>
      </c>
      <c r="AZ1111">
        <v>0</v>
      </c>
      <c r="BA1111">
        <v>2</v>
      </c>
      <c r="BB1111">
        <v>0</v>
      </c>
      <c r="BC1111">
        <v>3</v>
      </c>
      <c r="BD1111">
        <v>1</v>
      </c>
      <c r="BE1111" t="s">
        <v>97</v>
      </c>
      <c r="BF1111">
        <v>7</v>
      </c>
      <c r="BG1111" t="s">
        <v>107</v>
      </c>
      <c r="BH1111">
        <v>1</v>
      </c>
      <c r="BI1111" t="s">
        <v>97</v>
      </c>
      <c r="BJ1111" t="s">
        <v>108</v>
      </c>
      <c r="BK1111">
        <v>2004</v>
      </c>
      <c r="BL1111" t="s">
        <v>157</v>
      </c>
      <c r="BM1111">
        <v>3</v>
      </c>
      <c r="BN1111">
        <v>862</v>
      </c>
      <c r="BO1111" t="s">
        <v>98</v>
      </c>
      <c r="BP1111" t="s">
        <v>98</v>
      </c>
      <c r="BQ1111" t="s">
        <v>105</v>
      </c>
      <c r="BR1111">
        <v>125</v>
      </c>
      <c r="BS1111">
        <v>185</v>
      </c>
      <c r="BT1111">
        <v>0</v>
      </c>
      <c r="BU1111">
        <v>0</v>
      </c>
      <c r="BV1111">
        <v>0</v>
      </c>
      <c r="BW1111">
        <v>0</v>
      </c>
      <c r="BX1111" t="s">
        <v>83</v>
      </c>
      <c r="BY1111" t="s">
        <v>83</v>
      </c>
      <c r="BZ1111" t="s">
        <v>83</v>
      </c>
      <c r="CA1111" s="2">
        <v>0</v>
      </c>
      <c r="CB1111">
        <v>3</v>
      </c>
      <c r="CC1111">
        <v>2009</v>
      </c>
      <c r="CD1111" t="s">
        <v>110</v>
      </c>
      <c r="CE1111" t="s">
        <v>111</v>
      </c>
      <c r="CF1111" s="2">
        <v>280000</v>
      </c>
      <c r="CG1111" s="4">
        <f t="shared" si="35"/>
        <v>152.50544662309369</v>
      </c>
    </row>
    <row r="1112" spans="1:85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 t="str">
        <f t="shared" si="34"/>
        <v>N</v>
      </c>
      <c r="S1112">
        <v>6</v>
      </c>
      <c r="T1112">
        <v>5</v>
      </c>
      <c r="U1112">
        <v>1995</v>
      </c>
      <c r="V1112" t="str">
        <f>IF(Table1[[#This Row],[YearBuilt]]&lt;1990, "N", IF(Table1[[#This Row],[Remodeled after 1990?]] = "Y", "N", "Y"))</f>
        <v>N</v>
      </c>
      <c r="W1112">
        <v>1996</v>
      </c>
      <c r="X1112" t="str" cm="1">
        <f t="array" ref="X1112">IFERROR(IF(U1112=W1112, "N", IF(AND(U1112&lt;W1112, Table1[[#This Row],[YearRemodAdd]]&gt;1990), "Y", "N/A")), No value)</f>
        <v>Y</v>
      </c>
      <c r="Y1112" t="s">
        <v>93</v>
      </c>
      <c r="Z1112" t="s">
        <v>94</v>
      </c>
      <c r="AA1112" t="s">
        <v>140</v>
      </c>
      <c r="AB1112" t="s">
        <v>140</v>
      </c>
      <c r="AC1112" t="s">
        <v>117</v>
      </c>
      <c r="AD1112">
        <v>0</v>
      </c>
      <c r="AE1112" t="s">
        <v>98</v>
      </c>
      <c r="AF1112" t="s">
        <v>98</v>
      </c>
      <c r="AG1112" t="s">
        <v>99</v>
      </c>
      <c r="AH1112" t="s">
        <v>97</v>
      </c>
      <c r="AI1112" t="s">
        <v>98</v>
      </c>
      <c r="AJ1112" t="s">
        <v>100</v>
      </c>
      <c r="AK1112" t="s">
        <v>101</v>
      </c>
      <c r="AL1112">
        <v>219</v>
      </c>
      <c r="AM1112" t="s">
        <v>102</v>
      </c>
      <c r="AN1112">
        <v>0</v>
      </c>
      <c r="AO1112">
        <v>554</v>
      </c>
      <c r="AP1112">
        <v>773</v>
      </c>
      <c r="AQ1112" t="s">
        <v>103</v>
      </c>
      <c r="AR1112" t="s">
        <v>97</v>
      </c>
      <c r="AS1112" t="s">
        <v>105</v>
      </c>
      <c r="AT1112" t="s">
        <v>106</v>
      </c>
      <c r="AU1112">
        <v>773</v>
      </c>
      <c r="AV1112">
        <v>885</v>
      </c>
      <c r="AW1112">
        <v>0</v>
      </c>
      <c r="AX1112">
        <v>1658</v>
      </c>
      <c r="AY1112">
        <v>1</v>
      </c>
      <c r="AZ1112">
        <v>0</v>
      </c>
      <c r="BA1112">
        <v>2</v>
      </c>
      <c r="BB1112">
        <v>1</v>
      </c>
      <c r="BC1112">
        <v>3</v>
      </c>
      <c r="BD1112">
        <v>1</v>
      </c>
      <c r="BE1112" t="s">
        <v>98</v>
      </c>
      <c r="BF1112">
        <v>8</v>
      </c>
      <c r="BG1112" t="s">
        <v>107</v>
      </c>
      <c r="BH1112">
        <v>1</v>
      </c>
      <c r="BI1112" t="s">
        <v>98</v>
      </c>
      <c r="BJ1112" t="s">
        <v>108</v>
      </c>
      <c r="BK1112">
        <v>1995</v>
      </c>
      <c r="BL1112" t="s">
        <v>157</v>
      </c>
      <c r="BM1112">
        <v>2</v>
      </c>
      <c r="BN1112">
        <v>431</v>
      </c>
      <c r="BO1112" t="s">
        <v>98</v>
      </c>
      <c r="BP1112" t="s">
        <v>98</v>
      </c>
      <c r="BQ1112" t="s">
        <v>105</v>
      </c>
      <c r="BR1112">
        <v>224</v>
      </c>
      <c r="BS1112">
        <v>84</v>
      </c>
      <c r="BT1112">
        <v>0</v>
      </c>
      <c r="BU1112">
        <v>0</v>
      </c>
      <c r="BV1112">
        <v>0</v>
      </c>
      <c r="BW1112">
        <v>0</v>
      </c>
      <c r="BX1112" t="s">
        <v>83</v>
      </c>
      <c r="BY1112" t="s">
        <v>83</v>
      </c>
      <c r="BZ1112" t="s">
        <v>83</v>
      </c>
      <c r="CA1112" s="2">
        <v>0</v>
      </c>
      <c r="CB1112">
        <v>6</v>
      </c>
      <c r="CC1112">
        <v>2008</v>
      </c>
      <c r="CD1112" t="s">
        <v>110</v>
      </c>
      <c r="CE1112" t="s">
        <v>111</v>
      </c>
      <c r="CF1112" s="2">
        <v>188000</v>
      </c>
      <c r="CG1112" s="4">
        <f t="shared" si="35"/>
        <v>113.38962605548853</v>
      </c>
    </row>
    <row r="1113" spans="1:85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 t="str">
        <f t="shared" si="34"/>
        <v>N</v>
      </c>
      <c r="S1113">
        <v>7</v>
      </c>
      <c r="T1113">
        <v>6</v>
      </c>
      <c r="U1113">
        <v>1976</v>
      </c>
      <c r="V1113" t="str">
        <f>IF(Table1[[#This Row],[YearBuilt]]&lt;1990, "N", IF(Table1[[#This Row],[Remodeled after 1990?]] = "Y", "N", "Y"))</f>
        <v>N</v>
      </c>
      <c r="W1113">
        <v>1976</v>
      </c>
      <c r="X1113" t="str" cm="1">
        <f t="array" ref="X1113">IFERROR(IF(U1113=W1113, "N", IF(AND(U1113&lt;W1113, Table1[[#This Row],[YearRemodAdd]]&gt;1990), "Y", "N/A")), No value)</f>
        <v>N</v>
      </c>
      <c r="Y1113" t="s">
        <v>152</v>
      </c>
      <c r="Z1113" t="s">
        <v>94</v>
      </c>
      <c r="AA1113" t="s">
        <v>161</v>
      </c>
      <c r="AB1113" t="s">
        <v>161</v>
      </c>
      <c r="AC1113" t="s">
        <v>96</v>
      </c>
      <c r="AD1113">
        <v>660</v>
      </c>
      <c r="AE1113" t="s">
        <v>98</v>
      </c>
      <c r="AF1113" t="s">
        <v>98</v>
      </c>
      <c r="AG1113" t="s">
        <v>118</v>
      </c>
      <c r="AH1113" t="s">
        <v>98</v>
      </c>
      <c r="AI1113" t="s">
        <v>98</v>
      </c>
      <c r="AJ1113" t="s">
        <v>100</v>
      </c>
      <c r="AK1113" t="s">
        <v>119</v>
      </c>
      <c r="AL1113">
        <v>403</v>
      </c>
      <c r="AM1113" t="s">
        <v>102</v>
      </c>
      <c r="AN1113">
        <v>0</v>
      </c>
      <c r="AO1113">
        <v>400</v>
      </c>
      <c r="AP1113">
        <v>803</v>
      </c>
      <c r="AQ1113" t="s">
        <v>103</v>
      </c>
      <c r="AR1113" t="s">
        <v>98</v>
      </c>
      <c r="AS1113" t="s">
        <v>105</v>
      </c>
      <c r="AT1113" t="s">
        <v>106</v>
      </c>
      <c r="AU1113">
        <v>1098</v>
      </c>
      <c r="AV1113">
        <v>866</v>
      </c>
      <c r="AW1113">
        <v>0</v>
      </c>
      <c r="AX1113">
        <v>1964</v>
      </c>
      <c r="AY1113">
        <v>0</v>
      </c>
      <c r="AZ1113">
        <v>0</v>
      </c>
      <c r="BA1113">
        <v>2</v>
      </c>
      <c r="BB1113">
        <v>1</v>
      </c>
      <c r="BC1113">
        <v>4</v>
      </c>
      <c r="BD1113">
        <v>1</v>
      </c>
      <c r="BE1113" t="s">
        <v>98</v>
      </c>
      <c r="BF1113">
        <v>8</v>
      </c>
      <c r="BG1113" t="s">
        <v>107</v>
      </c>
      <c r="BH1113">
        <v>1</v>
      </c>
      <c r="BI1113" t="s">
        <v>97</v>
      </c>
      <c r="BJ1113" t="s">
        <v>108</v>
      </c>
      <c r="BK1113">
        <v>1976</v>
      </c>
      <c r="BL1113" t="s">
        <v>109</v>
      </c>
      <c r="BM1113">
        <v>2</v>
      </c>
      <c r="BN1113">
        <v>483</v>
      </c>
      <c r="BO1113" t="s">
        <v>98</v>
      </c>
      <c r="BP1113" t="s">
        <v>98</v>
      </c>
      <c r="BQ1113" t="s">
        <v>105</v>
      </c>
      <c r="BR1113">
        <v>0</v>
      </c>
      <c r="BS1113">
        <v>69</v>
      </c>
      <c r="BT1113">
        <v>0</v>
      </c>
      <c r="BU1113">
        <v>0</v>
      </c>
      <c r="BV1113">
        <v>0</v>
      </c>
      <c r="BW1113">
        <v>0</v>
      </c>
      <c r="BX1113" t="s">
        <v>83</v>
      </c>
      <c r="BY1113" t="s">
        <v>83</v>
      </c>
      <c r="BZ1113" t="s">
        <v>83</v>
      </c>
      <c r="CA1113" s="2">
        <v>0</v>
      </c>
      <c r="CB1113">
        <v>9</v>
      </c>
      <c r="CC1113">
        <v>2008</v>
      </c>
      <c r="CD1113" t="s">
        <v>110</v>
      </c>
      <c r="CE1113" t="s">
        <v>111</v>
      </c>
      <c r="CF1113" s="2">
        <v>205000</v>
      </c>
      <c r="CG1113" s="4">
        <f t="shared" si="35"/>
        <v>104.37881873727088</v>
      </c>
    </row>
    <row r="1114" spans="1:85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 t="str">
        <f t="shared" si="34"/>
        <v>Y</v>
      </c>
      <c r="S1114">
        <v>5</v>
      </c>
      <c r="T1114">
        <v>7</v>
      </c>
      <c r="U1114">
        <v>1957</v>
      </c>
      <c r="V1114" t="str">
        <f>IF(Table1[[#This Row],[YearBuilt]]&lt;1990, "N", IF(Table1[[#This Row],[Remodeled after 1990?]] = "Y", "N", "Y"))</f>
        <v>N</v>
      </c>
      <c r="W1114">
        <v>1957</v>
      </c>
      <c r="X1114" t="str" cm="1">
        <f t="array" ref="X1114">IFERROR(IF(U1114=W1114, "N", IF(AND(U1114&lt;W1114, Table1[[#This Row],[YearRemodAdd]]&gt;1990), "Y", "N/A")), No value)</f>
        <v>N</v>
      </c>
      <c r="Y1114" t="s">
        <v>93</v>
      </c>
      <c r="Z1114" t="s">
        <v>94</v>
      </c>
      <c r="AA1114" t="s">
        <v>155</v>
      </c>
      <c r="AB1114" t="s">
        <v>125</v>
      </c>
      <c r="AC1114" t="s">
        <v>117</v>
      </c>
      <c r="AD1114">
        <v>0</v>
      </c>
      <c r="AE1114" t="s">
        <v>98</v>
      </c>
      <c r="AF1114" t="s">
        <v>98</v>
      </c>
      <c r="AG1114" t="s">
        <v>118</v>
      </c>
      <c r="AH1114" t="s">
        <v>98</v>
      </c>
      <c r="AI1114" t="s">
        <v>98</v>
      </c>
      <c r="AJ1114" t="s">
        <v>100</v>
      </c>
      <c r="AK1114" t="s">
        <v>101</v>
      </c>
      <c r="AL1114">
        <v>708</v>
      </c>
      <c r="AM1114" t="s">
        <v>102</v>
      </c>
      <c r="AN1114">
        <v>0</v>
      </c>
      <c r="AO1114">
        <v>108</v>
      </c>
      <c r="AP1114">
        <v>816</v>
      </c>
      <c r="AQ1114" t="s">
        <v>103</v>
      </c>
      <c r="AR1114" t="s">
        <v>98</v>
      </c>
      <c r="AS1114" t="s">
        <v>105</v>
      </c>
      <c r="AT1114" t="s">
        <v>164</v>
      </c>
      <c r="AU1114">
        <v>816</v>
      </c>
      <c r="AV1114">
        <v>0</v>
      </c>
      <c r="AW1114">
        <v>0</v>
      </c>
      <c r="AX1114">
        <v>816</v>
      </c>
      <c r="AY1114">
        <v>1</v>
      </c>
      <c r="AZ1114">
        <v>0</v>
      </c>
      <c r="BA1114">
        <v>1</v>
      </c>
      <c r="BB1114">
        <v>0</v>
      </c>
      <c r="BC1114">
        <v>2</v>
      </c>
      <c r="BD1114">
        <v>1</v>
      </c>
      <c r="BE1114" t="s">
        <v>98</v>
      </c>
      <c r="BF1114">
        <v>5</v>
      </c>
      <c r="BG1114" t="s">
        <v>107</v>
      </c>
      <c r="BH1114">
        <v>0</v>
      </c>
      <c r="BI1114" t="s">
        <v>83</v>
      </c>
      <c r="BJ1114" t="s">
        <v>127</v>
      </c>
      <c r="BK1114">
        <v>1957</v>
      </c>
      <c r="BL1114" t="s">
        <v>102</v>
      </c>
      <c r="BM1114">
        <v>1</v>
      </c>
      <c r="BN1114">
        <v>308</v>
      </c>
      <c r="BO1114" t="s">
        <v>98</v>
      </c>
      <c r="BP1114" t="s">
        <v>98</v>
      </c>
      <c r="BQ1114" t="s">
        <v>105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 t="s">
        <v>83</v>
      </c>
      <c r="BY1114" t="s">
        <v>83</v>
      </c>
      <c r="BZ1114" t="s">
        <v>83</v>
      </c>
      <c r="CA1114" s="2">
        <v>0</v>
      </c>
      <c r="CB1114">
        <v>7</v>
      </c>
      <c r="CC1114">
        <v>2006</v>
      </c>
      <c r="CD1114" t="s">
        <v>110</v>
      </c>
      <c r="CE1114" t="s">
        <v>111</v>
      </c>
      <c r="CF1114" s="2">
        <v>129900</v>
      </c>
      <c r="CG1114" s="4">
        <f t="shared" si="35"/>
        <v>159.19117647058823</v>
      </c>
    </row>
    <row r="1115" spans="1:85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 t="str">
        <f t="shared" si="34"/>
        <v>Y</v>
      </c>
      <c r="S1115">
        <v>5</v>
      </c>
      <c r="T1115">
        <v>7</v>
      </c>
      <c r="U1115">
        <v>1953</v>
      </c>
      <c r="V1115" t="str">
        <f>IF(Table1[[#This Row],[YearBuilt]]&lt;1990, "N", IF(Table1[[#This Row],[Remodeled after 1990?]] = "Y", "N", "Y"))</f>
        <v>N</v>
      </c>
      <c r="W1115">
        <v>2006</v>
      </c>
      <c r="X1115" t="str" cm="1">
        <f t="array" ref="X1115">IFERROR(IF(U1115=W1115, "N", IF(AND(U1115&lt;W1115, Table1[[#This Row],[YearRemodAdd]]&gt;1990), "Y", "N/A")), No value)</f>
        <v>Y</v>
      </c>
      <c r="Y1115" t="s">
        <v>93</v>
      </c>
      <c r="Z1115" t="s">
        <v>94</v>
      </c>
      <c r="AA1115" t="s">
        <v>124</v>
      </c>
      <c r="AB1115" t="s">
        <v>124</v>
      </c>
      <c r="AC1115" t="s">
        <v>117</v>
      </c>
      <c r="AD1115">
        <v>0</v>
      </c>
      <c r="AE1115" t="s">
        <v>98</v>
      </c>
      <c r="AF1115" t="s">
        <v>98</v>
      </c>
      <c r="AG1115" t="s">
        <v>118</v>
      </c>
      <c r="AH1115" t="s">
        <v>98</v>
      </c>
      <c r="AI1115" t="s">
        <v>98</v>
      </c>
      <c r="AJ1115" t="s">
        <v>100</v>
      </c>
      <c r="AK1115" t="s">
        <v>141</v>
      </c>
      <c r="AL1115">
        <v>643</v>
      </c>
      <c r="AM1115" t="s">
        <v>102</v>
      </c>
      <c r="AN1115">
        <v>0</v>
      </c>
      <c r="AO1115">
        <v>365</v>
      </c>
      <c r="AP1115">
        <v>1008</v>
      </c>
      <c r="AQ1115" t="s">
        <v>103</v>
      </c>
      <c r="AR1115" t="s">
        <v>97</v>
      </c>
      <c r="AS1115" t="s">
        <v>105</v>
      </c>
      <c r="AT1115" t="s">
        <v>106</v>
      </c>
      <c r="AU1115">
        <v>1008</v>
      </c>
      <c r="AV1115">
        <v>0</v>
      </c>
      <c r="AW1115">
        <v>0</v>
      </c>
      <c r="AX1115">
        <v>1008</v>
      </c>
      <c r="AY1115">
        <v>1</v>
      </c>
      <c r="AZ1115">
        <v>0</v>
      </c>
      <c r="BA1115">
        <v>1</v>
      </c>
      <c r="BB1115">
        <v>0</v>
      </c>
      <c r="BC1115">
        <v>2</v>
      </c>
      <c r="BD1115">
        <v>1</v>
      </c>
      <c r="BE1115" t="s">
        <v>97</v>
      </c>
      <c r="BF1115">
        <v>6</v>
      </c>
      <c r="BG1115" t="s">
        <v>107</v>
      </c>
      <c r="BH1115">
        <v>0</v>
      </c>
      <c r="BI1115" t="s">
        <v>83</v>
      </c>
      <c r="BJ1115" t="s">
        <v>108</v>
      </c>
      <c r="BK1115">
        <v>1953</v>
      </c>
      <c r="BL1115" t="s">
        <v>102</v>
      </c>
      <c r="BM1115">
        <v>1</v>
      </c>
      <c r="BN1115">
        <v>240</v>
      </c>
      <c r="BO1115" t="s">
        <v>98</v>
      </c>
      <c r="BP1115" t="s">
        <v>98</v>
      </c>
      <c r="BQ1115" t="s">
        <v>105</v>
      </c>
      <c r="BR1115">
        <v>0</v>
      </c>
      <c r="BS1115">
        <v>18</v>
      </c>
      <c r="BT1115">
        <v>0</v>
      </c>
      <c r="BU1115">
        <v>0</v>
      </c>
      <c r="BV1115">
        <v>0</v>
      </c>
      <c r="BW1115">
        <v>0</v>
      </c>
      <c r="BX1115" t="s">
        <v>83</v>
      </c>
      <c r="BY1115" t="s">
        <v>83</v>
      </c>
      <c r="BZ1115" t="s">
        <v>83</v>
      </c>
      <c r="CA1115" s="2">
        <v>0</v>
      </c>
      <c r="CB1115">
        <v>5</v>
      </c>
      <c r="CC1115">
        <v>2007</v>
      </c>
      <c r="CD1115" t="s">
        <v>110</v>
      </c>
      <c r="CE1115" t="s">
        <v>111</v>
      </c>
      <c r="CF1115" s="2">
        <v>134500</v>
      </c>
      <c r="CG1115" s="4">
        <f t="shared" si="35"/>
        <v>133.43253968253967</v>
      </c>
    </row>
    <row r="1116" spans="1:85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 t="str">
        <f t="shared" si="34"/>
        <v>Y</v>
      </c>
      <c r="S1116">
        <v>5</v>
      </c>
      <c r="T1116">
        <v>7</v>
      </c>
      <c r="U1116">
        <v>1954</v>
      </c>
      <c r="V1116" t="str">
        <f>IF(Table1[[#This Row],[YearBuilt]]&lt;1990, "N", IF(Table1[[#This Row],[Remodeled after 1990?]] = "Y", "N", "Y"))</f>
        <v>N</v>
      </c>
      <c r="W1116">
        <v>2000</v>
      </c>
      <c r="X1116" t="str" cm="1">
        <f t="array" ref="X1116">IFERROR(IF(U1116=W1116, "N", IF(AND(U1116&lt;W1116, Table1[[#This Row],[YearRemodAdd]]&gt;1990), "Y", "N/A")), No value)</f>
        <v>Y</v>
      </c>
      <c r="Y1116" t="s">
        <v>93</v>
      </c>
      <c r="Z1116" t="s">
        <v>94</v>
      </c>
      <c r="AA1116" t="s">
        <v>116</v>
      </c>
      <c r="AB1116" t="s">
        <v>116</v>
      </c>
      <c r="AC1116" t="s">
        <v>117</v>
      </c>
      <c r="AD1116">
        <v>0</v>
      </c>
      <c r="AE1116" t="s">
        <v>98</v>
      </c>
      <c r="AF1116" t="s">
        <v>97</v>
      </c>
      <c r="AG1116" t="s">
        <v>118</v>
      </c>
      <c r="AH1116" t="s">
        <v>98</v>
      </c>
      <c r="AI1116" t="s">
        <v>98</v>
      </c>
      <c r="AJ1116" t="s">
        <v>100</v>
      </c>
      <c r="AK1116" t="s">
        <v>153</v>
      </c>
      <c r="AL1116">
        <v>415</v>
      </c>
      <c r="AM1116" t="s">
        <v>102</v>
      </c>
      <c r="AN1116">
        <v>0</v>
      </c>
      <c r="AO1116">
        <v>418</v>
      </c>
      <c r="AP1116">
        <v>833</v>
      </c>
      <c r="AQ1116" t="s">
        <v>103</v>
      </c>
      <c r="AR1116" t="s">
        <v>104</v>
      </c>
      <c r="AS1116" t="s">
        <v>105</v>
      </c>
      <c r="AT1116" t="s">
        <v>106</v>
      </c>
      <c r="AU1116">
        <v>833</v>
      </c>
      <c r="AV1116">
        <v>0</v>
      </c>
      <c r="AW1116">
        <v>0</v>
      </c>
      <c r="AX1116">
        <v>833</v>
      </c>
      <c r="AY1116">
        <v>0</v>
      </c>
      <c r="AZ1116">
        <v>0</v>
      </c>
      <c r="BA1116">
        <v>1</v>
      </c>
      <c r="BB1116">
        <v>0</v>
      </c>
      <c r="BC1116">
        <v>2</v>
      </c>
      <c r="BD1116">
        <v>1</v>
      </c>
      <c r="BE1116" t="s">
        <v>97</v>
      </c>
      <c r="BF1116">
        <v>4</v>
      </c>
      <c r="BG1116" t="s">
        <v>107</v>
      </c>
      <c r="BH1116">
        <v>0</v>
      </c>
      <c r="BI1116" t="s">
        <v>83</v>
      </c>
      <c r="BJ1116" t="s">
        <v>127</v>
      </c>
      <c r="BK1116">
        <v>1955</v>
      </c>
      <c r="BL1116" t="s">
        <v>102</v>
      </c>
      <c r="BM1116">
        <v>1</v>
      </c>
      <c r="BN1116">
        <v>326</v>
      </c>
      <c r="BO1116" t="s">
        <v>98</v>
      </c>
      <c r="BP1116" t="s">
        <v>98</v>
      </c>
      <c r="BQ1116" t="s">
        <v>105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 t="s">
        <v>83</v>
      </c>
      <c r="BY1116" t="s">
        <v>134</v>
      </c>
      <c r="BZ1116" t="s">
        <v>83</v>
      </c>
      <c r="CA1116" s="2">
        <v>0</v>
      </c>
      <c r="CB1116">
        <v>8</v>
      </c>
      <c r="CC1116">
        <v>2006</v>
      </c>
      <c r="CD1116" t="s">
        <v>110</v>
      </c>
      <c r="CE1116" t="s">
        <v>111</v>
      </c>
      <c r="CF1116" s="2">
        <v>117000</v>
      </c>
      <c r="CG1116" s="4">
        <f t="shared" si="35"/>
        <v>140.45618247298918</v>
      </c>
    </row>
    <row r="1117" spans="1:85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 t="str">
        <f t="shared" si="34"/>
        <v>Y</v>
      </c>
      <c r="S1117">
        <v>8</v>
      </c>
      <c r="T1117">
        <v>5</v>
      </c>
      <c r="U1117">
        <v>2007</v>
      </c>
      <c r="V1117" t="str">
        <f>IF(Table1[[#This Row],[YearBuilt]]&lt;1990, "N", IF(Table1[[#This Row],[Remodeled after 1990?]] = "Y", "N", "Y"))</f>
        <v>Y</v>
      </c>
      <c r="W1117">
        <v>2007</v>
      </c>
      <c r="X1117" t="str" cm="1">
        <f t="array" ref="X1117">IFERROR(IF(U1117=W1117, "N", IF(AND(U1117&lt;W1117, Table1[[#This Row],[YearRemodAdd]]&gt;1990), "Y", "N/A")), No value)</f>
        <v>N</v>
      </c>
      <c r="Y1117" t="s">
        <v>152</v>
      </c>
      <c r="Z1117" t="s">
        <v>94</v>
      </c>
      <c r="AA1117" t="s">
        <v>95</v>
      </c>
      <c r="AB1117" t="s">
        <v>95</v>
      </c>
      <c r="AC1117" t="s">
        <v>137</v>
      </c>
      <c r="AD1117">
        <v>328</v>
      </c>
      <c r="AE1117" t="s">
        <v>97</v>
      </c>
      <c r="AF1117" t="s">
        <v>98</v>
      </c>
      <c r="AG1117" t="s">
        <v>99</v>
      </c>
      <c r="AH1117" t="s">
        <v>104</v>
      </c>
      <c r="AI1117" t="s">
        <v>98</v>
      </c>
      <c r="AJ1117" t="s">
        <v>100</v>
      </c>
      <c r="AK1117" t="s">
        <v>101</v>
      </c>
      <c r="AL1117">
        <v>1004</v>
      </c>
      <c r="AM1117" t="s">
        <v>102</v>
      </c>
      <c r="AN1117">
        <v>0</v>
      </c>
      <c r="AO1117">
        <v>730</v>
      </c>
      <c r="AP1117">
        <v>1734</v>
      </c>
      <c r="AQ1117" t="s">
        <v>103</v>
      </c>
      <c r="AR1117" t="s">
        <v>104</v>
      </c>
      <c r="AS1117" t="s">
        <v>105</v>
      </c>
      <c r="AT1117" t="s">
        <v>106</v>
      </c>
      <c r="AU1117">
        <v>1734</v>
      </c>
      <c r="AV1117">
        <v>0</v>
      </c>
      <c r="AW1117">
        <v>0</v>
      </c>
      <c r="AX1117">
        <v>1734</v>
      </c>
      <c r="AY1117">
        <v>1</v>
      </c>
      <c r="AZ1117">
        <v>0</v>
      </c>
      <c r="BA1117">
        <v>2</v>
      </c>
      <c r="BB1117">
        <v>0</v>
      </c>
      <c r="BC1117">
        <v>3</v>
      </c>
      <c r="BD1117">
        <v>1</v>
      </c>
      <c r="BE1117" t="s">
        <v>104</v>
      </c>
      <c r="BF1117">
        <v>7</v>
      </c>
      <c r="BG1117" t="s">
        <v>107</v>
      </c>
      <c r="BH1117">
        <v>1</v>
      </c>
      <c r="BI1117" t="s">
        <v>97</v>
      </c>
      <c r="BJ1117" t="s">
        <v>108</v>
      </c>
      <c r="BK1117">
        <v>2007</v>
      </c>
      <c r="BL1117" t="s">
        <v>109</v>
      </c>
      <c r="BM1117">
        <v>3</v>
      </c>
      <c r="BN1117">
        <v>928</v>
      </c>
      <c r="BO1117" t="s">
        <v>98</v>
      </c>
      <c r="BP1117" t="s">
        <v>98</v>
      </c>
      <c r="BQ1117" t="s">
        <v>105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 t="s">
        <v>83</v>
      </c>
      <c r="BY1117" t="s">
        <v>83</v>
      </c>
      <c r="BZ1117" t="s">
        <v>83</v>
      </c>
      <c r="CA1117" s="2">
        <v>0</v>
      </c>
      <c r="CB1117">
        <v>11</v>
      </c>
      <c r="CC1117">
        <v>2007</v>
      </c>
      <c r="CD1117" t="s">
        <v>158</v>
      </c>
      <c r="CE1117" t="s">
        <v>159</v>
      </c>
      <c r="CF1117" s="2">
        <v>318000</v>
      </c>
      <c r="CG1117" s="4">
        <f t="shared" si="35"/>
        <v>183.3910034602076</v>
      </c>
    </row>
    <row r="1118" spans="1:85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 t="str">
        <f t="shared" si="34"/>
        <v>N/A</v>
      </c>
      <c r="S1118">
        <v>8</v>
      </c>
      <c r="T1118">
        <v>5</v>
      </c>
      <c r="U1118">
        <v>2002</v>
      </c>
      <c r="V1118" t="str">
        <f>IF(Table1[[#This Row],[YearBuilt]]&lt;1990, "N", IF(Table1[[#This Row],[Remodeled after 1990?]] = "Y", "N", "Y"))</f>
        <v>Y</v>
      </c>
      <c r="W1118">
        <v>2002</v>
      </c>
      <c r="X1118" t="str" cm="1">
        <f t="array" ref="X1118">IFERROR(IF(U1118=W1118, "N", IF(AND(U1118&lt;W1118, Table1[[#This Row],[YearRemodAdd]]&gt;1990), "Y", "N/A")), No value)</f>
        <v>N</v>
      </c>
      <c r="Y1118" t="s">
        <v>152</v>
      </c>
      <c r="Z1118" t="s">
        <v>94</v>
      </c>
      <c r="AA1118" t="s">
        <v>95</v>
      </c>
      <c r="AB1118" t="s">
        <v>95</v>
      </c>
      <c r="AC1118" t="s">
        <v>117</v>
      </c>
      <c r="AD1118">
        <v>0</v>
      </c>
      <c r="AE1118" t="s">
        <v>97</v>
      </c>
      <c r="AF1118" t="s">
        <v>98</v>
      </c>
      <c r="AG1118" t="s">
        <v>99</v>
      </c>
      <c r="AH1118" t="s">
        <v>97</v>
      </c>
      <c r="AI1118" t="s">
        <v>98</v>
      </c>
      <c r="AJ1118" t="s">
        <v>100</v>
      </c>
      <c r="AK1118" t="s">
        <v>101</v>
      </c>
      <c r="AL1118">
        <v>353</v>
      </c>
      <c r="AM1118" t="s">
        <v>102</v>
      </c>
      <c r="AN1118">
        <v>0</v>
      </c>
      <c r="AO1118">
        <v>55</v>
      </c>
      <c r="AP1118">
        <v>408</v>
      </c>
      <c r="AQ1118" t="s">
        <v>103</v>
      </c>
      <c r="AR1118" t="s">
        <v>104</v>
      </c>
      <c r="AS1118" t="s">
        <v>105</v>
      </c>
      <c r="AT1118" t="s">
        <v>106</v>
      </c>
      <c r="AU1118">
        <v>779</v>
      </c>
      <c r="AV1118">
        <v>640</v>
      </c>
      <c r="AW1118">
        <v>0</v>
      </c>
      <c r="AX1118">
        <v>1419</v>
      </c>
      <c r="AY1118">
        <v>1</v>
      </c>
      <c r="AZ1118">
        <v>0</v>
      </c>
      <c r="BA1118">
        <v>2</v>
      </c>
      <c r="BB1118">
        <v>1</v>
      </c>
      <c r="BC1118">
        <v>3</v>
      </c>
      <c r="BD1118">
        <v>1</v>
      </c>
      <c r="BE1118" t="s">
        <v>97</v>
      </c>
      <c r="BF1118">
        <v>7</v>
      </c>
      <c r="BG1118" t="s">
        <v>107</v>
      </c>
      <c r="BH1118">
        <v>1</v>
      </c>
      <c r="BI1118" t="s">
        <v>98</v>
      </c>
      <c r="BJ1118" t="s">
        <v>156</v>
      </c>
      <c r="BK1118">
        <v>2002</v>
      </c>
      <c r="BL1118" t="s">
        <v>157</v>
      </c>
      <c r="BM1118">
        <v>2</v>
      </c>
      <c r="BN1118">
        <v>527</v>
      </c>
      <c r="BO1118" t="s">
        <v>98</v>
      </c>
      <c r="BP1118" t="s">
        <v>98</v>
      </c>
      <c r="BQ1118" t="s">
        <v>105</v>
      </c>
      <c r="BR1118">
        <v>120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 t="s">
        <v>83</v>
      </c>
      <c r="BY1118" t="s">
        <v>83</v>
      </c>
      <c r="BZ1118" t="s">
        <v>83</v>
      </c>
      <c r="CA1118" s="2">
        <v>0</v>
      </c>
      <c r="CB1118">
        <v>3</v>
      </c>
      <c r="CC1118">
        <v>2009</v>
      </c>
      <c r="CD1118" t="s">
        <v>110</v>
      </c>
      <c r="CE1118" t="s">
        <v>111</v>
      </c>
      <c r="CF1118" s="2">
        <v>184100</v>
      </c>
      <c r="CG1118" s="4">
        <f t="shared" si="35"/>
        <v>129.73925299506695</v>
      </c>
    </row>
    <row r="1119" spans="1:85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 t="str">
        <f t="shared" si="34"/>
        <v>Y</v>
      </c>
      <c r="S1119">
        <v>5</v>
      </c>
      <c r="T1119">
        <v>7</v>
      </c>
      <c r="U1119">
        <v>1967</v>
      </c>
      <c r="V1119" t="str">
        <f>IF(Table1[[#This Row],[YearBuilt]]&lt;1990, "N", IF(Table1[[#This Row],[Remodeled after 1990?]] = "Y", "N", "Y"))</f>
        <v>N</v>
      </c>
      <c r="W1119">
        <v>2003</v>
      </c>
      <c r="X1119" t="str" cm="1">
        <f t="array" ref="X1119">IFERROR(IF(U1119=W1119, "N", IF(AND(U1119&lt;W1119, Table1[[#This Row],[YearRemodAdd]]&gt;1990), "Y", "N/A")), No value)</f>
        <v>Y</v>
      </c>
      <c r="Y1119" t="s">
        <v>93</v>
      </c>
      <c r="Z1119" t="s">
        <v>94</v>
      </c>
      <c r="AA1119" t="s">
        <v>95</v>
      </c>
      <c r="AB1119" t="s">
        <v>95</v>
      </c>
      <c r="AC1119" t="s">
        <v>117</v>
      </c>
      <c r="AD1119">
        <v>0</v>
      </c>
      <c r="AE1119" t="s">
        <v>98</v>
      </c>
      <c r="AF1119" t="s">
        <v>98</v>
      </c>
      <c r="AG1119" t="s">
        <v>118</v>
      </c>
      <c r="AH1119" t="s">
        <v>98</v>
      </c>
      <c r="AI1119" t="s">
        <v>98</v>
      </c>
      <c r="AJ1119" t="s">
        <v>100</v>
      </c>
      <c r="AK1119" t="s">
        <v>141</v>
      </c>
      <c r="AL1119">
        <v>702</v>
      </c>
      <c r="AM1119" t="s">
        <v>102</v>
      </c>
      <c r="AN1119">
        <v>0</v>
      </c>
      <c r="AO1119">
        <v>192</v>
      </c>
      <c r="AP1119">
        <v>894</v>
      </c>
      <c r="AQ1119" t="s">
        <v>103</v>
      </c>
      <c r="AR1119" t="s">
        <v>104</v>
      </c>
      <c r="AS1119" t="s">
        <v>105</v>
      </c>
      <c r="AT1119" t="s">
        <v>106</v>
      </c>
      <c r="AU1119">
        <v>894</v>
      </c>
      <c r="AV1119">
        <v>0</v>
      </c>
      <c r="AW1119">
        <v>0</v>
      </c>
      <c r="AX1119">
        <v>894</v>
      </c>
      <c r="AY1119">
        <v>1</v>
      </c>
      <c r="AZ1119">
        <v>0</v>
      </c>
      <c r="BA1119">
        <v>1</v>
      </c>
      <c r="BB1119">
        <v>0</v>
      </c>
      <c r="BC1119">
        <v>3</v>
      </c>
      <c r="BD1119">
        <v>1</v>
      </c>
      <c r="BE1119" t="s">
        <v>97</v>
      </c>
      <c r="BF1119">
        <v>5</v>
      </c>
      <c r="BG1119" t="s">
        <v>107</v>
      </c>
      <c r="BH1119">
        <v>0</v>
      </c>
      <c r="BI1119" t="s">
        <v>83</v>
      </c>
      <c r="BJ1119" t="s">
        <v>108</v>
      </c>
      <c r="BK1119">
        <v>1967</v>
      </c>
      <c r="BL1119" t="s">
        <v>109</v>
      </c>
      <c r="BM1119">
        <v>2</v>
      </c>
      <c r="BN1119">
        <v>450</v>
      </c>
      <c r="BO1119" t="s">
        <v>98</v>
      </c>
      <c r="BP1119" t="s">
        <v>98</v>
      </c>
      <c r="BQ1119" t="s">
        <v>105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 t="s">
        <v>83</v>
      </c>
      <c r="BY1119" t="s">
        <v>83</v>
      </c>
      <c r="BZ1119" t="s">
        <v>83</v>
      </c>
      <c r="CA1119" s="2">
        <v>0</v>
      </c>
      <c r="CB1119">
        <v>5</v>
      </c>
      <c r="CC1119">
        <v>2008</v>
      </c>
      <c r="CD1119" t="s">
        <v>110</v>
      </c>
      <c r="CE1119" t="s">
        <v>111</v>
      </c>
      <c r="CF1119" s="2">
        <v>130000</v>
      </c>
      <c r="CG1119" s="4">
        <f t="shared" si="35"/>
        <v>145.413870246085</v>
      </c>
    </row>
    <row r="1120" spans="1:85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 t="str">
        <f t="shared" si="34"/>
        <v>N/A</v>
      </c>
      <c r="S1120">
        <v>5</v>
      </c>
      <c r="T1120">
        <v>6</v>
      </c>
      <c r="U1120">
        <v>1958</v>
      </c>
      <c r="V1120" t="str">
        <f>IF(Table1[[#This Row],[YearBuilt]]&lt;1990, "N", IF(Table1[[#This Row],[Remodeled after 1990?]] = "Y", "N", "Y"))</f>
        <v>N</v>
      </c>
      <c r="W1120">
        <v>1987</v>
      </c>
      <c r="X1120" t="str" cm="1">
        <f t="array" ref="X1120">IFERROR(IF(U1120=W1120, "N", IF(AND(U1120&lt;W1120, Table1[[#This Row],[YearRemodAdd]]&gt;1990), "Y", "N/A")), No value)</f>
        <v>N/A</v>
      </c>
      <c r="Y1120" t="s">
        <v>93</v>
      </c>
      <c r="Z1120" t="s">
        <v>94</v>
      </c>
      <c r="AA1120" t="s">
        <v>116</v>
      </c>
      <c r="AB1120" t="s">
        <v>116</v>
      </c>
      <c r="AC1120" t="s">
        <v>117</v>
      </c>
      <c r="AD1120">
        <v>0</v>
      </c>
      <c r="AE1120" t="s">
        <v>98</v>
      </c>
      <c r="AF1120" t="s">
        <v>97</v>
      </c>
      <c r="AG1120" t="s">
        <v>118</v>
      </c>
      <c r="AH1120" t="s">
        <v>98</v>
      </c>
      <c r="AI1120" t="s">
        <v>98</v>
      </c>
      <c r="AJ1120" t="s">
        <v>100</v>
      </c>
      <c r="AK1120" t="s">
        <v>102</v>
      </c>
      <c r="AL1120">
        <v>0</v>
      </c>
      <c r="AM1120" t="s">
        <v>102</v>
      </c>
      <c r="AN1120">
        <v>0</v>
      </c>
      <c r="AO1120">
        <v>533</v>
      </c>
      <c r="AP1120">
        <v>533</v>
      </c>
      <c r="AQ1120" t="s">
        <v>103</v>
      </c>
      <c r="AR1120" t="s">
        <v>98</v>
      </c>
      <c r="AS1120" t="s">
        <v>105</v>
      </c>
      <c r="AT1120" t="s">
        <v>106</v>
      </c>
      <c r="AU1120">
        <v>1021</v>
      </c>
      <c r="AV1120">
        <v>580</v>
      </c>
      <c r="AW1120">
        <v>0</v>
      </c>
      <c r="AX1120">
        <v>1601</v>
      </c>
      <c r="AY1120">
        <v>0</v>
      </c>
      <c r="AZ1120">
        <v>1</v>
      </c>
      <c r="BA1120">
        <v>1</v>
      </c>
      <c r="BB1120">
        <v>0</v>
      </c>
      <c r="BC1120">
        <v>3</v>
      </c>
      <c r="BD1120">
        <v>1</v>
      </c>
      <c r="BE1120" t="s">
        <v>98</v>
      </c>
      <c r="BF1120">
        <v>6</v>
      </c>
      <c r="BG1120" t="s">
        <v>224</v>
      </c>
      <c r="BH1120">
        <v>0</v>
      </c>
      <c r="BI1120" t="s">
        <v>83</v>
      </c>
      <c r="BJ1120" t="s">
        <v>156</v>
      </c>
      <c r="BK1120">
        <v>1958</v>
      </c>
      <c r="BL1120" t="s">
        <v>109</v>
      </c>
      <c r="BM1120">
        <v>1</v>
      </c>
      <c r="BN1120">
        <v>300</v>
      </c>
      <c r="BO1120" t="s">
        <v>98</v>
      </c>
      <c r="BP1120" t="s">
        <v>98</v>
      </c>
      <c r="BQ1120" t="s">
        <v>105</v>
      </c>
      <c r="BR1120">
        <v>280</v>
      </c>
      <c r="BS1120">
        <v>34</v>
      </c>
      <c r="BT1120">
        <v>0</v>
      </c>
      <c r="BU1120">
        <v>0</v>
      </c>
      <c r="BV1120">
        <v>0</v>
      </c>
      <c r="BW1120">
        <v>0</v>
      </c>
      <c r="BX1120" t="s">
        <v>83</v>
      </c>
      <c r="BY1120" t="s">
        <v>83</v>
      </c>
      <c r="BZ1120" t="s">
        <v>83</v>
      </c>
      <c r="CA1120" s="2">
        <v>0</v>
      </c>
      <c r="CB1120">
        <v>12</v>
      </c>
      <c r="CC1120">
        <v>2008</v>
      </c>
      <c r="CD1120" t="s">
        <v>110</v>
      </c>
      <c r="CE1120" t="s">
        <v>111</v>
      </c>
      <c r="CF1120" s="2">
        <v>140000</v>
      </c>
      <c r="CG1120" s="4">
        <f t="shared" si="35"/>
        <v>87.445346658338536</v>
      </c>
    </row>
    <row r="1121" spans="1:85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 t="str">
        <f t="shared" si="34"/>
        <v>Y</v>
      </c>
      <c r="S1121">
        <v>5</v>
      </c>
      <c r="T1121">
        <v>5</v>
      </c>
      <c r="U1121">
        <v>1959</v>
      </c>
      <c r="V1121" t="str">
        <f>IF(Table1[[#This Row],[YearBuilt]]&lt;1990, "N", IF(Table1[[#This Row],[Remodeled after 1990?]] = "Y", "N", "Y"))</f>
        <v>N</v>
      </c>
      <c r="W1121">
        <v>1959</v>
      </c>
      <c r="X1121" t="str" cm="1">
        <f t="array" ref="X1121">IFERROR(IF(U1121=W1121, "N", IF(AND(U1121&lt;W1121, Table1[[#This Row],[YearRemodAdd]]&gt;1990), "Y", "N/A")), No value)</f>
        <v>N</v>
      </c>
      <c r="Y1121" t="s">
        <v>93</v>
      </c>
      <c r="Z1121" t="s">
        <v>94</v>
      </c>
      <c r="AA1121" t="s">
        <v>96</v>
      </c>
      <c r="AB1121" t="s">
        <v>124</v>
      </c>
      <c r="AC1121" t="s">
        <v>117</v>
      </c>
      <c r="AD1121">
        <v>0</v>
      </c>
      <c r="AE1121" t="s">
        <v>98</v>
      </c>
      <c r="AF1121" t="s">
        <v>98</v>
      </c>
      <c r="AG1121" t="s">
        <v>118</v>
      </c>
      <c r="AH1121" t="s">
        <v>98</v>
      </c>
      <c r="AI1121" t="s">
        <v>98</v>
      </c>
      <c r="AJ1121" t="s">
        <v>100</v>
      </c>
      <c r="AK1121" t="s">
        <v>172</v>
      </c>
      <c r="AL1121">
        <v>369</v>
      </c>
      <c r="AM1121" t="s">
        <v>102</v>
      </c>
      <c r="AN1121">
        <v>0</v>
      </c>
      <c r="AO1121">
        <v>671</v>
      </c>
      <c r="AP1121">
        <v>1040</v>
      </c>
      <c r="AQ1121" t="s">
        <v>103</v>
      </c>
      <c r="AR1121" t="s">
        <v>98</v>
      </c>
      <c r="AS1121" t="s">
        <v>105</v>
      </c>
      <c r="AT1121" t="s">
        <v>164</v>
      </c>
      <c r="AU1121">
        <v>1040</v>
      </c>
      <c r="AV1121">
        <v>0</v>
      </c>
      <c r="AW1121">
        <v>0</v>
      </c>
      <c r="AX1121">
        <v>1040</v>
      </c>
      <c r="AY1121">
        <v>0</v>
      </c>
      <c r="AZ1121">
        <v>0</v>
      </c>
      <c r="BA1121">
        <v>1</v>
      </c>
      <c r="BB1121">
        <v>0</v>
      </c>
      <c r="BC1121">
        <v>3</v>
      </c>
      <c r="BD1121">
        <v>1</v>
      </c>
      <c r="BE1121" t="s">
        <v>98</v>
      </c>
      <c r="BF1121">
        <v>6</v>
      </c>
      <c r="BG1121" t="s">
        <v>107</v>
      </c>
      <c r="BH1121">
        <v>0</v>
      </c>
      <c r="BI1121" t="s">
        <v>83</v>
      </c>
      <c r="BJ1121" t="s">
        <v>108</v>
      </c>
      <c r="BK1121">
        <v>1959</v>
      </c>
      <c r="BL1121" t="s">
        <v>109</v>
      </c>
      <c r="BM1121">
        <v>1</v>
      </c>
      <c r="BN1121">
        <v>286</v>
      </c>
      <c r="BO1121" t="s">
        <v>98</v>
      </c>
      <c r="BP1121" t="s">
        <v>98</v>
      </c>
      <c r="BQ1121" t="s">
        <v>105</v>
      </c>
      <c r="BR1121">
        <v>140</v>
      </c>
      <c r="BS1121">
        <v>0</v>
      </c>
      <c r="BT1121">
        <v>252</v>
      </c>
      <c r="BU1121">
        <v>0</v>
      </c>
      <c r="BV1121">
        <v>0</v>
      </c>
      <c r="BW1121">
        <v>0</v>
      </c>
      <c r="BX1121" t="s">
        <v>83</v>
      </c>
      <c r="BY1121" t="s">
        <v>163</v>
      </c>
      <c r="BZ1121" t="s">
        <v>83</v>
      </c>
      <c r="CA1121" s="2">
        <v>0</v>
      </c>
      <c r="CB1121">
        <v>7</v>
      </c>
      <c r="CC1121">
        <v>2006</v>
      </c>
      <c r="CD1121" t="s">
        <v>110</v>
      </c>
      <c r="CE1121" t="s">
        <v>111</v>
      </c>
      <c r="CF1121" s="2">
        <v>133700</v>
      </c>
      <c r="CG1121" s="4">
        <f t="shared" si="35"/>
        <v>128.55769230769232</v>
      </c>
    </row>
    <row r="1122" spans="1:85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 t="str">
        <f t="shared" si="34"/>
        <v>Y</v>
      </c>
      <c r="S1122">
        <v>6</v>
      </c>
      <c r="T1122">
        <v>5</v>
      </c>
      <c r="U1122">
        <v>1920</v>
      </c>
      <c r="V1122" t="str">
        <f>IF(Table1[[#This Row],[YearBuilt]]&lt;1990, "N", IF(Table1[[#This Row],[Remodeled after 1990?]] = "Y", "N", "Y"))</f>
        <v>N</v>
      </c>
      <c r="W1122">
        <v>1950</v>
      </c>
      <c r="X1122" t="str" cm="1">
        <f t="array" ref="X1122">IFERROR(IF(U1122=W1122, "N", IF(AND(U1122&lt;W1122, Table1[[#This Row],[YearRemodAdd]]&gt;1990), "Y", "N/A")), No value)</f>
        <v>N/A</v>
      </c>
      <c r="Y1122" t="s">
        <v>93</v>
      </c>
      <c r="Z1122" t="s">
        <v>94</v>
      </c>
      <c r="AA1122" t="s">
        <v>96</v>
      </c>
      <c r="AB1122" t="s">
        <v>96</v>
      </c>
      <c r="AC1122" t="s">
        <v>117</v>
      </c>
      <c r="AD1122">
        <v>0</v>
      </c>
      <c r="AE1122" t="s">
        <v>98</v>
      </c>
      <c r="AF1122" t="s">
        <v>98</v>
      </c>
      <c r="AG1122" t="s">
        <v>126</v>
      </c>
      <c r="AH1122" t="s">
        <v>98</v>
      </c>
      <c r="AI1122" t="s">
        <v>98</v>
      </c>
      <c r="AJ1122" t="s">
        <v>100</v>
      </c>
      <c r="AK1122" t="s">
        <v>102</v>
      </c>
      <c r="AL1122">
        <v>0</v>
      </c>
      <c r="AM1122" t="s">
        <v>102</v>
      </c>
      <c r="AN1122">
        <v>0</v>
      </c>
      <c r="AO1122">
        <v>1012</v>
      </c>
      <c r="AP1122">
        <v>1012</v>
      </c>
      <c r="AQ1122" t="s">
        <v>103</v>
      </c>
      <c r="AR1122" t="s">
        <v>98</v>
      </c>
      <c r="AS1122" t="s">
        <v>105</v>
      </c>
      <c r="AT1122" t="s">
        <v>164</v>
      </c>
      <c r="AU1122">
        <v>1012</v>
      </c>
      <c r="AV1122">
        <v>0</v>
      </c>
      <c r="AW1122">
        <v>0</v>
      </c>
      <c r="AX1122">
        <v>1012</v>
      </c>
      <c r="AY1122">
        <v>0</v>
      </c>
      <c r="AZ1122">
        <v>0</v>
      </c>
      <c r="BA1122">
        <v>1</v>
      </c>
      <c r="BB1122">
        <v>0</v>
      </c>
      <c r="BC1122">
        <v>2</v>
      </c>
      <c r="BD1122">
        <v>1</v>
      </c>
      <c r="BE1122" t="s">
        <v>98</v>
      </c>
      <c r="BF1122">
        <v>6</v>
      </c>
      <c r="BG1122" t="s">
        <v>107</v>
      </c>
      <c r="BH1122">
        <v>1</v>
      </c>
      <c r="BI1122" t="s">
        <v>97</v>
      </c>
      <c r="BJ1122" t="s">
        <v>127</v>
      </c>
      <c r="BK1122">
        <v>1920</v>
      </c>
      <c r="BL1122" t="s">
        <v>102</v>
      </c>
      <c r="BM1122">
        <v>1</v>
      </c>
      <c r="BN1122">
        <v>308</v>
      </c>
      <c r="BO1122" t="s">
        <v>98</v>
      </c>
      <c r="BP1122" t="s">
        <v>98</v>
      </c>
      <c r="BQ1122" t="s">
        <v>105</v>
      </c>
      <c r="BR1122">
        <v>0</v>
      </c>
      <c r="BS1122">
        <v>22</v>
      </c>
      <c r="BT1122">
        <v>112</v>
      </c>
      <c r="BU1122">
        <v>0</v>
      </c>
      <c r="BV1122">
        <v>0</v>
      </c>
      <c r="BW1122">
        <v>0</v>
      </c>
      <c r="BX1122" t="s">
        <v>83</v>
      </c>
      <c r="BY1122" t="s">
        <v>134</v>
      </c>
      <c r="BZ1122" t="s">
        <v>83</v>
      </c>
      <c r="CA1122" s="2">
        <v>0</v>
      </c>
      <c r="CB1122">
        <v>5</v>
      </c>
      <c r="CC1122">
        <v>2007</v>
      </c>
      <c r="CD1122" t="s">
        <v>110</v>
      </c>
      <c r="CE1122" t="s">
        <v>111</v>
      </c>
      <c r="CF1122" s="2">
        <v>118400</v>
      </c>
      <c r="CG1122" s="4">
        <f t="shared" si="35"/>
        <v>116.99604743083005</v>
      </c>
    </row>
    <row r="1123" spans="1:85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 t="str">
        <f t="shared" si="34"/>
        <v>Y</v>
      </c>
      <c r="S1123">
        <v>7</v>
      </c>
      <c r="T1123">
        <v>5</v>
      </c>
      <c r="U1123">
        <v>2005</v>
      </c>
      <c r="V1123" t="str">
        <f>IF(Table1[[#This Row],[YearBuilt]]&lt;1990, "N", IF(Table1[[#This Row],[Remodeled after 1990?]] = "Y", "N", "Y"))</f>
        <v>N</v>
      </c>
      <c r="W1123">
        <v>2006</v>
      </c>
      <c r="X1123" t="str" cm="1">
        <f t="array" ref="X1123">IFERROR(IF(U1123=W1123, "N", IF(AND(U1123&lt;W1123, Table1[[#This Row],[YearRemodAdd]]&gt;1990), "Y", "N/A")), No value)</f>
        <v>Y</v>
      </c>
      <c r="Y1123" t="s">
        <v>93</v>
      </c>
      <c r="Z1123" t="s">
        <v>94</v>
      </c>
      <c r="AA1123" t="s">
        <v>95</v>
      </c>
      <c r="AB1123" t="s">
        <v>95</v>
      </c>
      <c r="AC1123" t="s">
        <v>96</v>
      </c>
      <c r="AD1123">
        <v>196</v>
      </c>
      <c r="AE1123" t="s">
        <v>97</v>
      </c>
      <c r="AF1123" t="s">
        <v>98</v>
      </c>
      <c r="AG1123" t="s">
        <v>99</v>
      </c>
      <c r="AH1123" t="s">
        <v>97</v>
      </c>
      <c r="AI1123" t="s">
        <v>98</v>
      </c>
      <c r="AJ1123" t="s">
        <v>130</v>
      </c>
      <c r="AK1123" t="s">
        <v>101</v>
      </c>
      <c r="AL1123">
        <v>24</v>
      </c>
      <c r="AM1123" t="s">
        <v>102</v>
      </c>
      <c r="AN1123">
        <v>0</v>
      </c>
      <c r="AO1123">
        <v>1528</v>
      </c>
      <c r="AP1123">
        <v>1552</v>
      </c>
      <c r="AQ1123" t="s">
        <v>103</v>
      </c>
      <c r="AR1123" t="s">
        <v>104</v>
      </c>
      <c r="AS1123" t="s">
        <v>105</v>
      </c>
      <c r="AT1123" t="s">
        <v>106</v>
      </c>
      <c r="AU1123">
        <v>1552</v>
      </c>
      <c r="AV1123">
        <v>0</v>
      </c>
      <c r="AW1123">
        <v>0</v>
      </c>
      <c r="AX1123">
        <v>1552</v>
      </c>
      <c r="AY1123">
        <v>0</v>
      </c>
      <c r="AZ1123">
        <v>0</v>
      </c>
      <c r="BA1123">
        <v>2</v>
      </c>
      <c r="BB1123">
        <v>0</v>
      </c>
      <c r="BC1123">
        <v>3</v>
      </c>
      <c r="BD1123">
        <v>1</v>
      </c>
      <c r="BE1123" t="s">
        <v>97</v>
      </c>
      <c r="BF1123">
        <v>7</v>
      </c>
      <c r="BG1123" t="s">
        <v>107</v>
      </c>
      <c r="BH1123">
        <v>0</v>
      </c>
      <c r="BI1123" t="s">
        <v>83</v>
      </c>
      <c r="BJ1123" t="s">
        <v>108</v>
      </c>
      <c r="BK1123">
        <v>2005</v>
      </c>
      <c r="BL1123" t="s">
        <v>109</v>
      </c>
      <c r="BM1123">
        <v>3</v>
      </c>
      <c r="BN1123">
        <v>782</v>
      </c>
      <c r="BO1123" t="s">
        <v>98</v>
      </c>
      <c r="BP1123" t="s">
        <v>98</v>
      </c>
      <c r="BQ1123" t="s">
        <v>105</v>
      </c>
      <c r="BR1123">
        <v>144</v>
      </c>
      <c r="BS1123">
        <v>20</v>
      </c>
      <c r="BT1123">
        <v>0</v>
      </c>
      <c r="BU1123">
        <v>0</v>
      </c>
      <c r="BV1123">
        <v>0</v>
      </c>
      <c r="BW1123">
        <v>0</v>
      </c>
      <c r="BX1123" t="s">
        <v>83</v>
      </c>
      <c r="BY1123" t="s">
        <v>83</v>
      </c>
      <c r="BZ1123" t="s">
        <v>83</v>
      </c>
      <c r="CA1123" s="2">
        <v>0</v>
      </c>
      <c r="CB1123">
        <v>7</v>
      </c>
      <c r="CC1123">
        <v>2006</v>
      </c>
      <c r="CD1123" t="s">
        <v>158</v>
      </c>
      <c r="CE1123" t="s">
        <v>159</v>
      </c>
      <c r="CF1123" s="2">
        <v>212900</v>
      </c>
      <c r="CG1123" s="4">
        <f t="shared" si="35"/>
        <v>137.1778350515464</v>
      </c>
    </row>
    <row r="1124" spans="1:85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 t="str">
        <f t="shared" si="34"/>
        <v>Y</v>
      </c>
      <c r="S1124">
        <v>4</v>
      </c>
      <c r="T1124">
        <v>3</v>
      </c>
      <c r="U1124">
        <v>1956</v>
      </c>
      <c r="V1124" t="str">
        <f>IF(Table1[[#This Row],[YearBuilt]]&lt;1990, "N", IF(Table1[[#This Row],[Remodeled after 1990?]] = "Y", "N", "Y"))</f>
        <v>N</v>
      </c>
      <c r="W1124">
        <v>1956</v>
      </c>
      <c r="X1124" t="str" cm="1">
        <f t="array" ref="X1124">IFERROR(IF(U1124=W1124, "N", IF(AND(U1124&lt;W1124, Table1[[#This Row],[YearRemodAdd]]&gt;1990), "Y", "N/A")), No value)</f>
        <v>N</v>
      </c>
      <c r="Y1124" t="s">
        <v>93</v>
      </c>
      <c r="Z1124" t="s">
        <v>94</v>
      </c>
      <c r="AA1124" t="s">
        <v>186</v>
      </c>
      <c r="AB1124" t="s">
        <v>186</v>
      </c>
      <c r="AC1124" t="s">
        <v>117</v>
      </c>
      <c r="AD1124">
        <v>0</v>
      </c>
      <c r="AE1124" t="s">
        <v>98</v>
      </c>
      <c r="AF1124" t="s">
        <v>98</v>
      </c>
      <c r="AG1124" t="s">
        <v>118</v>
      </c>
      <c r="AH1124" t="s">
        <v>98</v>
      </c>
      <c r="AI1124" t="s">
        <v>98</v>
      </c>
      <c r="AJ1124" t="s">
        <v>100</v>
      </c>
      <c r="AK1124" t="s">
        <v>102</v>
      </c>
      <c r="AL1124">
        <v>0</v>
      </c>
      <c r="AM1124" t="s">
        <v>102</v>
      </c>
      <c r="AN1124">
        <v>0</v>
      </c>
      <c r="AO1124">
        <v>672</v>
      </c>
      <c r="AP1124">
        <v>672</v>
      </c>
      <c r="AQ1124" t="s">
        <v>103</v>
      </c>
      <c r="AR1124" t="s">
        <v>104</v>
      </c>
      <c r="AS1124" t="s">
        <v>105</v>
      </c>
      <c r="AT1124" t="s">
        <v>164</v>
      </c>
      <c r="AU1124">
        <v>960</v>
      </c>
      <c r="AV1124">
        <v>0</v>
      </c>
      <c r="AW1124">
        <v>0</v>
      </c>
      <c r="AX1124">
        <v>960</v>
      </c>
      <c r="AY1124">
        <v>0</v>
      </c>
      <c r="AZ1124">
        <v>0</v>
      </c>
      <c r="BA1124">
        <v>1</v>
      </c>
      <c r="BB1124">
        <v>0</v>
      </c>
      <c r="BC1124">
        <v>3</v>
      </c>
      <c r="BD1124">
        <v>1</v>
      </c>
      <c r="BE1124" t="s">
        <v>98</v>
      </c>
      <c r="BF1124">
        <v>5</v>
      </c>
      <c r="BG1124" t="s">
        <v>107</v>
      </c>
      <c r="BH1124">
        <v>0</v>
      </c>
      <c r="BI1124" t="s">
        <v>83</v>
      </c>
      <c r="BJ1124" t="s">
        <v>209</v>
      </c>
      <c r="BK1124">
        <v>1956</v>
      </c>
      <c r="BL1124" t="s">
        <v>102</v>
      </c>
      <c r="BM1124">
        <v>1</v>
      </c>
      <c r="BN1124">
        <v>288</v>
      </c>
      <c r="BO1124" t="s">
        <v>98</v>
      </c>
      <c r="BP1124" t="s">
        <v>98</v>
      </c>
      <c r="BQ1124" t="s">
        <v>105</v>
      </c>
      <c r="BR1124">
        <v>64</v>
      </c>
      <c r="BS1124">
        <v>0</v>
      </c>
      <c r="BT1124">
        <v>0</v>
      </c>
      <c r="BU1124">
        <v>0</v>
      </c>
      <c r="BV1124">
        <v>160</v>
      </c>
      <c r="BW1124">
        <v>0</v>
      </c>
      <c r="BX1124" t="s">
        <v>83</v>
      </c>
      <c r="BY1124" t="s">
        <v>134</v>
      </c>
      <c r="BZ1124" t="s">
        <v>83</v>
      </c>
      <c r="CA1124" s="2">
        <v>0</v>
      </c>
      <c r="CB1124">
        <v>10</v>
      </c>
      <c r="CC1124">
        <v>2009</v>
      </c>
      <c r="CD1124" t="s">
        <v>173</v>
      </c>
      <c r="CE1124" t="s">
        <v>128</v>
      </c>
      <c r="CF1124" s="2">
        <v>112000</v>
      </c>
      <c r="CG1124" s="4">
        <f t="shared" si="35"/>
        <v>116.66666666666667</v>
      </c>
    </row>
    <row r="1125" spans="1:85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 t="str">
        <f t="shared" si="34"/>
        <v>Y</v>
      </c>
      <c r="S1125">
        <v>5</v>
      </c>
      <c r="T1125">
        <v>9</v>
      </c>
      <c r="U1125">
        <v>1947</v>
      </c>
      <c r="V1125" t="str">
        <f>IF(Table1[[#This Row],[YearBuilt]]&lt;1990, "N", IF(Table1[[#This Row],[Remodeled after 1990?]] = "Y", "N", "Y"))</f>
        <v>N</v>
      </c>
      <c r="W1125">
        <v>2008</v>
      </c>
      <c r="X1125" t="str" cm="1">
        <f t="array" ref="X1125">IFERROR(IF(U1125=W1125, "N", IF(AND(U1125&lt;W1125, Table1[[#This Row],[YearRemodAdd]]&gt;1990), "Y", "N/A")), No value)</f>
        <v>Y</v>
      </c>
      <c r="Y1125" t="s">
        <v>152</v>
      </c>
      <c r="Z1125" t="s">
        <v>94</v>
      </c>
      <c r="AA1125" t="s">
        <v>95</v>
      </c>
      <c r="AB1125" t="s">
        <v>95</v>
      </c>
      <c r="AC1125" t="s">
        <v>117</v>
      </c>
      <c r="AD1125">
        <v>0</v>
      </c>
      <c r="AE1125" t="s">
        <v>98</v>
      </c>
      <c r="AF1125" t="s">
        <v>104</v>
      </c>
      <c r="AG1125" t="s">
        <v>118</v>
      </c>
      <c r="AH1125" t="s">
        <v>98</v>
      </c>
      <c r="AI1125" t="s">
        <v>98</v>
      </c>
      <c r="AJ1125" t="s">
        <v>100</v>
      </c>
      <c r="AK1125" t="s">
        <v>102</v>
      </c>
      <c r="AL1125">
        <v>0</v>
      </c>
      <c r="AM1125" t="s">
        <v>102</v>
      </c>
      <c r="AN1125">
        <v>0</v>
      </c>
      <c r="AO1125">
        <v>698</v>
      </c>
      <c r="AP1125">
        <v>698</v>
      </c>
      <c r="AQ1125" t="s">
        <v>103</v>
      </c>
      <c r="AR1125" t="s">
        <v>104</v>
      </c>
      <c r="AS1125" t="s">
        <v>105</v>
      </c>
      <c r="AT1125" t="s">
        <v>106</v>
      </c>
      <c r="AU1125">
        <v>698</v>
      </c>
      <c r="AV1125">
        <v>0</v>
      </c>
      <c r="AW1125">
        <v>0</v>
      </c>
      <c r="AX1125">
        <v>698</v>
      </c>
      <c r="AY1125">
        <v>0</v>
      </c>
      <c r="AZ1125">
        <v>1</v>
      </c>
      <c r="BA1125">
        <v>1</v>
      </c>
      <c r="BB1125">
        <v>0</v>
      </c>
      <c r="BC1125">
        <v>2</v>
      </c>
      <c r="BD1125">
        <v>1</v>
      </c>
      <c r="BE1125" t="s">
        <v>98</v>
      </c>
      <c r="BF1125">
        <v>4</v>
      </c>
      <c r="BG1125" t="s">
        <v>107</v>
      </c>
      <c r="BH1125">
        <v>0</v>
      </c>
      <c r="BI1125" t="s">
        <v>83</v>
      </c>
      <c r="BJ1125" t="s">
        <v>83</v>
      </c>
      <c r="BK1125" t="s">
        <v>83</v>
      </c>
      <c r="BL1125" t="s">
        <v>83</v>
      </c>
      <c r="BM1125">
        <v>0</v>
      </c>
      <c r="BN1125">
        <v>0</v>
      </c>
      <c r="BO1125" t="s">
        <v>83</v>
      </c>
      <c r="BP1125" t="s">
        <v>83</v>
      </c>
      <c r="BQ1125" t="s">
        <v>105</v>
      </c>
      <c r="BR1125">
        <v>0</v>
      </c>
      <c r="BS1125">
        <v>200</v>
      </c>
      <c r="BT1125">
        <v>0</v>
      </c>
      <c r="BU1125">
        <v>0</v>
      </c>
      <c r="BV1125">
        <v>0</v>
      </c>
      <c r="BW1125">
        <v>0</v>
      </c>
      <c r="BX1125" t="s">
        <v>83</v>
      </c>
      <c r="BY1125" t="s">
        <v>83</v>
      </c>
      <c r="BZ1125" t="s">
        <v>83</v>
      </c>
      <c r="CA1125" s="2">
        <v>0</v>
      </c>
      <c r="CB1125">
        <v>6</v>
      </c>
      <c r="CC1125">
        <v>2009</v>
      </c>
      <c r="CD1125" t="s">
        <v>110</v>
      </c>
      <c r="CE1125" t="s">
        <v>111</v>
      </c>
      <c r="CF1125" s="2">
        <v>118000</v>
      </c>
      <c r="CG1125" s="4">
        <f t="shared" si="35"/>
        <v>169.05444126074499</v>
      </c>
    </row>
    <row r="1126" spans="1:85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 t="str">
        <f t="shared" si="34"/>
        <v>N/A</v>
      </c>
      <c r="S1126">
        <v>7</v>
      </c>
      <c r="T1126">
        <v>5</v>
      </c>
      <c r="U1126">
        <v>1992</v>
      </c>
      <c r="V1126" t="str">
        <f>IF(Table1[[#This Row],[YearBuilt]]&lt;1990, "N", IF(Table1[[#This Row],[Remodeled after 1990?]] = "Y", "N", "Y"))</f>
        <v>Y</v>
      </c>
      <c r="W1126">
        <v>1992</v>
      </c>
      <c r="X1126" t="str" cm="1">
        <f t="array" ref="X1126">IFERROR(IF(U1126=W1126, "N", IF(AND(U1126&lt;W1126, Table1[[#This Row],[YearRemodAdd]]&gt;1990), "Y", "N/A")), No value)</f>
        <v>N</v>
      </c>
      <c r="Y1126" t="s">
        <v>93</v>
      </c>
      <c r="Z1126" t="s">
        <v>94</v>
      </c>
      <c r="AA1126" t="s">
        <v>140</v>
      </c>
      <c r="AB1126" t="s">
        <v>140</v>
      </c>
      <c r="AC1126" t="s">
        <v>96</v>
      </c>
      <c r="AD1126">
        <v>170</v>
      </c>
      <c r="AE1126" t="s">
        <v>98</v>
      </c>
      <c r="AF1126" t="s">
        <v>98</v>
      </c>
      <c r="AG1126" t="s">
        <v>99</v>
      </c>
      <c r="AH1126" t="s">
        <v>97</v>
      </c>
      <c r="AI1126" t="s">
        <v>98</v>
      </c>
      <c r="AJ1126" t="s">
        <v>100</v>
      </c>
      <c r="AK1126" t="s">
        <v>102</v>
      </c>
      <c r="AL1126">
        <v>0</v>
      </c>
      <c r="AM1126" t="s">
        <v>102</v>
      </c>
      <c r="AN1126">
        <v>0</v>
      </c>
      <c r="AO1126">
        <v>384</v>
      </c>
      <c r="AP1126">
        <v>384</v>
      </c>
      <c r="AQ1126" t="s">
        <v>103</v>
      </c>
      <c r="AR1126" t="s">
        <v>97</v>
      </c>
      <c r="AS1126" t="s">
        <v>105</v>
      </c>
      <c r="AT1126" t="s">
        <v>106</v>
      </c>
      <c r="AU1126">
        <v>812</v>
      </c>
      <c r="AV1126">
        <v>670</v>
      </c>
      <c r="AW1126">
        <v>0</v>
      </c>
      <c r="AX1126">
        <v>1482</v>
      </c>
      <c r="AY1126">
        <v>0</v>
      </c>
      <c r="AZ1126">
        <v>0</v>
      </c>
      <c r="BA1126">
        <v>2</v>
      </c>
      <c r="BB1126">
        <v>1</v>
      </c>
      <c r="BC1126">
        <v>3</v>
      </c>
      <c r="BD1126">
        <v>1</v>
      </c>
      <c r="BE1126" t="s">
        <v>97</v>
      </c>
      <c r="BF1126">
        <v>7</v>
      </c>
      <c r="BG1126" t="s">
        <v>107</v>
      </c>
      <c r="BH1126">
        <v>1</v>
      </c>
      <c r="BI1126" t="s">
        <v>98</v>
      </c>
      <c r="BJ1126" t="s">
        <v>108</v>
      </c>
      <c r="BK1126">
        <v>1992</v>
      </c>
      <c r="BL1126" t="s">
        <v>157</v>
      </c>
      <c r="BM1126">
        <v>2</v>
      </c>
      <c r="BN1126">
        <v>392</v>
      </c>
      <c r="BO1126" t="s">
        <v>98</v>
      </c>
      <c r="BP1126" t="s">
        <v>98</v>
      </c>
      <c r="BQ1126" t="s">
        <v>105</v>
      </c>
      <c r="BR1126">
        <v>100</v>
      </c>
      <c r="BS1126">
        <v>25</v>
      </c>
      <c r="BT1126">
        <v>0</v>
      </c>
      <c r="BU1126">
        <v>0</v>
      </c>
      <c r="BV1126">
        <v>0</v>
      </c>
      <c r="BW1126">
        <v>0</v>
      </c>
      <c r="BX1126" t="s">
        <v>83</v>
      </c>
      <c r="BY1126" t="s">
        <v>83</v>
      </c>
      <c r="BZ1126" t="s">
        <v>83</v>
      </c>
      <c r="CA1126" s="2">
        <v>0</v>
      </c>
      <c r="CB1126">
        <v>7</v>
      </c>
      <c r="CC1126">
        <v>2007</v>
      </c>
      <c r="CD1126" t="s">
        <v>110</v>
      </c>
      <c r="CE1126" t="s">
        <v>111</v>
      </c>
      <c r="CF1126" s="2">
        <v>163900</v>
      </c>
      <c r="CG1126" s="4">
        <f t="shared" si="35"/>
        <v>110.59379217273954</v>
      </c>
    </row>
    <row r="1127" spans="1:85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 t="str">
        <f t="shared" si="34"/>
        <v>Y</v>
      </c>
      <c r="S1127">
        <v>4</v>
      </c>
      <c r="T1127">
        <v>5</v>
      </c>
      <c r="U1127">
        <v>1955</v>
      </c>
      <c r="V1127" t="str">
        <f>IF(Table1[[#This Row],[YearBuilt]]&lt;1990, "N", IF(Table1[[#This Row],[Remodeled after 1990?]] = "Y", "N", "Y"))</f>
        <v>N</v>
      </c>
      <c r="W1127">
        <v>1955</v>
      </c>
      <c r="X1127" t="str" cm="1">
        <f t="array" ref="X1127">IFERROR(IF(U1127=W1127, "N", IF(AND(U1127&lt;W1127, Table1[[#This Row],[YearRemodAdd]]&gt;1990), "Y", "N/A")), No value)</f>
        <v>N</v>
      </c>
      <c r="Y1127" t="s">
        <v>93</v>
      </c>
      <c r="Z1127" t="s">
        <v>94</v>
      </c>
      <c r="AA1127" t="s">
        <v>161</v>
      </c>
      <c r="AB1127" t="s">
        <v>161</v>
      </c>
      <c r="AC1127" t="s">
        <v>117</v>
      </c>
      <c r="AD1127">
        <v>0</v>
      </c>
      <c r="AE1127" t="s">
        <v>98</v>
      </c>
      <c r="AF1127" t="s">
        <v>98</v>
      </c>
      <c r="AG1127" t="s">
        <v>118</v>
      </c>
      <c r="AH1127" t="s">
        <v>98</v>
      </c>
      <c r="AI1127" t="s">
        <v>98</v>
      </c>
      <c r="AJ1127" t="s">
        <v>100</v>
      </c>
      <c r="AK1127" t="s">
        <v>102</v>
      </c>
      <c r="AL1127">
        <v>0</v>
      </c>
      <c r="AM1127" t="s">
        <v>102</v>
      </c>
      <c r="AN1127">
        <v>0</v>
      </c>
      <c r="AO1127">
        <v>1005</v>
      </c>
      <c r="AP1127">
        <v>1005</v>
      </c>
      <c r="AQ1127" t="s">
        <v>103</v>
      </c>
      <c r="AR1127" t="s">
        <v>98</v>
      </c>
      <c r="AS1127" t="s">
        <v>105</v>
      </c>
      <c r="AT1127" t="s">
        <v>106</v>
      </c>
      <c r="AU1127">
        <v>1005</v>
      </c>
      <c r="AV1127">
        <v>0</v>
      </c>
      <c r="AW1127">
        <v>0</v>
      </c>
      <c r="AX1127">
        <v>1005</v>
      </c>
      <c r="AY1127">
        <v>0</v>
      </c>
      <c r="AZ1127">
        <v>0</v>
      </c>
      <c r="BA1127">
        <v>1</v>
      </c>
      <c r="BB1127">
        <v>0</v>
      </c>
      <c r="BC1127">
        <v>2</v>
      </c>
      <c r="BD1127">
        <v>1</v>
      </c>
      <c r="BE1127" t="s">
        <v>147</v>
      </c>
      <c r="BF1127">
        <v>5</v>
      </c>
      <c r="BG1127" t="s">
        <v>107</v>
      </c>
      <c r="BH1127">
        <v>1</v>
      </c>
      <c r="BI1127" t="s">
        <v>98</v>
      </c>
      <c r="BJ1127" t="s">
        <v>127</v>
      </c>
      <c r="BK1127">
        <v>1977</v>
      </c>
      <c r="BL1127" t="s">
        <v>102</v>
      </c>
      <c r="BM1127">
        <v>2</v>
      </c>
      <c r="BN1127">
        <v>672</v>
      </c>
      <c r="BO1127" t="s">
        <v>147</v>
      </c>
      <c r="BP1127" t="s">
        <v>147</v>
      </c>
      <c r="BQ1127" t="s">
        <v>105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 t="s">
        <v>83</v>
      </c>
      <c r="BY1127" t="s">
        <v>83</v>
      </c>
      <c r="BZ1127" t="s">
        <v>83</v>
      </c>
      <c r="CA1127" s="2">
        <v>0</v>
      </c>
      <c r="CB1127">
        <v>11</v>
      </c>
      <c r="CC1127">
        <v>2009</v>
      </c>
      <c r="CD1127" t="s">
        <v>110</v>
      </c>
      <c r="CE1127" t="s">
        <v>111</v>
      </c>
      <c r="CF1127" s="2">
        <v>115000</v>
      </c>
      <c r="CG1127" s="4">
        <f t="shared" si="35"/>
        <v>114.42786069651741</v>
      </c>
    </row>
    <row r="1128" spans="1:85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 t="str">
        <f t="shared" si="34"/>
        <v>Y</v>
      </c>
      <c r="S1128">
        <v>7</v>
      </c>
      <c r="T1128">
        <v>5</v>
      </c>
      <c r="U1128">
        <v>2007</v>
      </c>
      <c r="V1128" t="str">
        <f>IF(Table1[[#This Row],[YearBuilt]]&lt;1990, "N", IF(Table1[[#This Row],[Remodeled after 1990?]] = "Y", "N", "Y"))</f>
        <v>Y</v>
      </c>
      <c r="W1128">
        <v>2007</v>
      </c>
      <c r="X1128" t="str" cm="1">
        <f t="array" ref="X1128">IFERROR(IF(U1128=W1128, "N", IF(AND(U1128&lt;W1128, Table1[[#This Row],[YearRemodAdd]]&gt;1990), "Y", "N/A")), No value)</f>
        <v>N</v>
      </c>
      <c r="Y1128" t="s">
        <v>152</v>
      </c>
      <c r="Z1128" t="s">
        <v>94</v>
      </c>
      <c r="AA1128" t="s">
        <v>95</v>
      </c>
      <c r="AB1128" t="s">
        <v>95</v>
      </c>
      <c r="AC1128" t="s">
        <v>96</v>
      </c>
      <c r="AD1128">
        <v>130</v>
      </c>
      <c r="AE1128" t="s">
        <v>97</v>
      </c>
      <c r="AF1128" t="s">
        <v>98</v>
      </c>
      <c r="AG1128" t="s">
        <v>99</v>
      </c>
      <c r="AH1128" t="s">
        <v>97</v>
      </c>
      <c r="AI1128" t="s">
        <v>98</v>
      </c>
      <c r="AJ1128" t="s">
        <v>100</v>
      </c>
      <c r="AK1128" t="s">
        <v>102</v>
      </c>
      <c r="AL1128">
        <v>0</v>
      </c>
      <c r="AM1128" t="s">
        <v>102</v>
      </c>
      <c r="AN1128">
        <v>0</v>
      </c>
      <c r="AO1128">
        <v>1373</v>
      </c>
      <c r="AP1128">
        <v>1373</v>
      </c>
      <c r="AQ1128" t="s">
        <v>103</v>
      </c>
      <c r="AR1128" t="s">
        <v>104</v>
      </c>
      <c r="AS1128" t="s">
        <v>105</v>
      </c>
      <c r="AT1128" t="s">
        <v>106</v>
      </c>
      <c r="AU1128">
        <v>1555</v>
      </c>
      <c r="AV1128">
        <v>0</v>
      </c>
      <c r="AW1128">
        <v>0</v>
      </c>
      <c r="AX1128">
        <v>1555</v>
      </c>
      <c r="AY1128">
        <v>0</v>
      </c>
      <c r="AZ1128">
        <v>0</v>
      </c>
      <c r="BA1128">
        <v>2</v>
      </c>
      <c r="BB1128">
        <v>0</v>
      </c>
      <c r="BC1128">
        <v>2</v>
      </c>
      <c r="BD1128">
        <v>1</v>
      </c>
      <c r="BE1128" t="s">
        <v>97</v>
      </c>
      <c r="BF1128">
        <v>7</v>
      </c>
      <c r="BG1128" t="s">
        <v>107</v>
      </c>
      <c r="BH1128">
        <v>1</v>
      </c>
      <c r="BI1128" t="s">
        <v>98</v>
      </c>
      <c r="BJ1128" t="s">
        <v>108</v>
      </c>
      <c r="BK1128">
        <v>2007</v>
      </c>
      <c r="BL1128" t="s">
        <v>157</v>
      </c>
      <c r="BM1128">
        <v>3</v>
      </c>
      <c r="BN1128">
        <v>660</v>
      </c>
      <c r="BO1128" t="s">
        <v>98</v>
      </c>
      <c r="BP1128" t="s">
        <v>98</v>
      </c>
      <c r="BQ1128" t="s">
        <v>105</v>
      </c>
      <c r="BR1128">
        <v>143</v>
      </c>
      <c r="BS1128">
        <v>20</v>
      </c>
      <c r="BT1128">
        <v>0</v>
      </c>
      <c r="BU1128">
        <v>0</v>
      </c>
      <c r="BV1128">
        <v>0</v>
      </c>
      <c r="BW1128">
        <v>0</v>
      </c>
      <c r="BX1128" t="s">
        <v>83</v>
      </c>
      <c r="BY1128" t="s">
        <v>83</v>
      </c>
      <c r="BZ1128" t="s">
        <v>83</v>
      </c>
      <c r="CA1128" s="2">
        <v>0</v>
      </c>
      <c r="CB1128">
        <v>6</v>
      </c>
      <c r="CC1128">
        <v>2009</v>
      </c>
      <c r="CD1128" t="s">
        <v>110</v>
      </c>
      <c r="CE1128" t="s">
        <v>111</v>
      </c>
      <c r="CF1128" s="2">
        <v>174000</v>
      </c>
      <c r="CG1128" s="4">
        <f t="shared" si="35"/>
        <v>111.89710610932475</v>
      </c>
    </row>
    <row r="1129" spans="1:85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 t="str">
        <f t="shared" si="34"/>
        <v>Y</v>
      </c>
      <c r="S1129">
        <v>7</v>
      </c>
      <c r="T1129">
        <v>5</v>
      </c>
      <c r="U1129">
        <v>2004</v>
      </c>
      <c r="V1129" t="str">
        <f>IF(Table1[[#This Row],[YearBuilt]]&lt;1990, "N", IF(Table1[[#This Row],[Remodeled after 1990?]] = "Y", "N", "Y"))</f>
        <v>Y</v>
      </c>
      <c r="W1129">
        <v>2004</v>
      </c>
      <c r="X1129" t="str" cm="1">
        <f t="array" ref="X1129">IFERROR(IF(U1129=W1129, "N", IF(AND(U1129&lt;W1129, Table1[[#This Row],[YearRemodAdd]]&gt;1990), "Y", "N/A")), No value)</f>
        <v>N</v>
      </c>
      <c r="Y1129" t="s">
        <v>152</v>
      </c>
      <c r="Z1129" t="s">
        <v>94</v>
      </c>
      <c r="AA1129" t="s">
        <v>95</v>
      </c>
      <c r="AB1129" t="s">
        <v>95</v>
      </c>
      <c r="AC1129" t="s">
        <v>117</v>
      </c>
      <c r="AD1129">
        <v>0</v>
      </c>
      <c r="AE1129" t="s">
        <v>97</v>
      </c>
      <c r="AF1129" t="s">
        <v>98</v>
      </c>
      <c r="AG1129" t="s">
        <v>99</v>
      </c>
      <c r="AH1129" t="s">
        <v>97</v>
      </c>
      <c r="AI1129" t="s">
        <v>98</v>
      </c>
      <c r="AJ1129" t="s">
        <v>130</v>
      </c>
      <c r="AK1129" t="s">
        <v>101</v>
      </c>
      <c r="AL1129">
        <v>1300</v>
      </c>
      <c r="AM1129" t="s">
        <v>102</v>
      </c>
      <c r="AN1129">
        <v>0</v>
      </c>
      <c r="AO1129">
        <v>230</v>
      </c>
      <c r="AP1129">
        <v>1530</v>
      </c>
      <c r="AQ1129" t="s">
        <v>103</v>
      </c>
      <c r="AR1129" t="s">
        <v>104</v>
      </c>
      <c r="AS1129" t="s">
        <v>105</v>
      </c>
      <c r="AT1129" t="s">
        <v>106</v>
      </c>
      <c r="AU1129">
        <v>1530</v>
      </c>
      <c r="AV1129">
        <v>0</v>
      </c>
      <c r="AW1129">
        <v>0</v>
      </c>
      <c r="AX1129">
        <v>1530</v>
      </c>
      <c r="AY1129">
        <v>1</v>
      </c>
      <c r="AZ1129">
        <v>0</v>
      </c>
      <c r="BA1129">
        <v>2</v>
      </c>
      <c r="BB1129">
        <v>0</v>
      </c>
      <c r="BC1129">
        <v>3</v>
      </c>
      <c r="BD1129">
        <v>1</v>
      </c>
      <c r="BE1129" t="s">
        <v>97</v>
      </c>
      <c r="BF1129">
        <v>7</v>
      </c>
      <c r="BG1129" t="s">
        <v>107</v>
      </c>
      <c r="BH1129">
        <v>1</v>
      </c>
      <c r="BI1129" t="s">
        <v>97</v>
      </c>
      <c r="BJ1129" t="s">
        <v>108</v>
      </c>
      <c r="BK1129">
        <v>2004</v>
      </c>
      <c r="BL1129" t="s">
        <v>157</v>
      </c>
      <c r="BM1129">
        <v>3</v>
      </c>
      <c r="BN1129">
        <v>630</v>
      </c>
      <c r="BO1129" t="s">
        <v>98</v>
      </c>
      <c r="BP1129" t="s">
        <v>98</v>
      </c>
      <c r="BQ1129" t="s">
        <v>105</v>
      </c>
      <c r="BR1129">
        <v>144</v>
      </c>
      <c r="BS1129">
        <v>36</v>
      </c>
      <c r="BT1129">
        <v>0</v>
      </c>
      <c r="BU1129">
        <v>0</v>
      </c>
      <c r="BV1129">
        <v>0</v>
      </c>
      <c r="BW1129">
        <v>0</v>
      </c>
      <c r="BX1129" t="s">
        <v>83</v>
      </c>
      <c r="BY1129" t="s">
        <v>83</v>
      </c>
      <c r="BZ1129" t="s">
        <v>83</v>
      </c>
      <c r="CA1129" s="2">
        <v>0</v>
      </c>
      <c r="CB1129">
        <v>11</v>
      </c>
      <c r="CC1129">
        <v>2007</v>
      </c>
      <c r="CD1129" t="s">
        <v>110</v>
      </c>
      <c r="CE1129" t="s">
        <v>219</v>
      </c>
      <c r="CF1129" s="2">
        <v>259000</v>
      </c>
      <c r="CG1129" s="4">
        <f t="shared" si="35"/>
        <v>169.281045751634</v>
      </c>
    </row>
    <row r="1130" spans="1:85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 t="str">
        <f t="shared" si="34"/>
        <v>N</v>
      </c>
      <c r="S1130">
        <v>7</v>
      </c>
      <c r="T1130">
        <v>5</v>
      </c>
      <c r="U1130">
        <v>2004</v>
      </c>
      <c r="V1130" t="str">
        <f>IF(Table1[[#This Row],[YearBuilt]]&lt;1990, "N", IF(Table1[[#This Row],[Remodeled after 1990?]] = "Y", "N", "Y"))</f>
        <v>N</v>
      </c>
      <c r="W1130">
        <v>2005</v>
      </c>
      <c r="X1130" t="str" cm="1">
        <f t="array" ref="X1130">IFERROR(IF(U1130=W1130, "N", IF(AND(U1130&lt;W1130, Table1[[#This Row],[YearRemodAdd]]&gt;1990), "Y", "N/A")), No value)</f>
        <v>Y</v>
      </c>
      <c r="Y1130" t="s">
        <v>93</v>
      </c>
      <c r="Z1130" t="s">
        <v>94</v>
      </c>
      <c r="AA1130" t="s">
        <v>95</v>
      </c>
      <c r="AB1130" t="s">
        <v>95</v>
      </c>
      <c r="AC1130" t="s">
        <v>117</v>
      </c>
      <c r="AD1130">
        <v>0</v>
      </c>
      <c r="AE1130" t="s">
        <v>97</v>
      </c>
      <c r="AF1130" t="s">
        <v>98</v>
      </c>
      <c r="AG1130" t="s">
        <v>99</v>
      </c>
      <c r="AH1130" t="s">
        <v>97</v>
      </c>
      <c r="AI1130" t="s">
        <v>98</v>
      </c>
      <c r="AJ1130" t="s">
        <v>130</v>
      </c>
      <c r="AK1130" t="s">
        <v>102</v>
      </c>
      <c r="AL1130">
        <v>0</v>
      </c>
      <c r="AM1130" t="s">
        <v>102</v>
      </c>
      <c r="AN1130">
        <v>0</v>
      </c>
      <c r="AO1130">
        <v>847</v>
      </c>
      <c r="AP1130">
        <v>847</v>
      </c>
      <c r="AQ1130" t="s">
        <v>103</v>
      </c>
      <c r="AR1130" t="s">
        <v>104</v>
      </c>
      <c r="AS1130" t="s">
        <v>105</v>
      </c>
      <c r="AT1130" t="s">
        <v>106</v>
      </c>
      <c r="AU1130">
        <v>847</v>
      </c>
      <c r="AV1130">
        <v>1112</v>
      </c>
      <c r="AW1130">
        <v>0</v>
      </c>
      <c r="AX1130">
        <v>1959</v>
      </c>
      <c r="AY1130">
        <v>0</v>
      </c>
      <c r="AZ1130">
        <v>0</v>
      </c>
      <c r="BA1130">
        <v>2</v>
      </c>
      <c r="BB1130">
        <v>1</v>
      </c>
      <c r="BC1130">
        <v>4</v>
      </c>
      <c r="BD1130">
        <v>1</v>
      </c>
      <c r="BE1130" t="s">
        <v>97</v>
      </c>
      <c r="BF1130">
        <v>8</v>
      </c>
      <c r="BG1130" t="s">
        <v>107</v>
      </c>
      <c r="BH1130">
        <v>1</v>
      </c>
      <c r="BI1130" t="s">
        <v>97</v>
      </c>
      <c r="BJ1130" t="s">
        <v>156</v>
      </c>
      <c r="BK1130">
        <v>2004</v>
      </c>
      <c r="BL1130" t="s">
        <v>157</v>
      </c>
      <c r="BM1130">
        <v>2</v>
      </c>
      <c r="BN1130">
        <v>434</v>
      </c>
      <c r="BO1130" t="s">
        <v>98</v>
      </c>
      <c r="BP1130" t="s">
        <v>98</v>
      </c>
      <c r="BQ1130" t="s">
        <v>105</v>
      </c>
      <c r="BR1130">
        <v>100</v>
      </c>
      <c r="BS1130">
        <v>48</v>
      </c>
      <c r="BT1130">
        <v>0</v>
      </c>
      <c r="BU1130">
        <v>0</v>
      </c>
      <c r="BV1130">
        <v>0</v>
      </c>
      <c r="BW1130">
        <v>0</v>
      </c>
      <c r="BX1130" t="s">
        <v>83</v>
      </c>
      <c r="BY1130" t="s">
        <v>83</v>
      </c>
      <c r="BZ1130" t="s">
        <v>83</v>
      </c>
      <c r="CA1130" s="2">
        <v>0</v>
      </c>
      <c r="CB1130">
        <v>7</v>
      </c>
      <c r="CC1130">
        <v>2007</v>
      </c>
      <c r="CD1130" t="s">
        <v>110</v>
      </c>
      <c r="CE1130" t="s">
        <v>111</v>
      </c>
      <c r="CF1130" s="2">
        <v>215000</v>
      </c>
      <c r="CG1130" s="4">
        <f t="shared" si="35"/>
        <v>109.74987238386932</v>
      </c>
    </row>
    <row r="1131" spans="1:85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 t="str">
        <f t="shared" si="34"/>
        <v>N/A</v>
      </c>
      <c r="S1131">
        <v>5</v>
      </c>
      <c r="T1131">
        <v>5</v>
      </c>
      <c r="U1131">
        <v>1980</v>
      </c>
      <c r="V1131" t="str">
        <f>IF(Table1[[#This Row],[YearBuilt]]&lt;1990, "N", IF(Table1[[#This Row],[Remodeled after 1990?]] = "Y", "N", "Y"))</f>
        <v>N</v>
      </c>
      <c r="W1131">
        <v>1980</v>
      </c>
      <c r="X1131" t="str" cm="1">
        <f t="array" ref="X1131">IFERROR(IF(U1131=W1131, "N", IF(AND(U1131&lt;W1131, Table1[[#This Row],[YearRemodAdd]]&gt;1990), "Y", "N/A")), No value)</f>
        <v>N</v>
      </c>
      <c r="Y1131" t="s">
        <v>93</v>
      </c>
      <c r="Z1131" t="s">
        <v>94</v>
      </c>
      <c r="AA1131" t="s">
        <v>116</v>
      </c>
      <c r="AB1131" t="s">
        <v>116</v>
      </c>
      <c r="AC1131" t="s">
        <v>96</v>
      </c>
      <c r="AD1131">
        <v>180</v>
      </c>
      <c r="AE1131" t="s">
        <v>98</v>
      </c>
      <c r="AF1131" t="s">
        <v>98</v>
      </c>
      <c r="AG1131" t="s">
        <v>118</v>
      </c>
      <c r="AH1131" t="s">
        <v>97</v>
      </c>
      <c r="AI1131" t="s">
        <v>98</v>
      </c>
      <c r="AJ1131" t="s">
        <v>97</v>
      </c>
      <c r="AK1131" t="s">
        <v>101</v>
      </c>
      <c r="AL1131">
        <v>936</v>
      </c>
      <c r="AM1131" t="s">
        <v>102</v>
      </c>
      <c r="AN1131">
        <v>0</v>
      </c>
      <c r="AO1131">
        <v>0</v>
      </c>
      <c r="AP1131">
        <v>936</v>
      </c>
      <c r="AQ1131" t="s">
        <v>103</v>
      </c>
      <c r="AR1131" t="s">
        <v>98</v>
      </c>
      <c r="AS1131" t="s">
        <v>105</v>
      </c>
      <c r="AT1131" t="s">
        <v>106</v>
      </c>
      <c r="AU1131">
        <v>936</v>
      </c>
      <c r="AV1131">
        <v>0</v>
      </c>
      <c r="AW1131">
        <v>0</v>
      </c>
      <c r="AX1131">
        <v>936</v>
      </c>
      <c r="AY1131">
        <v>1</v>
      </c>
      <c r="AZ1131">
        <v>0</v>
      </c>
      <c r="BA1131">
        <v>1</v>
      </c>
      <c r="BB1131">
        <v>0</v>
      </c>
      <c r="BC1131">
        <v>2</v>
      </c>
      <c r="BD1131">
        <v>1</v>
      </c>
      <c r="BE1131" t="s">
        <v>98</v>
      </c>
      <c r="BF1131">
        <v>4</v>
      </c>
      <c r="BG1131" t="s">
        <v>107</v>
      </c>
      <c r="BH1131">
        <v>0</v>
      </c>
      <c r="BI1131" t="s">
        <v>83</v>
      </c>
      <c r="BJ1131" t="s">
        <v>127</v>
      </c>
      <c r="BK1131">
        <v>1980</v>
      </c>
      <c r="BL1131" t="s">
        <v>102</v>
      </c>
      <c r="BM1131">
        <v>2</v>
      </c>
      <c r="BN1131">
        <v>672</v>
      </c>
      <c r="BO1131" t="s">
        <v>98</v>
      </c>
      <c r="BP1131" t="s">
        <v>98</v>
      </c>
      <c r="BQ1131" t="s">
        <v>105</v>
      </c>
      <c r="BR1131">
        <v>49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 t="s">
        <v>83</v>
      </c>
      <c r="BY1131" t="s">
        <v>83</v>
      </c>
      <c r="BZ1131" t="s">
        <v>83</v>
      </c>
      <c r="CA1131" s="2">
        <v>0</v>
      </c>
      <c r="CB1131">
        <v>8</v>
      </c>
      <c r="CC1131">
        <v>2007</v>
      </c>
      <c r="CD1131" t="s">
        <v>110</v>
      </c>
      <c r="CE1131" t="s">
        <v>111</v>
      </c>
      <c r="CF1131" s="2">
        <v>140000</v>
      </c>
      <c r="CG1131" s="4">
        <f t="shared" si="35"/>
        <v>149.57264957264957</v>
      </c>
    </row>
    <row r="1132" spans="1:85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 t="str">
        <f t="shared" si="34"/>
        <v>N/A</v>
      </c>
      <c r="S1132">
        <v>4</v>
      </c>
      <c r="T1132">
        <v>3</v>
      </c>
      <c r="U1132">
        <v>1928</v>
      </c>
      <c r="V1132" t="str">
        <f>IF(Table1[[#This Row],[YearBuilt]]&lt;1990, "N", IF(Table1[[#This Row],[Remodeled after 1990?]] = "Y", "N", "Y"))</f>
        <v>N</v>
      </c>
      <c r="W1132">
        <v>1950</v>
      </c>
      <c r="X1132" t="str" cm="1">
        <f t="array" ref="X1132">IFERROR(IF(U1132=W1132, "N", IF(AND(U1132&lt;W1132, Table1[[#This Row],[YearRemodAdd]]&gt;1990), "Y", "N/A")), No value)</f>
        <v>N/A</v>
      </c>
      <c r="Y1132" t="s">
        <v>93</v>
      </c>
      <c r="Z1132" t="s">
        <v>94</v>
      </c>
      <c r="AA1132" t="s">
        <v>155</v>
      </c>
      <c r="AB1132" t="s">
        <v>161</v>
      </c>
      <c r="AC1132" t="s">
        <v>117</v>
      </c>
      <c r="AD1132">
        <v>0</v>
      </c>
      <c r="AE1132" t="s">
        <v>98</v>
      </c>
      <c r="AF1132" t="s">
        <v>98</v>
      </c>
      <c r="AG1132" t="s">
        <v>126</v>
      </c>
      <c r="AH1132" t="s">
        <v>98</v>
      </c>
      <c r="AI1132" t="s">
        <v>98</v>
      </c>
      <c r="AJ1132" t="s">
        <v>100</v>
      </c>
      <c r="AK1132" t="s">
        <v>141</v>
      </c>
      <c r="AL1132">
        <v>622</v>
      </c>
      <c r="AM1132" t="s">
        <v>102</v>
      </c>
      <c r="AN1132">
        <v>0</v>
      </c>
      <c r="AO1132">
        <v>500</v>
      </c>
      <c r="AP1132">
        <v>1122</v>
      </c>
      <c r="AQ1132" t="s">
        <v>103</v>
      </c>
      <c r="AR1132" t="s">
        <v>98</v>
      </c>
      <c r="AS1132" t="s">
        <v>105</v>
      </c>
      <c r="AT1132" t="s">
        <v>106</v>
      </c>
      <c r="AU1132">
        <v>1328</v>
      </c>
      <c r="AV1132">
        <v>653</v>
      </c>
      <c r="AW1132">
        <v>0</v>
      </c>
      <c r="AX1132">
        <v>1981</v>
      </c>
      <c r="AY1132">
        <v>1</v>
      </c>
      <c r="AZ1132">
        <v>0</v>
      </c>
      <c r="BA1132">
        <v>2</v>
      </c>
      <c r="BB1132">
        <v>0</v>
      </c>
      <c r="BC1132">
        <v>4</v>
      </c>
      <c r="BD1132">
        <v>1</v>
      </c>
      <c r="BE1132" t="s">
        <v>97</v>
      </c>
      <c r="BF1132">
        <v>7</v>
      </c>
      <c r="BG1132" t="s">
        <v>224</v>
      </c>
      <c r="BH1132">
        <v>2</v>
      </c>
      <c r="BI1132" t="s">
        <v>98</v>
      </c>
      <c r="BJ1132" t="s">
        <v>127</v>
      </c>
      <c r="BK1132">
        <v>1981</v>
      </c>
      <c r="BL1132" t="s">
        <v>102</v>
      </c>
      <c r="BM1132">
        <v>2</v>
      </c>
      <c r="BN1132">
        <v>576</v>
      </c>
      <c r="BO1132" t="s">
        <v>98</v>
      </c>
      <c r="BP1132" t="s">
        <v>98</v>
      </c>
      <c r="BQ1132" t="s">
        <v>105</v>
      </c>
      <c r="BR1132">
        <v>431</v>
      </c>
      <c r="BS1132">
        <v>44</v>
      </c>
      <c r="BT1132">
        <v>0</v>
      </c>
      <c r="BU1132">
        <v>0</v>
      </c>
      <c r="BV1132">
        <v>0</v>
      </c>
      <c r="BW1132">
        <v>0</v>
      </c>
      <c r="BX1132" t="s">
        <v>83</v>
      </c>
      <c r="BY1132" t="s">
        <v>134</v>
      </c>
      <c r="BZ1132" t="s">
        <v>83</v>
      </c>
      <c r="CA1132" s="2">
        <v>0</v>
      </c>
      <c r="CB1132">
        <v>12</v>
      </c>
      <c r="CC1132">
        <v>2009</v>
      </c>
      <c r="CD1132" t="s">
        <v>110</v>
      </c>
      <c r="CE1132" t="s">
        <v>111</v>
      </c>
      <c r="CF1132" s="2">
        <v>135000</v>
      </c>
      <c r="CG1132" s="4">
        <f t="shared" si="35"/>
        <v>68.14740030287733</v>
      </c>
    </row>
    <row r="1133" spans="1:85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 t="str">
        <f t="shared" si="34"/>
        <v>Y</v>
      </c>
      <c r="S1133">
        <v>5</v>
      </c>
      <c r="T1133">
        <v>5</v>
      </c>
      <c r="U1133">
        <v>1991</v>
      </c>
      <c r="V1133" t="str">
        <f>IF(Table1[[#This Row],[YearBuilt]]&lt;1990, "N", IF(Table1[[#This Row],[Remodeled after 1990?]] = "Y", "N", "Y"))</f>
        <v>N</v>
      </c>
      <c r="W1133">
        <v>1992</v>
      </c>
      <c r="X1133" t="str" cm="1">
        <f t="array" ref="X1133">IFERROR(IF(U1133=W1133, "N", IF(AND(U1133&lt;W1133, Table1[[#This Row],[YearRemodAdd]]&gt;1990), "Y", "N/A")), No value)</f>
        <v>Y</v>
      </c>
      <c r="Y1133" t="s">
        <v>93</v>
      </c>
      <c r="Z1133" t="s">
        <v>94</v>
      </c>
      <c r="AA1133" t="s">
        <v>140</v>
      </c>
      <c r="AB1133" t="s">
        <v>140</v>
      </c>
      <c r="AC1133" t="s">
        <v>117</v>
      </c>
      <c r="AD1133">
        <v>0</v>
      </c>
      <c r="AE1133" t="s">
        <v>98</v>
      </c>
      <c r="AF1133" t="s">
        <v>98</v>
      </c>
      <c r="AG1133" t="s">
        <v>99</v>
      </c>
      <c r="AH1133" t="s">
        <v>97</v>
      </c>
      <c r="AI1133" t="s">
        <v>98</v>
      </c>
      <c r="AJ1133" t="s">
        <v>121</v>
      </c>
      <c r="AK1133" t="s">
        <v>141</v>
      </c>
      <c r="AL1133">
        <v>212</v>
      </c>
      <c r="AM1133" t="s">
        <v>102</v>
      </c>
      <c r="AN1133">
        <v>0</v>
      </c>
      <c r="AO1133">
        <v>762</v>
      </c>
      <c r="AP1133">
        <v>974</v>
      </c>
      <c r="AQ1133" t="s">
        <v>103</v>
      </c>
      <c r="AR1133" t="s">
        <v>98</v>
      </c>
      <c r="AS1133" t="s">
        <v>105</v>
      </c>
      <c r="AT1133" t="s">
        <v>106</v>
      </c>
      <c r="AU1133">
        <v>974</v>
      </c>
      <c r="AV1133">
        <v>0</v>
      </c>
      <c r="AW1133">
        <v>0</v>
      </c>
      <c r="AX1133">
        <v>974</v>
      </c>
      <c r="AY1133">
        <v>0</v>
      </c>
      <c r="AZ1133">
        <v>0</v>
      </c>
      <c r="BA1133">
        <v>1</v>
      </c>
      <c r="BB1133">
        <v>0</v>
      </c>
      <c r="BC1133">
        <v>3</v>
      </c>
      <c r="BD1133">
        <v>1</v>
      </c>
      <c r="BE1133" t="s">
        <v>98</v>
      </c>
      <c r="BF1133">
        <v>5</v>
      </c>
      <c r="BG1133" t="s">
        <v>107</v>
      </c>
      <c r="BH1133">
        <v>0</v>
      </c>
      <c r="BI1133" t="s">
        <v>83</v>
      </c>
      <c r="BJ1133" t="s">
        <v>83</v>
      </c>
      <c r="BK1133" t="s">
        <v>83</v>
      </c>
      <c r="BL1133" t="s">
        <v>83</v>
      </c>
      <c r="BM1133">
        <v>0</v>
      </c>
      <c r="BN1133">
        <v>0</v>
      </c>
      <c r="BO1133" t="s">
        <v>83</v>
      </c>
      <c r="BP1133" t="s">
        <v>83</v>
      </c>
      <c r="BQ1133" t="s">
        <v>105</v>
      </c>
      <c r="BR1133">
        <v>0</v>
      </c>
      <c r="BS1133">
        <v>28</v>
      </c>
      <c r="BT1133">
        <v>0</v>
      </c>
      <c r="BU1133">
        <v>0</v>
      </c>
      <c r="BV1133">
        <v>0</v>
      </c>
      <c r="BW1133">
        <v>0</v>
      </c>
      <c r="BX1133" t="s">
        <v>83</v>
      </c>
      <c r="BY1133" t="s">
        <v>134</v>
      </c>
      <c r="BZ1133" t="s">
        <v>83</v>
      </c>
      <c r="CA1133" s="2">
        <v>0</v>
      </c>
      <c r="CB1133">
        <v>9</v>
      </c>
      <c r="CC1133">
        <v>2007</v>
      </c>
      <c r="CD1133" t="s">
        <v>249</v>
      </c>
      <c r="CE1133" t="s">
        <v>128</v>
      </c>
      <c r="CF1133" s="2">
        <v>93500</v>
      </c>
      <c r="CG1133" s="4">
        <f t="shared" si="35"/>
        <v>95.995893223819309</v>
      </c>
    </row>
    <row r="1134" spans="1:85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 t="str">
        <f t="shared" si="34"/>
        <v>N</v>
      </c>
      <c r="S1134">
        <v>6</v>
      </c>
      <c r="T1134">
        <v>4</v>
      </c>
      <c r="U1134">
        <v>1880</v>
      </c>
      <c r="V1134" t="str">
        <f>IF(Table1[[#This Row],[YearBuilt]]&lt;1990, "N", IF(Table1[[#This Row],[Remodeled after 1990?]] = "Y", "N", "Y"))</f>
        <v>N</v>
      </c>
      <c r="W1134">
        <v>1950</v>
      </c>
      <c r="X1134" t="str" cm="1">
        <f t="array" ref="X1134">IFERROR(IF(U1134=W1134, "N", IF(AND(U1134&lt;W1134, Table1[[#This Row],[YearRemodAdd]]&gt;1990), "Y", "N/A")), No value)</f>
        <v>N/A</v>
      </c>
      <c r="Y1134" t="s">
        <v>93</v>
      </c>
      <c r="Z1134" t="s">
        <v>94</v>
      </c>
      <c r="AA1134" t="s">
        <v>124</v>
      </c>
      <c r="AB1134" t="s">
        <v>124</v>
      </c>
      <c r="AC1134" t="s">
        <v>117</v>
      </c>
      <c r="AD1134">
        <v>0</v>
      </c>
      <c r="AE1134" t="s">
        <v>98</v>
      </c>
      <c r="AF1134" t="s">
        <v>98</v>
      </c>
      <c r="AG1134" t="s">
        <v>126</v>
      </c>
      <c r="AH1134" t="s">
        <v>98</v>
      </c>
      <c r="AI1134" t="s">
        <v>98</v>
      </c>
      <c r="AJ1134" t="s">
        <v>121</v>
      </c>
      <c r="AK1134" t="s">
        <v>102</v>
      </c>
      <c r="AL1134">
        <v>0</v>
      </c>
      <c r="AM1134" t="s">
        <v>102</v>
      </c>
      <c r="AN1134">
        <v>0</v>
      </c>
      <c r="AO1134">
        <v>1008</v>
      </c>
      <c r="AP1134">
        <v>1008</v>
      </c>
      <c r="AQ1134" t="s">
        <v>206</v>
      </c>
      <c r="AR1134" t="s">
        <v>98</v>
      </c>
      <c r="AS1134" t="s">
        <v>105</v>
      </c>
      <c r="AT1134" t="s">
        <v>106</v>
      </c>
      <c r="AU1134">
        <v>1178</v>
      </c>
      <c r="AV1134">
        <v>1032</v>
      </c>
      <c r="AW1134">
        <v>0</v>
      </c>
      <c r="AX1134">
        <v>2210</v>
      </c>
      <c r="AY1134">
        <v>0</v>
      </c>
      <c r="AZ1134">
        <v>0</v>
      </c>
      <c r="BA1134">
        <v>2</v>
      </c>
      <c r="BB1134">
        <v>0</v>
      </c>
      <c r="BC1134">
        <v>5</v>
      </c>
      <c r="BD1134">
        <v>1</v>
      </c>
      <c r="BE1134" t="s">
        <v>147</v>
      </c>
      <c r="BF1134">
        <v>8</v>
      </c>
      <c r="BG1134" t="s">
        <v>107</v>
      </c>
      <c r="BH1134">
        <v>0</v>
      </c>
      <c r="BI1134" t="s">
        <v>83</v>
      </c>
      <c r="BJ1134" t="s">
        <v>127</v>
      </c>
      <c r="BK1134">
        <v>1930</v>
      </c>
      <c r="BL1134" t="s">
        <v>102</v>
      </c>
      <c r="BM1134">
        <v>1</v>
      </c>
      <c r="BN1134">
        <v>205</v>
      </c>
      <c r="BO1134" t="s">
        <v>147</v>
      </c>
      <c r="BP1134" t="s">
        <v>98</v>
      </c>
      <c r="BQ1134" t="s">
        <v>177</v>
      </c>
      <c r="BR1134">
        <v>0</v>
      </c>
      <c r="BS1134">
        <v>48</v>
      </c>
      <c r="BT1134">
        <v>0</v>
      </c>
      <c r="BU1134">
        <v>0</v>
      </c>
      <c r="BV1134">
        <v>0</v>
      </c>
      <c r="BW1134">
        <v>0</v>
      </c>
      <c r="BX1134" t="s">
        <v>83</v>
      </c>
      <c r="BY1134" t="s">
        <v>83</v>
      </c>
      <c r="BZ1134" t="s">
        <v>83</v>
      </c>
      <c r="CA1134" s="2">
        <v>0</v>
      </c>
      <c r="CB1134">
        <v>5</v>
      </c>
      <c r="CC1134">
        <v>2007</v>
      </c>
      <c r="CD1134" t="s">
        <v>110</v>
      </c>
      <c r="CE1134" t="s">
        <v>111</v>
      </c>
      <c r="CF1134" s="2">
        <v>117500</v>
      </c>
      <c r="CG1134" s="4">
        <f t="shared" si="35"/>
        <v>53.167420814479641</v>
      </c>
    </row>
    <row r="1135" spans="1:85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 t="str">
        <f t="shared" si="34"/>
        <v>N</v>
      </c>
      <c r="S1135">
        <v>8</v>
      </c>
      <c r="T1135">
        <v>5</v>
      </c>
      <c r="U1135">
        <v>1995</v>
      </c>
      <c r="V1135" t="str">
        <f>IF(Table1[[#This Row],[YearBuilt]]&lt;1990, "N", IF(Table1[[#This Row],[Remodeled after 1990?]] = "Y", "N", "Y"))</f>
        <v>Y</v>
      </c>
      <c r="W1135">
        <v>1995</v>
      </c>
      <c r="X1135" t="str" cm="1">
        <f t="array" ref="X1135">IFERROR(IF(U1135=W1135, "N", IF(AND(U1135&lt;W1135, Table1[[#This Row],[YearRemodAdd]]&gt;1990), "Y", "N/A")), No value)</f>
        <v>N</v>
      </c>
      <c r="Y1135" t="s">
        <v>93</v>
      </c>
      <c r="Z1135" t="s">
        <v>94</v>
      </c>
      <c r="AA1135" t="s">
        <v>95</v>
      </c>
      <c r="AB1135" t="s">
        <v>95</v>
      </c>
      <c r="AC1135" t="s">
        <v>117</v>
      </c>
      <c r="AD1135">
        <v>0</v>
      </c>
      <c r="AE1135" t="s">
        <v>97</v>
      </c>
      <c r="AF1135" t="s">
        <v>98</v>
      </c>
      <c r="AG1135" t="s">
        <v>99</v>
      </c>
      <c r="AH1135" t="s">
        <v>97</v>
      </c>
      <c r="AI1135" t="s">
        <v>98</v>
      </c>
      <c r="AJ1135" t="s">
        <v>100</v>
      </c>
      <c r="AK1135" t="s">
        <v>101</v>
      </c>
      <c r="AL1135">
        <v>584</v>
      </c>
      <c r="AM1135" t="s">
        <v>102</v>
      </c>
      <c r="AN1135">
        <v>0</v>
      </c>
      <c r="AO1135">
        <v>544</v>
      </c>
      <c r="AP1135">
        <v>1128</v>
      </c>
      <c r="AQ1135" t="s">
        <v>103</v>
      </c>
      <c r="AR1135" t="s">
        <v>104</v>
      </c>
      <c r="AS1135" t="s">
        <v>105</v>
      </c>
      <c r="AT1135" t="s">
        <v>106</v>
      </c>
      <c r="AU1135">
        <v>1142</v>
      </c>
      <c r="AV1135">
        <v>878</v>
      </c>
      <c r="AW1135">
        <v>0</v>
      </c>
      <c r="AX1135">
        <v>2020</v>
      </c>
      <c r="AY1135">
        <v>0</v>
      </c>
      <c r="AZ1135">
        <v>0</v>
      </c>
      <c r="BA1135">
        <v>2</v>
      </c>
      <c r="BB1135">
        <v>1</v>
      </c>
      <c r="BC1135">
        <v>3</v>
      </c>
      <c r="BD1135">
        <v>1</v>
      </c>
      <c r="BE1135" t="s">
        <v>97</v>
      </c>
      <c r="BF1135">
        <v>8</v>
      </c>
      <c r="BG1135" t="s">
        <v>107</v>
      </c>
      <c r="BH1135">
        <v>1</v>
      </c>
      <c r="BI1135" t="s">
        <v>98</v>
      </c>
      <c r="BJ1135" t="s">
        <v>108</v>
      </c>
      <c r="BK1135">
        <v>1995</v>
      </c>
      <c r="BL1135" t="s">
        <v>109</v>
      </c>
      <c r="BM1135">
        <v>2</v>
      </c>
      <c r="BN1135">
        <v>466</v>
      </c>
      <c r="BO1135" t="s">
        <v>98</v>
      </c>
      <c r="BP1135" t="s">
        <v>98</v>
      </c>
      <c r="BQ1135" t="s">
        <v>105</v>
      </c>
      <c r="BR1135">
        <v>0</v>
      </c>
      <c r="BS1135">
        <v>155</v>
      </c>
      <c r="BT1135">
        <v>0</v>
      </c>
      <c r="BU1135">
        <v>0</v>
      </c>
      <c r="BV1135">
        <v>0</v>
      </c>
      <c r="BW1135">
        <v>0</v>
      </c>
      <c r="BX1135" t="s">
        <v>83</v>
      </c>
      <c r="BY1135" t="s">
        <v>83</v>
      </c>
      <c r="BZ1135" t="s">
        <v>83</v>
      </c>
      <c r="CA1135" s="2">
        <v>0</v>
      </c>
      <c r="CB1135">
        <v>6</v>
      </c>
      <c r="CC1135">
        <v>2009</v>
      </c>
      <c r="CD1135" t="s">
        <v>110</v>
      </c>
      <c r="CE1135" t="s">
        <v>111</v>
      </c>
      <c r="CF1135" s="2">
        <v>239500</v>
      </c>
      <c r="CG1135" s="4">
        <f t="shared" si="35"/>
        <v>118.56435643564356</v>
      </c>
    </row>
    <row r="1136" spans="1:85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 t="str">
        <f t="shared" si="34"/>
        <v>N</v>
      </c>
      <c r="S1136">
        <v>6</v>
      </c>
      <c r="T1136">
        <v>5</v>
      </c>
      <c r="U1136">
        <v>1997</v>
      </c>
      <c r="V1136" t="str">
        <f>IF(Table1[[#This Row],[YearBuilt]]&lt;1990, "N", IF(Table1[[#This Row],[Remodeled after 1990?]] = "Y", "N", "Y"))</f>
        <v>Y</v>
      </c>
      <c r="W1136">
        <v>1997</v>
      </c>
      <c r="X1136" t="str" cm="1">
        <f t="array" ref="X1136">IFERROR(IF(U1136=W1136, "N", IF(AND(U1136&lt;W1136, Table1[[#This Row],[YearRemodAdd]]&gt;1990), "Y", "N/A")), No value)</f>
        <v>N</v>
      </c>
      <c r="Y1136" t="s">
        <v>93</v>
      </c>
      <c r="Z1136" t="s">
        <v>94</v>
      </c>
      <c r="AA1136" t="s">
        <v>95</v>
      </c>
      <c r="AB1136" t="s">
        <v>95</v>
      </c>
      <c r="AC1136" t="s">
        <v>117</v>
      </c>
      <c r="AD1136">
        <v>0</v>
      </c>
      <c r="AE1136" t="s">
        <v>98</v>
      </c>
      <c r="AF1136" t="s">
        <v>98</v>
      </c>
      <c r="AG1136" t="s">
        <v>99</v>
      </c>
      <c r="AH1136" t="s">
        <v>97</v>
      </c>
      <c r="AI1136" t="s">
        <v>98</v>
      </c>
      <c r="AJ1136" t="s">
        <v>130</v>
      </c>
      <c r="AK1136" t="s">
        <v>102</v>
      </c>
      <c r="AL1136">
        <v>0</v>
      </c>
      <c r="AM1136" t="s">
        <v>102</v>
      </c>
      <c r="AN1136">
        <v>0</v>
      </c>
      <c r="AO1136">
        <v>916</v>
      </c>
      <c r="AP1136">
        <v>916</v>
      </c>
      <c r="AQ1136" t="s">
        <v>103</v>
      </c>
      <c r="AR1136" t="s">
        <v>97</v>
      </c>
      <c r="AS1136" t="s">
        <v>105</v>
      </c>
      <c r="AT1136" t="s">
        <v>106</v>
      </c>
      <c r="AU1136">
        <v>916</v>
      </c>
      <c r="AV1136">
        <v>684</v>
      </c>
      <c r="AW1136">
        <v>0</v>
      </c>
      <c r="AX1136">
        <v>1600</v>
      </c>
      <c r="AY1136">
        <v>0</v>
      </c>
      <c r="AZ1136">
        <v>0</v>
      </c>
      <c r="BA1136">
        <v>2</v>
      </c>
      <c r="BB1136">
        <v>1</v>
      </c>
      <c r="BC1136">
        <v>3</v>
      </c>
      <c r="BD1136">
        <v>1</v>
      </c>
      <c r="BE1136" t="s">
        <v>98</v>
      </c>
      <c r="BF1136">
        <v>7</v>
      </c>
      <c r="BG1136" t="s">
        <v>107</v>
      </c>
      <c r="BH1136">
        <v>1</v>
      </c>
      <c r="BI1136" t="s">
        <v>98</v>
      </c>
      <c r="BJ1136" t="s">
        <v>108</v>
      </c>
      <c r="BK1136">
        <v>1997</v>
      </c>
      <c r="BL1136" t="s">
        <v>157</v>
      </c>
      <c r="BM1136">
        <v>2</v>
      </c>
      <c r="BN1136">
        <v>460</v>
      </c>
      <c r="BO1136" t="s">
        <v>98</v>
      </c>
      <c r="BP1136" t="s">
        <v>98</v>
      </c>
      <c r="BQ1136" t="s">
        <v>105</v>
      </c>
      <c r="BR1136">
        <v>100</v>
      </c>
      <c r="BS1136">
        <v>38</v>
      </c>
      <c r="BT1136">
        <v>0</v>
      </c>
      <c r="BU1136">
        <v>0</v>
      </c>
      <c r="BV1136">
        <v>0</v>
      </c>
      <c r="BW1136">
        <v>0</v>
      </c>
      <c r="BX1136" t="s">
        <v>83</v>
      </c>
      <c r="BY1136" t="s">
        <v>83</v>
      </c>
      <c r="BZ1136" t="s">
        <v>83</v>
      </c>
      <c r="CA1136" s="2">
        <v>0</v>
      </c>
      <c r="CB1136">
        <v>8</v>
      </c>
      <c r="CC1136">
        <v>2007</v>
      </c>
      <c r="CD1136" t="s">
        <v>110</v>
      </c>
      <c r="CE1136" t="s">
        <v>111</v>
      </c>
      <c r="CF1136" s="2">
        <v>169000</v>
      </c>
      <c r="CG1136" s="4">
        <f t="shared" si="35"/>
        <v>105.625</v>
      </c>
    </row>
    <row r="1137" spans="1:85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 t="str">
        <f t="shared" si="34"/>
        <v>Y</v>
      </c>
      <c r="S1137">
        <v>6</v>
      </c>
      <c r="T1137">
        <v>5</v>
      </c>
      <c r="U1137">
        <v>1926</v>
      </c>
      <c r="V1137" t="str">
        <f>IF(Table1[[#This Row],[YearBuilt]]&lt;1990, "N", IF(Table1[[#This Row],[Remodeled after 1990?]] = "Y", "N", "Y"))</f>
        <v>N</v>
      </c>
      <c r="W1137">
        <v>1950</v>
      </c>
      <c r="X1137" t="str" cm="1">
        <f t="array" ref="X1137">IFERROR(IF(U1137=W1137, "N", IF(AND(U1137&lt;W1137, Table1[[#This Row],[YearRemodAdd]]&gt;1990), "Y", "N/A")), No value)</f>
        <v>N/A</v>
      </c>
      <c r="Y1137" t="s">
        <v>93</v>
      </c>
      <c r="Z1137" t="s">
        <v>94</v>
      </c>
      <c r="AA1137" t="s">
        <v>124</v>
      </c>
      <c r="AB1137" t="s">
        <v>124</v>
      </c>
      <c r="AC1137" t="s">
        <v>117</v>
      </c>
      <c r="AD1137">
        <v>0</v>
      </c>
      <c r="AE1137" t="s">
        <v>98</v>
      </c>
      <c r="AF1137" t="s">
        <v>98</v>
      </c>
      <c r="AG1137" t="s">
        <v>126</v>
      </c>
      <c r="AH1137" t="s">
        <v>98</v>
      </c>
      <c r="AI1137" t="s">
        <v>98</v>
      </c>
      <c r="AJ1137" t="s">
        <v>100</v>
      </c>
      <c r="AK1137" t="s">
        <v>102</v>
      </c>
      <c r="AL1137">
        <v>0</v>
      </c>
      <c r="AM1137" t="s">
        <v>102</v>
      </c>
      <c r="AN1137">
        <v>0</v>
      </c>
      <c r="AO1137">
        <v>960</v>
      </c>
      <c r="AP1137">
        <v>960</v>
      </c>
      <c r="AQ1137" t="s">
        <v>103</v>
      </c>
      <c r="AR1137" t="s">
        <v>98</v>
      </c>
      <c r="AS1137" t="s">
        <v>177</v>
      </c>
      <c r="AT1137" t="s">
        <v>106</v>
      </c>
      <c r="AU1137">
        <v>986</v>
      </c>
      <c r="AV1137">
        <v>0</v>
      </c>
      <c r="AW1137">
        <v>0</v>
      </c>
      <c r="AX1137">
        <v>986</v>
      </c>
      <c r="AY1137">
        <v>0</v>
      </c>
      <c r="AZ1137">
        <v>0</v>
      </c>
      <c r="BA1137">
        <v>1</v>
      </c>
      <c r="BB1137">
        <v>0</v>
      </c>
      <c r="BC1137">
        <v>2</v>
      </c>
      <c r="BD1137">
        <v>1</v>
      </c>
      <c r="BE1137" t="s">
        <v>98</v>
      </c>
      <c r="BF1137">
        <v>5</v>
      </c>
      <c r="BG1137" t="s">
        <v>107</v>
      </c>
      <c r="BH1137">
        <v>1</v>
      </c>
      <c r="BI1137" t="s">
        <v>97</v>
      </c>
      <c r="BJ1137" t="s">
        <v>127</v>
      </c>
      <c r="BK1137">
        <v>1926</v>
      </c>
      <c r="BL1137" t="s">
        <v>102</v>
      </c>
      <c r="BM1137">
        <v>1</v>
      </c>
      <c r="BN1137">
        <v>180</v>
      </c>
      <c r="BO1137" t="s">
        <v>98</v>
      </c>
      <c r="BP1137" t="s">
        <v>98</v>
      </c>
      <c r="BQ1137" t="s">
        <v>105</v>
      </c>
      <c r="BR1137">
        <v>0</v>
      </c>
      <c r="BS1137">
        <v>128</v>
      </c>
      <c r="BT1137">
        <v>0</v>
      </c>
      <c r="BU1137">
        <v>0</v>
      </c>
      <c r="BV1137">
        <v>0</v>
      </c>
      <c r="BW1137">
        <v>0</v>
      </c>
      <c r="BX1137" t="s">
        <v>83</v>
      </c>
      <c r="BY1137" t="s">
        <v>83</v>
      </c>
      <c r="BZ1137" t="s">
        <v>83</v>
      </c>
      <c r="CA1137" s="2">
        <v>0</v>
      </c>
      <c r="CB1137">
        <v>5</v>
      </c>
      <c r="CC1137">
        <v>2007</v>
      </c>
      <c r="CD1137" t="s">
        <v>110</v>
      </c>
      <c r="CE1137" t="s">
        <v>111</v>
      </c>
      <c r="CF1137" s="2">
        <v>102000</v>
      </c>
      <c r="CG1137" s="4">
        <f t="shared" si="35"/>
        <v>103.44827586206897</v>
      </c>
    </row>
    <row r="1138" spans="1:85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 t="str">
        <f t="shared" si="34"/>
        <v>N/A</v>
      </c>
      <c r="S1138">
        <v>6</v>
      </c>
      <c r="T1138">
        <v>5</v>
      </c>
      <c r="U1138">
        <v>1950</v>
      </c>
      <c r="V1138" t="str">
        <f>IF(Table1[[#This Row],[YearBuilt]]&lt;1990, "N", IF(Table1[[#This Row],[Remodeled after 1990?]] = "Y", "N", "Y"))</f>
        <v>N</v>
      </c>
      <c r="W1138">
        <v>1950</v>
      </c>
      <c r="X1138" t="str" cm="1">
        <f t="array" ref="X1138">IFERROR(IF(U1138=W1138, "N", IF(AND(U1138&lt;W1138, Table1[[#This Row],[YearRemodAdd]]&gt;1990), "Y", "N/A")), No value)</f>
        <v>N</v>
      </c>
      <c r="Y1138" t="s">
        <v>93</v>
      </c>
      <c r="Z1138" t="s">
        <v>94</v>
      </c>
      <c r="AA1138" t="s">
        <v>95</v>
      </c>
      <c r="AB1138" t="s">
        <v>95</v>
      </c>
      <c r="AC1138" t="s">
        <v>117</v>
      </c>
      <c r="AD1138">
        <v>0</v>
      </c>
      <c r="AE1138" t="s">
        <v>98</v>
      </c>
      <c r="AF1138" t="s">
        <v>98</v>
      </c>
      <c r="AG1138" t="s">
        <v>118</v>
      </c>
      <c r="AH1138" t="s">
        <v>98</v>
      </c>
      <c r="AI1138" t="s">
        <v>98</v>
      </c>
      <c r="AJ1138" t="s">
        <v>100</v>
      </c>
      <c r="AK1138" t="s">
        <v>141</v>
      </c>
      <c r="AL1138">
        <v>280</v>
      </c>
      <c r="AM1138" t="s">
        <v>102</v>
      </c>
      <c r="AN1138">
        <v>0</v>
      </c>
      <c r="AO1138">
        <v>752</v>
      </c>
      <c r="AP1138">
        <v>1032</v>
      </c>
      <c r="AQ1138" t="s">
        <v>103</v>
      </c>
      <c r="AR1138" t="s">
        <v>98</v>
      </c>
      <c r="AS1138" t="s">
        <v>105</v>
      </c>
      <c r="AT1138" t="s">
        <v>164</v>
      </c>
      <c r="AU1138">
        <v>1032</v>
      </c>
      <c r="AV1138">
        <v>220</v>
      </c>
      <c r="AW1138">
        <v>0</v>
      </c>
      <c r="AX1138">
        <v>1252</v>
      </c>
      <c r="AY1138">
        <v>0</v>
      </c>
      <c r="AZ1138">
        <v>0</v>
      </c>
      <c r="BA1138">
        <v>1</v>
      </c>
      <c r="BB1138">
        <v>0</v>
      </c>
      <c r="BC1138">
        <v>3</v>
      </c>
      <c r="BD1138">
        <v>1</v>
      </c>
      <c r="BE1138" t="s">
        <v>98</v>
      </c>
      <c r="BF1138">
        <v>6</v>
      </c>
      <c r="BG1138" t="s">
        <v>107</v>
      </c>
      <c r="BH1138">
        <v>0</v>
      </c>
      <c r="BI1138" t="s">
        <v>83</v>
      </c>
      <c r="BJ1138" t="s">
        <v>108</v>
      </c>
      <c r="BK1138">
        <v>1950</v>
      </c>
      <c r="BL1138" t="s">
        <v>102</v>
      </c>
      <c r="BM1138">
        <v>1</v>
      </c>
      <c r="BN1138">
        <v>288</v>
      </c>
      <c r="BO1138" t="s">
        <v>98</v>
      </c>
      <c r="BP1138" t="s">
        <v>98</v>
      </c>
      <c r="BQ1138" t="s">
        <v>105</v>
      </c>
      <c r="BR1138">
        <v>0</v>
      </c>
      <c r="BS1138">
        <v>0</v>
      </c>
      <c r="BT1138">
        <v>96</v>
      </c>
      <c r="BU1138">
        <v>0</v>
      </c>
      <c r="BV1138">
        <v>0</v>
      </c>
      <c r="BW1138">
        <v>0</v>
      </c>
      <c r="BX1138" t="s">
        <v>83</v>
      </c>
      <c r="BY1138" t="s">
        <v>83</v>
      </c>
      <c r="BZ1138" t="s">
        <v>83</v>
      </c>
      <c r="CA1138" s="2">
        <v>0</v>
      </c>
      <c r="CB1138">
        <v>4</v>
      </c>
      <c r="CC1138">
        <v>2008</v>
      </c>
      <c r="CD1138" t="s">
        <v>110</v>
      </c>
      <c r="CE1138" t="s">
        <v>128</v>
      </c>
      <c r="CF1138" s="2">
        <v>119000</v>
      </c>
      <c r="CG1138" s="4">
        <f t="shared" si="35"/>
        <v>95.047923322683701</v>
      </c>
    </row>
    <row r="1139" spans="1:85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 t="str">
        <f t="shared" si="34"/>
        <v>N/A</v>
      </c>
      <c r="S1139">
        <v>5</v>
      </c>
      <c r="T1139">
        <v>8</v>
      </c>
      <c r="U1139">
        <v>1875</v>
      </c>
      <c r="V1139" t="str">
        <f>IF(Table1[[#This Row],[YearBuilt]]&lt;1990, "N", IF(Table1[[#This Row],[Remodeled after 1990?]] = "Y", "N", "Y"))</f>
        <v>N</v>
      </c>
      <c r="W1139">
        <v>1996</v>
      </c>
      <c r="X1139" t="str" cm="1">
        <f t="array" ref="X1139">IFERROR(IF(U1139=W1139, "N", IF(AND(U1139&lt;W1139, Table1[[#This Row],[YearRemodAdd]]&gt;1990), "Y", "N/A")), No value)</f>
        <v>Y</v>
      </c>
      <c r="Y1139" t="s">
        <v>93</v>
      </c>
      <c r="Z1139" t="s">
        <v>94</v>
      </c>
      <c r="AA1139" t="s">
        <v>95</v>
      </c>
      <c r="AB1139" t="s">
        <v>95</v>
      </c>
      <c r="AC1139" t="s">
        <v>117</v>
      </c>
      <c r="AD1139">
        <v>0</v>
      </c>
      <c r="AE1139" t="s">
        <v>98</v>
      </c>
      <c r="AF1139" t="s">
        <v>97</v>
      </c>
      <c r="AG1139" t="s">
        <v>118</v>
      </c>
      <c r="AH1139" t="s">
        <v>98</v>
      </c>
      <c r="AI1139" t="s">
        <v>98</v>
      </c>
      <c r="AJ1139" t="s">
        <v>100</v>
      </c>
      <c r="AK1139" t="s">
        <v>102</v>
      </c>
      <c r="AL1139">
        <v>0</v>
      </c>
      <c r="AM1139" t="s">
        <v>102</v>
      </c>
      <c r="AN1139">
        <v>0</v>
      </c>
      <c r="AO1139">
        <v>780</v>
      </c>
      <c r="AP1139">
        <v>780</v>
      </c>
      <c r="AQ1139" t="s">
        <v>103</v>
      </c>
      <c r="AR1139" t="s">
        <v>97</v>
      </c>
      <c r="AS1139" t="s">
        <v>177</v>
      </c>
      <c r="AT1139" t="s">
        <v>106</v>
      </c>
      <c r="AU1139">
        <v>780</v>
      </c>
      <c r="AV1139">
        <v>240</v>
      </c>
      <c r="AW1139">
        <v>0</v>
      </c>
      <c r="AX1139">
        <v>1020</v>
      </c>
      <c r="AY1139">
        <v>0</v>
      </c>
      <c r="AZ1139">
        <v>0</v>
      </c>
      <c r="BA1139">
        <v>1</v>
      </c>
      <c r="BB1139">
        <v>0</v>
      </c>
      <c r="BC1139">
        <v>2</v>
      </c>
      <c r="BD1139">
        <v>1</v>
      </c>
      <c r="BE1139" t="s">
        <v>98</v>
      </c>
      <c r="BF1139">
        <v>6</v>
      </c>
      <c r="BG1139" t="s">
        <v>107</v>
      </c>
      <c r="BH1139">
        <v>0</v>
      </c>
      <c r="BI1139" t="s">
        <v>83</v>
      </c>
      <c r="BJ1139" t="s">
        <v>83</v>
      </c>
      <c r="BK1139" t="s">
        <v>83</v>
      </c>
      <c r="BL1139" t="s">
        <v>83</v>
      </c>
      <c r="BM1139">
        <v>0</v>
      </c>
      <c r="BN1139">
        <v>0</v>
      </c>
      <c r="BO1139" t="s">
        <v>83</v>
      </c>
      <c r="BP1139" t="s">
        <v>83</v>
      </c>
      <c r="BQ1139" t="s">
        <v>177</v>
      </c>
      <c r="BR1139">
        <v>0</v>
      </c>
      <c r="BS1139">
        <v>0</v>
      </c>
      <c r="BT1139">
        <v>176</v>
      </c>
      <c r="BU1139">
        <v>0</v>
      </c>
      <c r="BV1139">
        <v>0</v>
      </c>
      <c r="BW1139">
        <v>0</v>
      </c>
      <c r="BX1139" t="s">
        <v>83</v>
      </c>
      <c r="BY1139" t="s">
        <v>83</v>
      </c>
      <c r="BZ1139" t="s">
        <v>83</v>
      </c>
      <c r="CA1139" s="2">
        <v>0</v>
      </c>
      <c r="CB1139">
        <v>5</v>
      </c>
      <c r="CC1139">
        <v>2010</v>
      </c>
      <c r="CD1139" t="s">
        <v>110</v>
      </c>
      <c r="CE1139" t="s">
        <v>111</v>
      </c>
      <c r="CF1139" s="2">
        <v>94000</v>
      </c>
      <c r="CG1139" s="4">
        <f t="shared" si="35"/>
        <v>92.156862745098039</v>
      </c>
    </row>
    <row r="1140" spans="1:85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 t="str">
        <f t="shared" si="34"/>
        <v>Y</v>
      </c>
      <c r="S1140">
        <v>6</v>
      </c>
      <c r="T1140">
        <v>5</v>
      </c>
      <c r="U1140">
        <v>1977</v>
      </c>
      <c r="V1140" t="str">
        <f>IF(Table1[[#This Row],[YearBuilt]]&lt;1990, "N", IF(Table1[[#This Row],[Remodeled after 1990?]] = "Y", "N", "Y"))</f>
        <v>N</v>
      </c>
      <c r="W1140">
        <v>1977</v>
      </c>
      <c r="X1140" t="str" cm="1">
        <f t="array" ref="X1140">IFERROR(IF(U1140=W1140, "N", IF(AND(U1140&lt;W1140, Table1[[#This Row],[YearRemodAdd]]&gt;1990), "Y", "N/A")), No value)</f>
        <v>N</v>
      </c>
      <c r="Y1140" t="s">
        <v>93</v>
      </c>
      <c r="Z1140" t="s">
        <v>94</v>
      </c>
      <c r="AA1140" t="s">
        <v>161</v>
      </c>
      <c r="AB1140" t="s">
        <v>234</v>
      </c>
      <c r="AC1140" t="s">
        <v>117</v>
      </c>
      <c r="AD1140">
        <v>0</v>
      </c>
      <c r="AE1140" t="s">
        <v>98</v>
      </c>
      <c r="AF1140" t="s">
        <v>98</v>
      </c>
      <c r="AG1140" t="s">
        <v>99</v>
      </c>
      <c r="AH1140" t="s">
        <v>98</v>
      </c>
      <c r="AI1140" t="s">
        <v>98</v>
      </c>
      <c r="AJ1140" t="s">
        <v>97</v>
      </c>
      <c r="AK1140" t="s">
        <v>119</v>
      </c>
      <c r="AL1140">
        <v>1567</v>
      </c>
      <c r="AM1140" t="s">
        <v>102</v>
      </c>
      <c r="AN1140">
        <v>0</v>
      </c>
      <c r="AO1140">
        <v>0</v>
      </c>
      <c r="AP1140">
        <v>1567</v>
      </c>
      <c r="AQ1140" t="s">
        <v>103</v>
      </c>
      <c r="AR1140" t="s">
        <v>98</v>
      </c>
      <c r="AS1140" t="s">
        <v>105</v>
      </c>
      <c r="AT1140" t="s">
        <v>106</v>
      </c>
      <c r="AU1140">
        <v>1567</v>
      </c>
      <c r="AV1140">
        <v>0</v>
      </c>
      <c r="AW1140">
        <v>0</v>
      </c>
      <c r="AX1140">
        <v>1567</v>
      </c>
      <c r="AY1140">
        <v>1</v>
      </c>
      <c r="AZ1140">
        <v>0</v>
      </c>
      <c r="BA1140">
        <v>2</v>
      </c>
      <c r="BB1140">
        <v>0</v>
      </c>
      <c r="BC1140">
        <v>2</v>
      </c>
      <c r="BD1140">
        <v>1</v>
      </c>
      <c r="BE1140" t="s">
        <v>97</v>
      </c>
      <c r="BF1140">
        <v>5</v>
      </c>
      <c r="BG1140" t="s">
        <v>107</v>
      </c>
      <c r="BH1140">
        <v>2</v>
      </c>
      <c r="BI1140" t="s">
        <v>98</v>
      </c>
      <c r="BJ1140" t="s">
        <v>108</v>
      </c>
      <c r="BK1140">
        <v>1977</v>
      </c>
      <c r="BL1140" t="s">
        <v>109</v>
      </c>
      <c r="BM1140">
        <v>2</v>
      </c>
      <c r="BN1140">
        <v>714</v>
      </c>
      <c r="BO1140" t="s">
        <v>98</v>
      </c>
      <c r="BP1140" t="s">
        <v>98</v>
      </c>
      <c r="BQ1140" t="s">
        <v>105</v>
      </c>
      <c r="BR1140">
        <v>264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t="s">
        <v>83</v>
      </c>
      <c r="BY1140" t="s">
        <v>83</v>
      </c>
      <c r="BZ1140" t="s">
        <v>83</v>
      </c>
      <c r="CA1140" s="2">
        <v>0</v>
      </c>
      <c r="CB1140">
        <v>5</v>
      </c>
      <c r="CC1140">
        <v>2009</v>
      </c>
      <c r="CD1140" t="s">
        <v>110</v>
      </c>
      <c r="CE1140" t="s">
        <v>111</v>
      </c>
      <c r="CF1140" s="2">
        <v>196000</v>
      </c>
      <c r="CG1140" s="4">
        <f t="shared" si="35"/>
        <v>125.07977026164646</v>
      </c>
    </row>
    <row r="1141" spans="1:85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 t="str">
        <f t="shared" si="34"/>
        <v>Y</v>
      </c>
      <c r="S1141">
        <v>5</v>
      </c>
      <c r="T1141">
        <v>5</v>
      </c>
      <c r="U1141">
        <v>1920</v>
      </c>
      <c r="V1141" t="str">
        <f>IF(Table1[[#This Row],[YearBuilt]]&lt;1990, "N", IF(Table1[[#This Row],[Remodeled after 1990?]] = "Y", "N", "Y"))</f>
        <v>N</v>
      </c>
      <c r="W1141">
        <v>1950</v>
      </c>
      <c r="X1141" t="str" cm="1">
        <f t="array" ref="X1141">IFERROR(IF(U1141=W1141, "N", IF(AND(U1141&lt;W1141, Table1[[#This Row],[YearRemodAdd]]&gt;1990), "Y", "N/A")), No value)</f>
        <v>N/A</v>
      </c>
      <c r="Y1141" t="s">
        <v>93</v>
      </c>
      <c r="Z1141" t="s">
        <v>94</v>
      </c>
      <c r="AA1141" t="s">
        <v>203</v>
      </c>
      <c r="AB1141" t="s">
        <v>203</v>
      </c>
      <c r="AC1141" t="s">
        <v>117</v>
      </c>
      <c r="AD1141">
        <v>0</v>
      </c>
      <c r="AE1141" t="s">
        <v>98</v>
      </c>
      <c r="AF1141" t="s">
        <v>147</v>
      </c>
      <c r="AG1141" t="s">
        <v>126</v>
      </c>
      <c r="AH1141" t="s">
        <v>98</v>
      </c>
      <c r="AI1141" t="s">
        <v>98</v>
      </c>
      <c r="AJ1141" t="s">
        <v>100</v>
      </c>
      <c r="AK1141" t="s">
        <v>141</v>
      </c>
      <c r="AL1141">
        <v>645</v>
      </c>
      <c r="AM1141" t="s">
        <v>102</v>
      </c>
      <c r="AN1141">
        <v>0</v>
      </c>
      <c r="AO1141">
        <v>270</v>
      </c>
      <c r="AP1141">
        <v>915</v>
      </c>
      <c r="AQ1141" t="s">
        <v>103</v>
      </c>
      <c r="AR1141" t="s">
        <v>98</v>
      </c>
      <c r="AS1141" t="s">
        <v>105</v>
      </c>
      <c r="AT1141" t="s">
        <v>106</v>
      </c>
      <c r="AU1141">
        <v>1167</v>
      </c>
      <c r="AV1141">
        <v>0</v>
      </c>
      <c r="AW1141">
        <v>0</v>
      </c>
      <c r="AX1141">
        <v>1167</v>
      </c>
      <c r="AY1141">
        <v>0</v>
      </c>
      <c r="AZ1141">
        <v>0</v>
      </c>
      <c r="BA1141">
        <v>1</v>
      </c>
      <c r="BB1141">
        <v>0</v>
      </c>
      <c r="BC1141">
        <v>3</v>
      </c>
      <c r="BD1141">
        <v>1</v>
      </c>
      <c r="BE1141" t="s">
        <v>98</v>
      </c>
      <c r="BF1141">
        <v>6</v>
      </c>
      <c r="BG1141" t="s">
        <v>221</v>
      </c>
      <c r="BH1141">
        <v>1</v>
      </c>
      <c r="BI1141" t="s">
        <v>97</v>
      </c>
      <c r="BJ1141" t="s">
        <v>127</v>
      </c>
      <c r="BK1141">
        <v>1972</v>
      </c>
      <c r="BL1141" t="s">
        <v>102</v>
      </c>
      <c r="BM1141">
        <v>2</v>
      </c>
      <c r="BN1141">
        <v>495</v>
      </c>
      <c r="BO1141" t="s">
        <v>98</v>
      </c>
      <c r="BP1141" t="s">
        <v>98</v>
      </c>
      <c r="BQ1141" t="s">
        <v>105</v>
      </c>
      <c r="BR1141">
        <v>0</v>
      </c>
      <c r="BS1141">
        <v>0</v>
      </c>
      <c r="BT1141">
        <v>216</v>
      </c>
      <c r="BU1141">
        <v>0</v>
      </c>
      <c r="BV1141">
        <v>126</v>
      </c>
      <c r="BW1141">
        <v>0</v>
      </c>
      <c r="BX1141" t="s">
        <v>83</v>
      </c>
      <c r="BY1141" t="s">
        <v>83</v>
      </c>
      <c r="BZ1141" t="s">
        <v>83</v>
      </c>
      <c r="CA1141" s="2">
        <v>0</v>
      </c>
      <c r="CB1141">
        <v>5</v>
      </c>
      <c r="CC1141">
        <v>2007</v>
      </c>
      <c r="CD1141" t="s">
        <v>110</v>
      </c>
      <c r="CE1141" t="s">
        <v>111</v>
      </c>
      <c r="CF1141" s="2">
        <v>144000</v>
      </c>
      <c r="CG1141" s="4">
        <f t="shared" si="35"/>
        <v>123.39331619537275</v>
      </c>
    </row>
    <row r="1142" spans="1:85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 t="str">
        <f t="shared" si="34"/>
        <v>Y</v>
      </c>
      <c r="S1142">
        <v>5</v>
      </c>
      <c r="T1142">
        <v>7</v>
      </c>
      <c r="U1142">
        <v>1951</v>
      </c>
      <c r="V1142" t="str">
        <f>IF(Table1[[#This Row],[YearBuilt]]&lt;1990, "N", IF(Table1[[#This Row],[Remodeled after 1990?]] = "Y", "N", "Y"))</f>
        <v>N</v>
      </c>
      <c r="W1142">
        <v>1951</v>
      </c>
      <c r="X1142" t="str" cm="1">
        <f t="array" ref="X1142">IFERROR(IF(U1142=W1142, "N", IF(AND(U1142&lt;W1142, Table1[[#This Row],[YearRemodAdd]]&gt;1990), "Y", "N/A")), No value)</f>
        <v>N</v>
      </c>
      <c r="Y1142" t="s">
        <v>93</v>
      </c>
      <c r="Z1142" t="s">
        <v>94</v>
      </c>
      <c r="AA1142" t="s">
        <v>140</v>
      </c>
      <c r="AB1142" t="s">
        <v>140</v>
      </c>
      <c r="AC1142" t="s">
        <v>117</v>
      </c>
      <c r="AD1142">
        <v>0</v>
      </c>
      <c r="AE1142" t="s">
        <v>98</v>
      </c>
      <c r="AF1142" t="s">
        <v>98</v>
      </c>
      <c r="AG1142" t="s">
        <v>118</v>
      </c>
      <c r="AH1142" t="s">
        <v>98</v>
      </c>
      <c r="AI1142" t="s">
        <v>98</v>
      </c>
      <c r="AJ1142" t="s">
        <v>121</v>
      </c>
      <c r="AK1142" t="s">
        <v>119</v>
      </c>
      <c r="AL1142">
        <v>852</v>
      </c>
      <c r="AM1142" t="s">
        <v>102</v>
      </c>
      <c r="AN1142">
        <v>0</v>
      </c>
      <c r="AO1142">
        <v>100</v>
      </c>
      <c r="AP1142">
        <v>952</v>
      </c>
      <c r="AQ1142" t="s">
        <v>103</v>
      </c>
      <c r="AR1142" t="s">
        <v>98</v>
      </c>
      <c r="AS1142" t="s">
        <v>105</v>
      </c>
      <c r="AT1142" t="s">
        <v>106</v>
      </c>
      <c r="AU1142">
        <v>952</v>
      </c>
      <c r="AV1142">
        <v>0</v>
      </c>
      <c r="AW1142">
        <v>0</v>
      </c>
      <c r="AX1142">
        <v>952</v>
      </c>
      <c r="AY1142">
        <v>1</v>
      </c>
      <c r="AZ1142">
        <v>0</v>
      </c>
      <c r="BA1142">
        <v>1</v>
      </c>
      <c r="BB1142">
        <v>0</v>
      </c>
      <c r="BC1142">
        <v>2</v>
      </c>
      <c r="BD1142">
        <v>1</v>
      </c>
      <c r="BE1142" t="s">
        <v>98</v>
      </c>
      <c r="BF1142">
        <v>4</v>
      </c>
      <c r="BG1142" t="s">
        <v>107</v>
      </c>
      <c r="BH1142">
        <v>0</v>
      </c>
      <c r="BI1142" t="s">
        <v>83</v>
      </c>
      <c r="BJ1142" t="s">
        <v>127</v>
      </c>
      <c r="BK1142">
        <v>1988</v>
      </c>
      <c r="BL1142" t="s">
        <v>102</v>
      </c>
      <c r="BM1142">
        <v>2</v>
      </c>
      <c r="BN1142">
        <v>840</v>
      </c>
      <c r="BO1142" t="s">
        <v>98</v>
      </c>
      <c r="BP1142" t="s">
        <v>98</v>
      </c>
      <c r="BQ1142" t="s">
        <v>105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 t="s">
        <v>83</v>
      </c>
      <c r="BY1142" t="s">
        <v>83</v>
      </c>
      <c r="BZ1142" t="s">
        <v>83</v>
      </c>
      <c r="CA1142" s="2">
        <v>0</v>
      </c>
      <c r="CB1142">
        <v>6</v>
      </c>
      <c r="CC1142">
        <v>2008</v>
      </c>
      <c r="CD1142" t="s">
        <v>173</v>
      </c>
      <c r="CE1142" t="s">
        <v>128</v>
      </c>
      <c r="CF1142" s="2">
        <v>139000</v>
      </c>
      <c r="CG1142" s="4">
        <f t="shared" si="35"/>
        <v>146.00840336134453</v>
      </c>
    </row>
    <row r="1143" spans="1:85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 t="str">
        <f t="shared" si="34"/>
        <v>N</v>
      </c>
      <c r="S1143">
        <v>5</v>
      </c>
      <c r="T1143">
        <v>7</v>
      </c>
      <c r="U1143">
        <v>1976</v>
      </c>
      <c r="V1143" t="str">
        <f>IF(Table1[[#This Row],[YearBuilt]]&lt;1990, "N", IF(Table1[[#This Row],[Remodeled after 1990?]] = "Y", "N", "Y"))</f>
        <v>N</v>
      </c>
      <c r="W1143">
        <v>1976</v>
      </c>
      <c r="X1143" t="str" cm="1">
        <f t="array" ref="X1143">IFERROR(IF(U1143=W1143, "N", IF(AND(U1143&lt;W1143, Table1[[#This Row],[YearRemodAdd]]&gt;1990), "Y", "N/A")), No value)</f>
        <v>N</v>
      </c>
      <c r="Y1143" t="s">
        <v>93</v>
      </c>
      <c r="Z1143" t="s">
        <v>94</v>
      </c>
      <c r="AA1143" t="s">
        <v>161</v>
      </c>
      <c r="AB1143" t="s">
        <v>161</v>
      </c>
      <c r="AC1143" t="s">
        <v>96</v>
      </c>
      <c r="AD1143">
        <v>44</v>
      </c>
      <c r="AE1143" t="s">
        <v>98</v>
      </c>
      <c r="AF1143" t="s">
        <v>97</v>
      </c>
      <c r="AG1143" t="s">
        <v>118</v>
      </c>
      <c r="AH1143" t="s">
        <v>98</v>
      </c>
      <c r="AI1143" t="s">
        <v>98</v>
      </c>
      <c r="AJ1143" t="s">
        <v>100</v>
      </c>
      <c r="AK1143" t="s">
        <v>119</v>
      </c>
      <c r="AL1143">
        <v>381</v>
      </c>
      <c r="AM1143" t="s">
        <v>102</v>
      </c>
      <c r="AN1143">
        <v>0</v>
      </c>
      <c r="AO1143">
        <v>399</v>
      </c>
      <c r="AP1143">
        <v>780</v>
      </c>
      <c r="AQ1143" t="s">
        <v>103</v>
      </c>
      <c r="AR1143" t="s">
        <v>104</v>
      </c>
      <c r="AS1143" t="s">
        <v>105</v>
      </c>
      <c r="AT1143" t="s">
        <v>106</v>
      </c>
      <c r="AU1143">
        <v>1088</v>
      </c>
      <c r="AV1143">
        <v>780</v>
      </c>
      <c r="AW1143">
        <v>0</v>
      </c>
      <c r="AX1143">
        <v>1868</v>
      </c>
      <c r="AY1143">
        <v>1</v>
      </c>
      <c r="AZ1143">
        <v>0</v>
      </c>
      <c r="BA1143">
        <v>2</v>
      </c>
      <c r="BB1143">
        <v>1</v>
      </c>
      <c r="BC1143">
        <v>4</v>
      </c>
      <c r="BD1143">
        <v>1</v>
      </c>
      <c r="BE1143" t="s">
        <v>97</v>
      </c>
      <c r="BF1143">
        <v>9</v>
      </c>
      <c r="BG1143" t="s">
        <v>107</v>
      </c>
      <c r="BH1143">
        <v>1</v>
      </c>
      <c r="BI1143" t="s">
        <v>98</v>
      </c>
      <c r="BJ1143" t="s">
        <v>108</v>
      </c>
      <c r="BK1143">
        <v>1976</v>
      </c>
      <c r="BL1143" t="s">
        <v>102</v>
      </c>
      <c r="BM1143">
        <v>2</v>
      </c>
      <c r="BN1143">
        <v>484</v>
      </c>
      <c r="BO1143" t="s">
        <v>98</v>
      </c>
      <c r="BP1143" t="s">
        <v>98</v>
      </c>
      <c r="BQ1143" t="s">
        <v>105</v>
      </c>
      <c r="BR1143">
        <v>448</v>
      </c>
      <c r="BS1143">
        <v>96</v>
      </c>
      <c r="BT1143">
        <v>0</v>
      </c>
      <c r="BU1143">
        <v>0</v>
      </c>
      <c r="BV1143">
        <v>0</v>
      </c>
      <c r="BW1143">
        <v>0</v>
      </c>
      <c r="BX1143" t="s">
        <v>83</v>
      </c>
      <c r="BY1143" t="s">
        <v>83</v>
      </c>
      <c r="BZ1143" t="s">
        <v>83</v>
      </c>
      <c r="CA1143" s="2">
        <v>0</v>
      </c>
      <c r="CB1143">
        <v>10</v>
      </c>
      <c r="CC1143">
        <v>2009</v>
      </c>
      <c r="CD1143" t="s">
        <v>110</v>
      </c>
      <c r="CE1143" t="s">
        <v>111</v>
      </c>
      <c r="CF1143" s="2">
        <v>197500</v>
      </c>
      <c r="CG1143" s="4">
        <f t="shared" si="35"/>
        <v>105.72805139186295</v>
      </c>
    </row>
    <row r="1144" spans="1:85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 t="str">
        <f t="shared" si="34"/>
        <v>N</v>
      </c>
      <c r="S1144">
        <v>8</v>
      </c>
      <c r="T1144">
        <v>5</v>
      </c>
      <c r="U1144">
        <v>2006</v>
      </c>
      <c r="V1144" t="str">
        <f>IF(Table1[[#This Row],[YearBuilt]]&lt;1990, "N", IF(Table1[[#This Row],[Remodeled after 1990?]] = "Y", "N", "Y"))</f>
        <v>N</v>
      </c>
      <c r="W1144">
        <v>2007</v>
      </c>
      <c r="X1144" t="str" cm="1">
        <f t="array" ref="X1144">IFERROR(IF(U1144=W1144, "N", IF(AND(U1144&lt;W1144, Table1[[#This Row],[YearRemodAdd]]&gt;1990), "Y", "N/A")), No value)</f>
        <v>Y</v>
      </c>
      <c r="Y1144" t="s">
        <v>152</v>
      </c>
      <c r="Z1144" t="s">
        <v>94</v>
      </c>
      <c r="AA1144" t="s">
        <v>95</v>
      </c>
      <c r="AB1144" t="s">
        <v>95</v>
      </c>
      <c r="AC1144" t="s">
        <v>137</v>
      </c>
      <c r="AD1144">
        <v>340</v>
      </c>
      <c r="AE1144" t="s">
        <v>97</v>
      </c>
      <c r="AF1144" t="s">
        <v>98</v>
      </c>
      <c r="AG1144" t="s">
        <v>99</v>
      </c>
      <c r="AH1144" t="s">
        <v>104</v>
      </c>
      <c r="AI1144" t="s">
        <v>98</v>
      </c>
      <c r="AJ1144" t="s">
        <v>97</v>
      </c>
      <c r="AK1144" t="s">
        <v>101</v>
      </c>
      <c r="AL1144">
        <v>1150</v>
      </c>
      <c r="AM1144" t="s">
        <v>102</v>
      </c>
      <c r="AN1144">
        <v>0</v>
      </c>
      <c r="AO1144">
        <v>316</v>
      </c>
      <c r="AP1144">
        <v>1466</v>
      </c>
      <c r="AQ1144" t="s">
        <v>103</v>
      </c>
      <c r="AR1144" t="s">
        <v>104</v>
      </c>
      <c r="AS1144" t="s">
        <v>105</v>
      </c>
      <c r="AT1144" t="s">
        <v>106</v>
      </c>
      <c r="AU1144">
        <v>1466</v>
      </c>
      <c r="AV1144">
        <v>1362</v>
      </c>
      <c r="AW1144">
        <v>0</v>
      </c>
      <c r="AX1144">
        <v>2828</v>
      </c>
      <c r="AY1144">
        <v>1</v>
      </c>
      <c r="AZ1144">
        <v>0</v>
      </c>
      <c r="BA1144">
        <v>3</v>
      </c>
      <c r="BB1144">
        <v>0</v>
      </c>
      <c r="BC1144">
        <v>4</v>
      </c>
      <c r="BD1144">
        <v>1</v>
      </c>
      <c r="BE1144" t="s">
        <v>97</v>
      </c>
      <c r="BF1144">
        <v>11</v>
      </c>
      <c r="BG1144" t="s">
        <v>107</v>
      </c>
      <c r="BH1144">
        <v>1</v>
      </c>
      <c r="BI1144" t="s">
        <v>98</v>
      </c>
      <c r="BJ1144" t="s">
        <v>156</v>
      </c>
      <c r="BK1144">
        <v>2006</v>
      </c>
      <c r="BL1144" t="s">
        <v>109</v>
      </c>
      <c r="BM1144">
        <v>3</v>
      </c>
      <c r="BN1144">
        <v>1052</v>
      </c>
      <c r="BO1144" t="s">
        <v>98</v>
      </c>
      <c r="BP1144" t="s">
        <v>98</v>
      </c>
      <c r="BQ1144" t="s">
        <v>105</v>
      </c>
      <c r="BR1144">
        <v>125</v>
      </c>
      <c r="BS1144">
        <v>144</v>
      </c>
      <c r="BT1144">
        <v>0</v>
      </c>
      <c r="BU1144">
        <v>0</v>
      </c>
      <c r="BV1144">
        <v>0</v>
      </c>
      <c r="BW1144">
        <v>0</v>
      </c>
      <c r="BX1144" t="s">
        <v>83</v>
      </c>
      <c r="BY1144" t="s">
        <v>83</v>
      </c>
      <c r="BZ1144" t="s">
        <v>83</v>
      </c>
      <c r="CA1144" s="2">
        <v>0</v>
      </c>
      <c r="CB1144">
        <v>4</v>
      </c>
      <c r="CC1144">
        <v>2007</v>
      </c>
      <c r="CD1144" t="s">
        <v>158</v>
      </c>
      <c r="CE1144" t="s">
        <v>159</v>
      </c>
      <c r="CF1144" s="2">
        <v>424870</v>
      </c>
      <c r="CG1144" s="4">
        <f t="shared" si="35"/>
        <v>150.23691654879772</v>
      </c>
    </row>
    <row r="1145" spans="1:85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 t="str">
        <f t="shared" si="34"/>
        <v>Y</v>
      </c>
      <c r="S1145">
        <v>5</v>
      </c>
      <c r="T1145">
        <v>3</v>
      </c>
      <c r="U1145">
        <v>1959</v>
      </c>
      <c r="V1145" t="str">
        <f>IF(Table1[[#This Row],[YearBuilt]]&lt;1990, "N", IF(Table1[[#This Row],[Remodeled after 1990?]] = "Y", "N", "Y"))</f>
        <v>N</v>
      </c>
      <c r="W1145">
        <v>1959</v>
      </c>
      <c r="X1145" t="str" cm="1">
        <f t="array" ref="X1145">IFERROR(IF(U1145=W1145, "N", IF(AND(U1145&lt;W1145, Table1[[#This Row],[YearRemodAdd]]&gt;1990), "Y", "N/A")), No value)</f>
        <v>N</v>
      </c>
      <c r="Y1145" t="s">
        <v>93</v>
      </c>
      <c r="Z1145" t="s">
        <v>94</v>
      </c>
      <c r="AA1145" t="s">
        <v>124</v>
      </c>
      <c r="AB1145" t="s">
        <v>161</v>
      </c>
      <c r="AC1145" t="s">
        <v>117</v>
      </c>
      <c r="AD1145">
        <v>0</v>
      </c>
      <c r="AE1145" t="s">
        <v>98</v>
      </c>
      <c r="AF1145" t="s">
        <v>98</v>
      </c>
      <c r="AG1145" t="s">
        <v>118</v>
      </c>
      <c r="AH1145" t="s">
        <v>98</v>
      </c>
      <c r="AI1145" t="s">
        <v>98</v>
      </c>
      <c r="AJ1145" t="s">
        <v>100</v>
      </c>
      <c r="AK1145" t="s">
        <v>101</v>
      </c>
      <c r="AL1145">
        <v>288</v>
      </c>
      <c r="AM1145" t="s">
        <v>102</v>
      </c>
      <c r="AN1145">
        <v>0</v>
      </c>
      <c r="AO1145">
        <v>718</v>
      </c>
      <c r="AP1145">
        <v>1006</v>
      </c>
      <c r="AQ1145" t="s">
        <v>103</v>
      </c>
      <c r="AR1145" t="s">
        <v>98</v>
      </c>
      <c r="AS1145" t="s">
        <v>105</v>
      </c>
      <c r="AT1145" t="s">
        <v>106</v>
      </c>
      <c r="AU1145">
        <v>1006</v>
      </c>
      <c r="AV1145">
        <v>0</v>
      </c>
      <c r="AW1145">
        <v>0</v>
      </c>
      <c r="AX1145">
        <v>1006</v>
      </c>
      <c r="AY1145">
        <v>0</v>
      </c>
      <c r="AZ1145">
        <v>0</v>
      </c>
      <c r="BA1145">
        <v>1</v>
      </c>
      <c r="BB1145">
        <v>0</v>
      </c>
      <c r="BC1145">
        <v>3</v>
      </c>
      <c r="BD1145">
        <v>1</v>
      </c>
      <c r="BE1145" t="s">
        <v>98</v>
      </c>
      <c r="BF1145">
        <v>5</v>
      </c>
      <c r="BG1145" t="s">
        <v>107</v>
      </c>
      <c r="BH1145">
        <v>0</v>
      </c>
      <c r="BI1145" t="s">
        <v>83</v>
      </c>
      <c r="BJ1145" t="s">
        <v>83</v>
      </c>
      <c r="BK1145" t="s">
        <v>83</v>
      </c>
      <c r="BL1145" t="s">
        <v>83</v>
      </c>
      <c r="BM1145">
        <v>0</v>
      </c>
      <c r="BN1145">
        <v>0</v>
      </c>
      <c r="BO1145" t="s">
        <v>83</v>
      </c>
      <c r="BP1145" t="s">
        <v>83</v>
      </c>
      <c r="BQ1145" t="s">
        <v>105</v>
      </c>
      <c r="BR1145">
        <v>0</v>
      </c>
      <c r="BS1145">
        <v>24</v>
      </c>
      <c r="BT1145">
        <v>0</v>
      </c>
      <c r="BU1145">
        <v>0</v>
      </c>
      <c r="BV1145">
        <v>0</v>
      </c>
      <c r="BW1145">
        <v>0</v>
      </c>
      <c r="BX1145" t="s">
        <v>83</v>
      </c>
      <c r="BY1145" t="s">
        <v>83</v>
      </c>
      <c r="BZ1145" t="s">
        <v>83</v>
      </c>
      <c r="CA1145" s="2">
        <v>0</v>
      </c>
      <c r="CB1145">
        <v>7</v>
      </c>
      <c r="CC1145">
        <v>2008</v>
      </c>
      <c r="CD1145" t="s">
        <v>110</v>
      </c>
      <c r="CE1145" t="s">
        <v>111</v>
      </c>
      <c r="CF1145" s="2">
        <v>80000</v>
      </c>
      <c r="CG1145" s="4">
        <f t="shared" si="35"/>
        <v>79.522862823061629</v>
      </c>
    </row>
    <row r="1146" spans="1:85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 t="str">
        <f t="shared" si="34"/>
        <v>N/A</v>
      </c>
      <c r="S1146">
        <v>4</v>
      </c>
      <c r="T1146">
        <v>4</v>
      </c>
      <c r="U1146">
        <v>1941</v>
      </c>
      <c r="V1146" t="str">
        <f>IF(Table1[[#This Row],[YearBuilt]]&lt;1990, "N", IF(Table1[[#This Row],[Remodeled after 1990?]] = "Y", "N", "Y"))</f>
        <v>N</v>
      </c>
      <c r="W1146">
        <v>1950</v>
      </c>
      <c r="X1146" t="str" cm="1">
        <f t="array" ref="X1146">IFERROR(IF(U1146=W1146, "N", IF(AND(U1146&lt;W1146, Table1[[#This Row],[YearRemodAdd]]&gt;1990), "Y", "N/A")), No value)</f>
        <v>N/A</v>
      </c>
      <c r="Y1146" t="s">
        <v>93</v>
      </c>
      <c r="Z1146" t="s">
        <v>94</v>
      </c>
      <c r="AA1146" t="s">
        <v>116</v>
      </c>
      <c r="AB1146" t="s">
        <v>116</v>
      </c>
      <c r="AC1146" t="s">
        <v>117</v>
      </c>
      <c r="AD1146">
        <v>0</v>
      </c>
      <c r="AE1146" t="s">
        <v>98</v>
      </c>
      <c r="AF1146" t="s">
        <v>147</v>
      </c>
      <c r="AG1146" t="s">
        <v>126</v>
      </c>
      <c r="AH1146" t="s">
        <v>97</v>
      </c>
      <c r="AI1146" t="s">
        <v>98</v>
      </c>
      <c r="AJ1146" t="s">
        <v>100</v>
      </c>
      <c r="AK1146" t="s">
        <v>141</v>
      </c>
      <c r="AL1146">
        <v>348</v>
      </c>
      <c r="AM1146" t="s">
        <v>102</v>
      </c>
      <c r="AN1146">
        <v>0</v>
      </c>
      <c r="AO1146">
        <v>324</v>
      </c>
      <c r="AP1146">
        <v>672</v>
      </c>
      <c r="AQ1146" t="s">
        <v>222</v>
      </c>
      <c r="AR1146" t="s">
        <v>147</v>
      </c>
      <c r="AS1146" t="s">
        <v>177</v>
      </c>
      <c r="AT1146" t="s">
        <v>164</v>
      </c>
      <c r="AU1146">
        <v>672</v>
      </c>
      <c r="AV1146">
        <v>252</v>
      </c>
      <c r="AW1146">
        <v>0</v>
      </c>
      <c r="AX1146">
        <v>924</v>
      </c>
      <c r="AY1146">
        <v>1</v>
      </c>
      <c r="AZ1146">
        <v>0</v>
      </c>
      <c r="BA1146">
        <v>1</v>
      </c>
      <c r="BB1146">
        <v>0</v>
      </c>
      <c r="BC1146">
        <v>2</v>
      </c>
      <c r="BD1146">
        <v>1</v>
      </c>
      <c r="BE1146" t="s">
        <v>147</v>
      </c>
      <c r="BF1146">
        <v>5</v>
      </c>
      <c r="BG1146" t="s">
        <v>107</v>
      </c>
      <c r="BH1146">
        <v>0</v>
      </c>
      <c r="BI1146" t="s">
        <v>83</v>
      </c>
      <c r="BJ1146" t="s">
        <v>127</v>
      </c>
      <c r="BK1146">
        <v>1941</v>
      </c>
      <c r="BL1146" t="s">
        <v>102</v>
      </c>
      <c r="BM1146">
        <v>1</v>
      </c>
      <c r="BN1146">
        <v>280</v>
      </c>
      <c r="BO1146" t="s">
        <v>98</v>
      </c>
      <c r="BP1146" t="s">
        <v>98</v>
      </c>
      <c r="BQ1146" t="s">
        <v>105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 t="s">
        <v>83</v>
      </c>
      <c r="BY1146" t="s">
        <v>134</v>
      </c>
      <c r="BZ1146" t="s">
        <v>83</v>
      </c>
      <c r="CA1146" s="2">
        <v>0</v>
      </c>
      <c r="CB1146">
        <v>7</v>
      </c>
      <c r="CC1146">
        <v>2010</v>
      </c>
      <c r="CD1146" t="s">
        <v>110</v>
      </c>
      <c r="CE1146" t="s">
        <v>111</v>
      </c>
      <c r="CF1146" s="2">
        <v>80000</v>
      </c>
      <c r="CG1146" s="4">
        <f t="shared" si="35"/>
        <v>86.580086580086586</v>
      </c>
    </row>
    <row r="1147" spans="1:85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 t="str">
        <f t="shared" si="34"/>
        <v>N/A</v>
      </c>
      <c r="S1147">
        <v>5</v>
      </c>
      <c r="T1147">
        <v>6</v>
      </c>
      <c r="U1147">
        <v>1928</v>
      </c>
      <c r="V1147" t="str">
        <f>IF(Table1[[#This Row],[YearBuilt]]&lt;1990, "N", IF(Table1[[#This Row],[Remodeled after 1990?]] = "Y", "N", "Y"))</f>
        <v>N</v>
      </c>
      <c r="W1147">
        <v>1950</v>
      </c>
      <c r="X1147" t="str" cm="1">
        <f t="array" ref="X1147">IFERROR(IF(U1147=W1147, "N", IF(AND(U1147&lt;W1147, Table1[[#This Row],[YearRemodAdd]]&gt;1990), "Y", "N/A")), No value)</f>
        <v>N/A</v>
      </c>
      <c r="Y1147" t="s">
        <v>93</v>
      </c>
      <c r="Z1147" t="s">
        <v>94</v>
      </c>
      <c r="AA1147" t="s">
        <v>116</v>
      </c>
      <c r="AB1147" t="s">
        <v>116</v>
      </c>
      <c r="AC1147" t="s">
        <v>117</v>
      </c>
      <c r="AD1147">
        <v>0</v>
      </c>
      <c r="AE1147" t="s">
        <v>98</v>
      </c>
      <c r="AF1147" t="s">
        <v>98</v>
      </c>
      <c r="AG1147" t="s">
        <v>126</v>
      </c>
      <c r="AH1147" t="s">
        <v>98</v>
      </c>
      <c r="AI1147" t="s">
        <v>98</v>
      </c>
      <c r="AJ1147" t="s">
        <v>100</v>
      </c>
      <c r="AK1147" t="s">
        <v>102</v>
      </c>
      <c r="AL1147">
        <v>0</v>
      </c>
      <c r="AM1147" t="s">
        <v>102</v>
      </c>
      <c r="AN1147">
        <v>0</v>
      </c>
      <c r="AO1147">
        <v>1042</v>
      </c>
      <c r="AP1147">
        <v>1042</v>
      </c>
      <c r="AQ1147" t="s">
        <v>103</v>
      </c>
      <c r="AR1147" t="s">
        <v>104</v>
      </c>
      <c r="AS1147" t="s">
        <v>105</v>
      </c>
      <c r="AT1147" t="s">
        <v>106</v>
      </c>
      <c r="AU1147">
        <v>1042</v>
      </c>
      <c r="AV1147">
        <v>534</v>
      </c>
      <c r="AW1147">
        <v>0</v>
      </c>
      <c r="AX1147">
        <v>1576</v>
      </c>
      <c r="AY1147">
        <v>0</v>
      </c>
      <c r="AZ1147">
        <v>0</v>
      </c>
      <c r="BA1147">
        <v>1</v>
      </c>
      <c r="BB1147">
        <v>0</v>
      </c>
      <c r="BC1147">
        <v>3</v>
      </c>
      <c r="BD1147">
        <v>1</v>
      </c>
      <c r="BE1147" t="s">
        <v>98</v>
      </c>
      <c r="BF1147">
        <v>8</v>
      </c>
      <c r="BG1147" t="s">
        <v>107</v>
      </c>
      <c r="BH1147">
        <v>1</v>
      </c>
      <c r="BI1147" t="s">
        <v>97</v>
      </c>
      <c r="BJ1147" t="s">
        <v>127</v>
      </c>
      <c r="BK1147">
        <v>1928</v>
      </c>
      <c r="BL1147" t="s">
        <v>102</v>
      </c>
      <c r="BM1147">
        <v>1</v>
      </c>
      <c r="BN1147">
        <v>225</v>
      </c>
      <c r="BO1147" t="s">
        <v>98</v>
      </c>
      <c r="BP1147" t="s">
        <v>98</v>
      </c>
      <c r="BQ1147" t="s">
        <v>105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 t="s">
        <v>83</v>
      </c>
      <c r="BY1147" t="s">
        <v>83</v>
      </c>
      <c r="BZ1147" t="s">
        <v>83</v>
      </c>
      <c r="CA1147" s="2">
        <v>0</v>
      </c>
      <c r="CB1147">
        <v>8</v>
      </c>
      <c r="CC1147">
        <v>2006</v>
      </c>
      <c r="CD1147" t="s">
        <v>110</v>
      </c>
      <c r="CE1147" t="s">
        <v>219</v>
      </c>
      <c r="CF1147" s="2">
        <v>149000</v>
      </c>
      <c r="CG1147" s="4">
        <f t="shared" si="35"/>
        <v>94.543147208121823</v>
      </c>
    </row>
    <row r="1148" spans="1:85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 t="str">
        <f t="shared" si="34"/>
        <v>Y</v>
      </c>
      <c r="S1148">
        <v>6</v>
      </c>
      <c r="T1148">
        <v>5</v>
      </c>
      <c r="U1148">
        <v>1985</v>
      </c>
      <c r="V1148" t="str">
        <f>IF(Table1[[#This Row],[YearBuilt]]&lt;1990, "N", IF(Table1[[#This Row],[Remodeled after 1990?]] = "Y", "N", "Y"))</f>
        <v>N</v>
      </c>
      <c r="W1148">
        <v>1985</v>
      </c>
      <c r="X1148" t="str" cm="1">
        <f t="array" ref="X1148">IFERROR(IF(U1148=W1148, "N", IF(AND(U1148&lt;W1148, Table1[[#This Row],[YearRemodAdd]]&gt;1990), "Y", "N/A")), No value)</f>
        <v>N</v>
      </c>
      <c r="Y1148" t="s">
        <v>93</v>
      </c>
      <c r="Z1148" t="s">
        <v>94</v>
      </c>
      <c r="AA1148" t="s">
        <v>124</v>
      </c>
      <c r="AB1148" t="s">
        <v>125</v>
      </c>
      <c r="AC1148" t="s">
        <v>96</v>
      </c>
      <c r="AD1148">
        <v>85</v>
      </c>
      <c r="AE1148" t="s">
        <v>97</v>
      </c>
      <c r="AF1148" t="s">
        <v>98</v>
      </c>
      <c r="AG1148" t="s">
        <v>118</v>
      </c>
      <c r="AH1148" t="s">
        <v>97</v>
      </c>
      <c r="AI1148" t="s">
        <v>98</v>
      </c>
      <c r="AJ1148" t="s">
        <v>100</v>
      </c>
      <c r="AK1148" t="s">
        <v>101</v>
      </c>
      <c r="AL1148">
        <v>1258</v>
      </c>
      <c r="AM1148" t="s">
        <v>102</v>
      </c>
      <c r="AN1148">
        <v>0</v>
      </c>
      <c r="AO1148">
        <v>40</v>
      </c>
      <c r="AP1148">
        <v>1298</v>
      </c>
      <c r="AQ1148" t="s">
        <v>103</v>
      </c>
      <c r="AR1148" t="s">
        <v>98</v>
      </c>
      <c r="AS1148" t="s">
        <v>105</v>
      </c>
      <c r="AT1148" t="s">
        <v>106</v>
      </c>
      <c r="AU1148">
        <v>1298</v>
      </c>
      <c r="AV1148">
        <v>0</v>
      </c>
      <c r="AW1148">
        <v>0</v>
      </c>
      <c r="AX1148">
        <v>1298</v>
      </c>
      <c r="AY1148">
        <v>1</v>
      </c>
      <c r="AZ1148">
        <v>0</v>
      </c>
      <c r="BA1148">
        <v>2</v>
      </c>
      <c r="BB1148">
        <v>0</v>
      </c>
      <c r="BC1148">
        <v>3</v>
      </c>
      <c r="BD1148">
        <v>1</v>
      </c>
      <c r="BE1148" t="s">
        <v>97</v>
      </c>
      <c r="BF1148">
        <v>5</v>
      </c>
      <c r="BG1148" t="s">
        <v>107</v>
      </c>
      <c r="BH1148">
        <v>1</v>
      </c>
      <c r="BI1148" t="s">
        <v>98</v>
      </c>
      <c r="BJ1148" t="s">
        <v>108</v>
      </c>
      <c r="BK1148">
        <v>1985</v>
      </c>
      <c r="BL1148" t="s">
        <v>102</v>
      </c>
      <c r="BM1148">
        <v>2</v>
      </c>
      <c r="BN1148">
        <v>403</v>
      </c>
      <c r="BO1148" t="s">
        <v>98</v>
      </c>
      <c r="BP1148" t="s">
        <v>98</v>
      </c>
      <c r="BQ1148" t="s">
        <v>105</v>
      </c>
      <c r="BR1148">
        <v>165</v>
      </c>
      <c r="BS1148">
        <v>26</v>
      </c>
      <c r="BT1148">
        <v>0</v>
      </c>
      <c r="BU1148">
        <v>0</v>
      </c>
      <c r="BV1148">
        <v>0</v>
      </c>
      <c r="BW1148">
        <v>0</v>
      </c>
      <c r="BX1148" t="s">
        <v>83</v>
      </c>
      <c r="BY1148" t="s">
        <v>83</v>
      </c>
      <c r="BZ1148" t="s">
        <v>83</v>
      </c>
      <c r="CA1148" s="2">
        <v>0</v>
      </c>
      <c r="CB1148">
        <v>5</v>
      </c>
      <c r="CC1148">
        <v>2006</v>
      </c>
      <c r="CD1148" t="s">
        <v>110</v>
      </c>
      <c r="CE1148" t="s">
        <v>111</v>
      </c>
      <c r="CF1148" s="2">
        <v>180000</v>
      </c>
      <c r="CG1148" s="4">
        <f t="shared" si="35"/>
        <v>138.67488443759629</v>
      </c>
    </row>
    <row r="1149" spans="1:85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 t="str">
        <f t="shared" si="34"/>
        <v>N</v>
      </c>
      <c r="S1149">
        <v>7</v>
      </c>
      <c r="T1149">
        <v>7</v>
      </c>
      <c r="U1149">
        <v>1941</v>
      </c>
      <c r="V1149" t="str">
        <f>IF(Table1[[#This Row],[YearBuilt]]&lt;1990, "N", IF(Table1[[#This Row],[Remodeled after 1990?]] = "Y", "N", "Y"))</f>
        <v>N</v>
      </c>
      <c r="W1149">
        <v>1950</v>
      </c>
      <c r="X1149" t="str" cm="1">
        <f t="array" ref="X1149">IFERROR(IF(U1149=W1149, "N", IF(AND(U1149&lt;W1149, Table1[[#This Row],[YearRemodAdd]]&gt;1990), "Y", "N/A")), No value)</f>
        <v>N/A</v>
      </c>
      <c r="Y1149" t="s">
        <v>93</v>
      </c>
      <c r="Z1149" t="s">
        <v>94</v>
      </c>
      <c r="AA1149" t="s">
        <v>116</v>
      </c>
      <c r="AB1149" t="s">
        <v>116</v>
      </c>
      <c r="AC1149" t="s">
        <v>117</v>
      </c>
      <c r="AD1149">
        <v>0</v>
      </c>
      <c r="AE1149" t="s">
        <v>98</v>
      </c>
      <c r="AF1149" t="s">
        <v>98</v>
      </c>
      <c r="AG1149" t="s">
        <v>118</v>
      </c>
      <c r="AH1149" t="s">
        <v>98</v>
      </c>
      <c r="AI1149" t="s">
        <v>98</v>
      </c>
      <c r="AJ1149" t="s">
        <v>100</v>
      </c>
      <c r="AK1149" t="s">
        <v>153</v>
      </c>
      <c r="AL1149">
        <v>275</v>
      </c>
      <c r="AM1149" t="s">
        <v>102</v>
      </c>
      <c r="AN1149">
        <v>0</v>
      </c>
      <c r="AO1149">
        <v>429</v>
      </c>
      <c r="AP1149">
        <v>704</v>
      </c>
      <c r="AQ1149" t="s">
        <v>103</v>
      </c>
      <c r="AR1149" t="s">
        <v>104</v>
      </c>
      <c r="AS1149" t="s">
        <v>105</v>
      </c>
      <c r="AT1149" t="s">
        <v>106</v>
      </c>
      <c r="AU1149">
        <v>860</v>
      </c>
      <c r="AV1149">
        <v>704</v>
      </c>
      <c r="AW1149">
        <v>0</v>
      </c>
      <c r="AX1149">
        <v>1564</v>
      </c>
      <c r="AY1149">
        <v>0</v>
      </c>
      <c r="AZ1149">
        <v>0</v>
      </c>
      <c r="BA1149">
        <v>1</v>
      </c>
      <c r="BB1149">
        <v>1</v>
      </c>
      <c r="BC1149">
        <v>3</v>
      </c>
      <c r="BD1149">
        <v>1</v>
      </c>
      <c r="BE1149" t="s">
        <v>147</v>
      </c>
      <c r="BF1149">
        <v>7</v>
      </c>
      <c r="BG1149" t="s">
        <v>107</v>
      </c>
      <c r="BH1149">
        <v>1</v>
      </c>
      <c r="BI1149" t="s">
        <v>97</v>
      </c>
      <c r="BJ1149" t="s">
        <v>108</v>
      </c>
      <c r="BK1149">
        <v>1941</v>
      </c>
      <c r="BL1149" t="s">
        <v>102</v>
      </c>
      <c r="BM1149">
        <v>1</v>
      </c>
      <c r="BN1149">
        <v>234</v>
      </c>
      <c r="BO1149" t="s">
        <v>98</v>
      </c>
      <c r="BP1149" t="s">
        <v>98</v>
      </c>
      <c r="BQ1149" t="s">
        <v>105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 t="s">
        <v>83</v>
      </c>
      <c r="BY1149" t="s">
        <v>83</v>
      </c>
      <c r="BZ1149" t="s">
        <v>83</v>
      </c>
      <c r="CA1149" s="2">
        <v>0</v>
      </c>
      <c r="CB1149">
        <v>7</v>
      </c>
      <c r="CC1149">
        <v>2009</v>
      </c>
      <c r="CD1149" t="s">
        <v>110</v>
      </c>
      <c r="CE1149" t="s">
        <v>111</v>
      </c>
      <c r="CF1149" s="2">
        <v>174500</v>
      </c>
      <c r="CG1149" s="4">
        <f t="shared" si="35"/>
        <v>111.57289002557545</v>
      </c>
    </row>
    <row r="1150" spans="1:85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 t="str">
        <f t="shared" si="34"/>
        <v>N/A</v>
      </c>
      <c r="S1150">
        <v>7</v>
      </c>
      <c r="T1150">
        <v>7</v>
      </c>
      <c r="U1150">
        <v>1926</v>
      </c>
      <c r="V1150" t="str">
        <f>IF(Table1[[#This Row],[YearBuilt]]&lt;1990, "N", IF(Table1[[#This Row],[Remodeled after 1990?]] = "Y", "N", "Y"))</f>
        <v>N</v>
      </c>
      <c r="W1150">
        <v>1950</v>
      </c>
      <c r="X1150" t="str" cm="1">
        <f t="array" ref="X1150">IFERROR(IF(U1150=W1150, "N", IF(AND(U1150&lt;W1150, Table1[[#This Row],[YearRemodAdd]]&gt;1990), "Y", "N/A")), No value)</f>
        <v>N/A</v>
      </c>
      <c r="Y1150" t="s">
        <v>93</v>
      </c>
      <c r="Z1150" t="s">
        <v>94</v>
      </c>
      <c r="AA1150" t="s">
        <v>124</v>
      </c>
      <c r="AB1150" t="s">
        <v>124</v>
      </c>
      <c r="AC1150" t="s">
        <v>117</v>
      </c>
      <c r="AD1150">
        <v>0</v>
      </c>
      <c r="AE1150" t="s">
        <v>98</v>
      </c>
      <c r="AF1150" t="s">
        <v>98</v>
      </c>
      <c r="AG1150" t="s">
        <v>99</v>
      </c>
      <c r="AH1150" t="s">
        <v>98</v>
      </c>
      <c r="AI1150" t="s">
        <v>98</v>
      </c>
      <c r="AJ1150" t="s">
        <v>100</v>
      </c>
      <c r="AK1150" t="s">
        <v>102</v>
      </c>
      <c r="AL1150">
        <v>0</v>
      </c>
      <c r="AM1150" t="s">
        <v>102</v>
      </c>
      <c r="AN1150">
        <v>0</v>
      </c>
      <c r="AO1150">
        <v>572</v>
      </c>
      <c r="AP1150">
        <v>572</v>
      </c>
      <c r="AQ1150" t="s">
        <v>103</v>
      </c>
      <c r="AR1150" t="s">
        <v>98</v>
      </c>
      <c r="AS1150" t="s">
        <v>105</v>
      </c>
      <c r="AT1150" t="s">
        <v>106</v>
      </c>
      <c r="AU1150">
        <v>572</v>
      </c>
      <c r="AV1150">
        <v>539</v>
      </c>
      <c r="AW1150">
        <v>0</v>
      </c>
      <c r="AX1150">
        <v>1111</v>
      </c>
      <c r="AY1150">
        <v>0</v>
      </c>
      <c r="AZ1150">
        <v>0</v>
      </c>
      <c r="BA1150">
        <v>1</v>
      </c>
      <c r="BB1150">
        <v>0</v>
      </c>
      <c r="BC1150">
        <v>2</v>
      </c>
      <c r="BD1150">
        <v>1</v>
      </c>
      <c r="BE1150" t="s">
        <v>98</v>
      </c>
      <c r="BF1150">
        <v>5</v>
      </c>
      <c r="BG1150" t="s">
        <v>107</v>
      </c>
      <c r="BH1150">
        <v>1</v>
      </c>
      <c r="BI1150" t="s">
        <v>97</v>
      </c>
      <c r="BJ1150" t="s">
        <v>127</v>
      </c>
      <c r="BK1150">
        <v>1982</v>
      </c>
      <c r="BL1150" t="s">
        <v>102</v>
      </c>
      <c r="BM1150">
        <v>1</v>
      </c>
      <c r="BN1150">
        <v>288</v>
      </c>
      <c r="BO1150" t="s">
        <v>98</v>
      </c>
      <c r="BP1150" t="s">
        <v>98</v>
      </c>
      <c r="BQ1150" t="s">
        <v>105</v>
      </c>
      <c r="BR1150">
        <v>0</v>
      </c>
      <c r="BS1150">
        <v>0</v>
      </c>
      <c r="BT1150">
        <v>176</v>
      </c>
      <c r="BU1150">
        <v>0</v>
      </c>
      <c r="BV1150">
        <v>0</v>
      </c>
      <c r="BW1150">
        <v>0</v>
      </c>
      <c r="BX1150" t="s">
        <v>83</v>
      </c>
      <c r="BY1150" t="s">
        <v>83</v>
      </c>
      <c r="BZ1150" t="s">
        <v>83</v>
      </c>
      <c r="CA1150" s="2">
        <v>0</v>
      </c>
      <c r="CB1150">
        <v>8</v>
      </c>
      <c r="CC1150">
        <v>2008</v>
      </c>
      <c r="CD1150" t="s">
        <v>110</v>
      </c>
      <c r="CE1150" t="s">
        <v>111</v>
      </c>
      <c r="CF1150" s="2">
        <v>116900</v>
      </c>
      <c r="CG1150" s="4">
        <f t="shared" si="35"/>
        <v>105.22052205220523</v>
      </c>
    </row>
    <row r="1151" spans="1:85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 t="str">
        <f t="shared" si="34"/>
        <v>N</v>
      </c>
      <c r="S1151">
        <v>7</v>
      </c>
      <c r="T1151">
        <v>9</v>
      </c>
      <c r="U1151">
        <v>1920</v>
      </c>
      <c r="V1151" t="str">
        <f>IF(Table1[[#This Row],[YearBuilt]]&lt;1990, "N", IF(Table1[[#This Row],[Remodeled after 1990?]] = "Y", "N", "Y"))</f>
        <v>N</v>
      </c>
      <c r="W1151">
        <v>1988</v>
      </c>
      <c r="X1151" t="str" cm="1">
        <f t="array" ref="X1151">IFERROR(IF(U1151=W1151, "N", IF(AND(U1151&lt;W1151, Table1[[#This Row],[YearRemodAdd]]&gt;1990), "Y", "N/A")), No value)</f>
        <v>N/A</v>
      </c>
      <c r="Y1151" t="s">
        <v>152</v>
      </c>
      <c r="Z1151" t="s">
        <v>94</v>
      </c>
      <c r="AA1151" t="s">
        <v>95</v>
      </c>
      <c r="AB1151" t="s">
        <v>95</v>
      </c>
      <c r="AC1151" t="s">
        <v>117</v>
      </c>
      <c r="AD1151">
        <v>0</v>
      </c>
      <c r="AE1151" t="s">
        <v>98</v>
      </c>
      <c r="AF1151" t="s">
        <v>97</v>
      </c>
      <c r="AG1151" t="s">
        <v>99</v>
      </c>
      <c r="AH1151" t="s">
        <v>98</v>
      </c>
      <c r="AI1151" t="s">
        <v>98</v>
      </c>
      <c r="AJ1151" t="s">
        <v>100</v>
      </c>
      <c r="AK1151" t="s">
        <v>119</v>
      </c>
      <c r="AL1151">
        <v>624</v>
      </c>
      <c r="AM1151" t="s">
        <v>102</v>
      </c>
      <c r="AN1151">
        <v>0</v>
      </c>
      <c r="AO1151">
        <v>26</v>
      </c>
      <c r="AP1151">
        <v>650</v>
      </c>
      <c r="AQ1151" t="s">
        <v>103</v>
      </c>
      <c r="AR1151" t="s">
        <v>104</v>
      </c>
      <c r="AS1151" t="s">
        <v>105</v>
      </c>
      <c r="AT1151" t="s">
        <v>106</v>
      </c>
      <c r="AU1151">
        <v>832</v>
      </c>
      <c r="AV1151">
        <v>650</v>
      </c>
      <c r="AW1151">
        <v>0</v>
      </c>
      <c r="AX1151">
        <v>1482</v>
      </c>
      <c r="AY1151">
        <v>0</v>
      </c>
      <c r="AZ1151">
        <v>1</v>
      </c>
      <c r="BA1151">
        <v>1</v>
      </c>
      <c r="BB1151">
        <v>0</v>
      </c>
      <c r="BC1151">
        <v>3</v>
      </c>
      <c r="BD1151">
        <v>1</v>
      </c>
      <c r="BE1151" t="s">
        <v>98</v>
      </c>
      <c r="BF1151">
        <v>7</v>
      </c>
      <c r="BG1151" t="s">
        <v>107</v>
      </c>
      <c r="BH1151">
        <v>0</v>
      </c>
      <c r="BI1151" t="s">
        <v>83</v>
      </c>
      <c r="BJ1151" t="s">
        <v>127</v>
      </c>
      <c r="BK1151">
        <v>1930</v>
      </c>
      <c r="BL1151" t="s">
        <v>102</v>
      </c>
      <c r="BM1151">
        <v>2</v>
      </c>
      <c r="BN1151">
        <v>324</v>
      </c>
      <c r="BO1151" t="s">
        <v>98</v>
      </c>
      <c r="BP1151" t="s">
        <v>98</v>
      </c>
      <c r="BQ1151" t="s">
        <v>105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 t="s">
        <v>83</v>
      </c>
      <c r="BY1151" t="s">
        <v>83</v>
      </c>
      <c r="BZ1151" t="s">
        <v>83</v>
      </c>
      <c r="CA1151" s="2">
        <v>0</v>
      </c>
      <c r="CB1151">
        <v>7</v>
      </c>
      <c r="CC1151">
        <v>2009</v>
      </c>
      <c r="CD1151" t="s">
        <v>110</v>
      </c>
      <c r="CE1151" t="s">
        <v>111</v>
      </c>
      <c r="CF1151" s="2">
        <v>143000</v>
      </c>
      <c r="CG1151" s="4">
        <f t="shared" si="35"/>
        <v>96.491228070175438</v>
      </c>
    </row>
    <row r="1152" spans="1:85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 t="str">
        <f t="shared" si="34"/>
        <v>Y</v>
      </c>
      <c r="S1152">
        <v>6</v>
      </c>
      <c r="T1152">
        <v>5</v>
      </c>
      <c r="U1152">
        <v>1950</v>
      </c>
      <c r="V1152" t="str">
        <f>IF(Table1[[#This Row],[YearBuilt]]&lt;1990, "N", IF(Table1[[#This Row],[Remodeled after 1990?]] = "Y", "N", "Y"))</f>
        <v>N</v>
      </c>
      <c r="W1152">
        <v>1950</v>
      </c>
      <c r="X1152" t="str" cm="1">
        <f t="array" ref="X1152">IFERROR(IF(U1152=W1152, "N", IF(AND(U1152&lt;W1152, Table1[[#This Row],[YearRemodAdd]]&gt;1990), "Y", "N/A")), No value)</f>
        <v>N</v>
      </c>
      <c r="Y1152" t="s">
        <v>93</v>
      </c>
      <c r="Z1152" t="s">
        <v>94</v>
      </c>
      <c r="AA1152" t="s">
        <v>96</v>
      </c>
      <c r="AB1152" t="s">
        <v>96</v>
      </c>
      <c r="AC1152" t="s">
        <v>117</v>
      </c>
      <c r="AD1152">
        <v>0</v>
      </c>
      <c r="AE1152" t="s">
        <v>98</v>
      </c>
      <c r="AF1152" t="s">
        <v>98</v>
      </c>
      <c r="AG1152" t="s">
        <v>118</v>
      </c>
      <c r="AH1152" t="s">
        <v>98</v>
      </c>
      <c r="AI1152" t="s">
        <v>98</v>
      </c>
      <c r="AJ1152" t="s">
        <v>100</v>
      </c>
      <c r="AK1152" t="s">
        <v>102</v>
      </c>
      <c r="AL1152">
        <v>0</v>
      </c>
      <c r="AM1152" t="s">
        <v>102</v>
      </c>
      <c r="AN1152">
        <v>0</v>
      </c>
      <c r="AO1152">
        <v>932</v>
      </c>
      <c r="AP1152">
        <v>932</v>
      </c>
      <c r="AQ1152" t="s">
        <v>103</v>
      </c>
      <c r="AR1152" t="s">
        <v>104</v>
      </c>
      <c r="AS1152" t="s">
        <v>105</v>
      </c>
      <c r="AT1152" t="s">
        <v>164</v>
      </c>
      <c r="AU1152">
        <v>932</v>
      </c>
      <c r="AV1152">
        <v>0</v>
      </c>
      <c r="AW1152">
        <v>0</v>
      </c>
      <c r="AX1152">
        <v>932</v>
      </c>
      <c r="AY1152">
        <v>0</v>
      </c>
      <c r="AZ1152">
        <v>0</v>
      </c>
      <c r="BA1152">
        <v>1</v>
      </c>
      <c r="BB1152">
        <v>0</v>
      </c>
      <c r="BC1152">
        <v>2</v>
      </c>
      <c r="BD1152">
        <v>1</v>
      </c>
      <c r="BE1152" t="s">
        <v>97</v>
      </c>
      <c r="BF1152">
        <v>4</v>
      </c>
      <c r="BG1152" t="s">
        <v>107</v>
      </c>
      <c r="BH1152">
        <v>1</v>
      </c>
      <c r="BI1152" t="s">
        <v>97</v>
      </c>
      <c r="BJ1152" t="s">
        <v>108</v>
      </c>
      <c r="BK1152">
        <v>1950</v>
      </c>
      <c r="BL1152" t="s">
        <v>102</v>
      </c>
      <c r="BM1152">
        <v>1</v>
      </c>
      <c r="BN1152">
        <v>306</v>
      </c>
      <c r="BO1152" t="s">
        <v>98</v>
      </c>
      <c r="BP1152" t="s">
        <v>98</v>
      </c>
      <c r="BQ1152" t="s">
        <v>105</v>
      </c>
      <c r="BR1152">
        <v>0</v>
      </c>
      <c r="BS1152">
        <v>0</v>
      </c>
      <c r="BT1152">
        <v>214</v>
      </c>
      <c r="BU1152">
        <v>0</v>
      </c>
      <c r="BV1152">
        <v>0</v>
      </c>
      <c r="BW1152">
        <v>0</v>
      </c>
      <c r="BX1152" t="s">
        <v>83</v>
      </c>
      <c r="BY1152" t="s">
        <v>165</v>
      </c>
      <c r="BZ1152" t="s">
        <v>83</v>
      </c>
      <c r="CA1152" s="2">
        <v>0</v>
      </c>
      <c r="CB1152">
        <v>11</v>
      </c>
      <c r="CC1152">
        <v>2007</v>
      </c>
      <c r="CD1152" t="s">
        <v>110</v>
      </c>
      <c r="CE1152" t="s">
        <v>111</v>
      </c>
      <c r="CF1152" s="2">
        <v>124000</v>
      </c>
      <c r="CG1152" s="4">
        <f t="shared" si="35"/>
        <v>133.04721030042919</v>
      </c>
    </row>
    <row r="1153" spans="1:85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 t="str">
        <f t="shared" si="34"/>
        <v>Y</v>
      </c>
      <c r="S1153">
        <v>5</v>
      </c>
      <c r="T1153">
        <v>4</v>
      </c>
      <c r="U1153">
        <v>1959</v>
      </c>
      <c r="V1153" t="str">
        <f>IF(Table1[[#This Row],[YearBuilt]]&lt;1990, "N", IF(Table1[[#This Row],[Remodeled after 1990?]] = "Y", "N", "Y"))</f>
        <v>N</v>
      </c>
      <c r="W1153">
        <v>1959</v>
      </c>
      <c r="X1153" t="str" cm="1">
        <f t="array" ref="X1153">IFERROR(IF(U1153=W1153, "N", IF(AND(U1153&lt;W1153, Table1[[#This Row],[YearRemodAdd]]&gt;1990), "Y", "N/A")), No value)</f>
        <v>N</v>
      </c>
      <c r="Y1153" t="s">
        <v>93</v>
      </c>
      <c r="Z1153" t="s">
        <v>94</v>
      </c>
      <c r="AA1153" t="s">
        <v>140</v>
      </c>
      <c r="AB1153" t="s">
        <v>161</v>
      </c>
      <c r="AC1153" t="s">
        <v>96</v>
      </c>
      <c r="AD1153">
        <v>132</v>
      </c>
      <c r="AE1153" t="s">
        <v>98</v>
      </c>
      <c r="AF1153" t="s">
        <v>98</v>
      </c>
      <c r="AG1153" t="s">
        <v>118</v>
      </c>
      <c r="AH1153" t="s">
        <v>98</v>
      </c>
      <c r="AI1153" t="s">
        <v>98</v>
      </c>
      <c r="AJ1153" t="s">
        <v>100</v>
      </c>
      <c r="AK1153" t="s">
        <v>141</v>
      </c>
      <c r="AL1153">
        <v>176</v>
      </c>
      <c r="AM1153" t="s">
        <v>102</v>
      </c>
      <c r="AN1153">
        <v>0</v>
      </c>
      <c r="AO1153">
        <v>1290</v>
      </c>
      <c r="AP1153">
        <v>1466</v>
      </c>
      <c r="AQ1153" t="s">
        <v>103</v>
      </c>
      <c r="AR1153" t="s">
        <v>98</v>
      </c>
      <c r="AS1153" t="s">
        <v>105</v>
      </c>
      <c r="AT1153" t="s">
        <v>106</v>
      </c>
      <c r="AU1153">
        <v>1466</v>
      </c>
      <c r="AV1153">
        <v>0</v>
      </c>
      <c r="AW1153">
        <v>0</v>
      </c>
      <c r="AX1153">
        <v>1466</v>
      </c>
      <c r="AY1153">
        <v>0</v>
      </c>
      <c r="AZ1153">
        <v>0</v>
      </c>
      <c r="BA1153">
        <v>1</v>
      </c>
      <c r="BB1153">
        <v>1</v>
      </c>
      <c r="BC1153">
        <v>3</v>
      </c>
      <c r="BD1153">
        <v>1</v>
      </c>
      <c r="BE1153" t="s">
        <v>147</v>
      </c>
      <c r="BF1153">
        <v>6</v>
      </c>
      <c r="BG1153" t="s">
        <v>107</v>
      </c>
      <c r="BH1153">
        <v>2</v>
      </c>
      <c r="BI1153" t="s">
        <v>97</v>
      </c>
      <c r="BJ1153" t="s">
        <v>108</v>
      </c>
      <c r="BK1153">
        <v>1959</v>
      </c>
      <c r="BL1153" t="s">
        <v>157</v>
      </c>
      <c r="BM1153">
        <v>2</v>
      </c>
      <c r="BN1153">
        <v>528</v>
      </c>
      <c r="BO1153" t="s">
        <v>98</v>
      </c>
      <c r="BP1153" t="s">
        <v>98</v>
      </c>
      <c r="BQ1153" t="s">
        <v>105</v>
      </c>
      <c r="BR1153">
        <v>0</v>
      </c>
      <c r="BS1153">
        <v>140</v>
      </c>
      <c r="BT1153">
        <v>0</v>
      </c>
      <c r="BU1153">
        <v>0</v>
      </c>
      <c r="BV1153">
        <v>100</v>
      </c>
      <c r="BW1153">
        <v>0</v>
      </c>
      <c r="BX1153" t="s">
        <v>83</v>
      </c>
      <c r="BY1153" t="s">
        <v>83</v>
      </c>
      <c r="BZ1153" t="s">
        <v>83</v>
      </c>
      <c r="CA1153" s="2">
        <v>0</v>
      </c>
      <c r="CB1153">
        <v>11</v>
      </c>
      <c r="CC1153">
        <v>2006</v>
      </c>
      <c r="CD1153" t="s">
        <v>110</v>
      </c>
      <c r="CE1153" t="s">
        <v>111</v>
      </c>
      <c r="CF1153" s="2">
        <v>149900</v>
      </c>
      <c r="CG1153" s="4">
        <f t="shared" si="35"/>
        <v>102.25102319236017</v>
      </c>
    </row>
    <row r="1154" spans="1:85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 t="str">
        <f t="shared" si="34"/>
        <v>Y</v>
      </c>
      <c r="S1154">
        <v>6</v>
      </c>
      <c r="T1154">
        <v>7</v>
      </c>
      <c r="U1154">
        <v>1956</v>
      </c>
      <c r="V1154" t="str">
        <f>IF(Table1[[#This Row],[YearBuilt]]&lt;1990, "N", IF(Table1[[#This Row],[Remodeled after 1990?]] = "Y", "N", "Y"))</f>
        <v>N</v>
      </c>
      <c r="W1154">
        <v>2004</v>
      </c>
      <c r="X1154" t="str" cm="1">
        <f t="array" ref="X1154">IFERROR(IF(U1154=W1154, "N", IF(AND(U1154&lt;W1154, Table1[[#This Row],[YearRemodAdd]]&gt;1990), "Y", "N/A")), No value)</f>
        <v>Y</v>
      </c>
      <c r="Y1154" t="s">
        <v>93</v>
      </c>
      <c r="Z1154" t="s">
        <v>94</v>
      </c>
      <c r="AA1154" t="s">
        <v>137</v>
      </c>
      <c r="AB1154" t="s">
        <v>137</v>
      </c>
      <c r="AC1154" t="s">
        <v>117</v>
      </c>
      <c r="AD1154">
        <v>0</v>
      </c>
      <c r="AE1154" t="s">
        <v>98</v>
      </c>
      <c r="AF1154" t="s">
        <v>98</v>
      </c>
      <c r="AG1154" t="s">
        <v>99</v>
      </c>
      <c r="AH1154" t="s">
        <v>98</v>
      </c>
      <c r="AI1154" t="s">
        <v>98</v>
      </c>
      <c r="AJ1154" t="s">
        <v>100</v>
      </c>
      <c r="AK1154" t="s">
        <v>119</v>
      </c>
      <c r="AL1154">
        <v>296</v>
      </c>
      <c r="AM1154" t="s">
        <v>101</v>
      </c>
      <c r="AN1154">
        <v>547</v>
      </c>
      <c r="AO1154">
        <v>230</v>
      </c>
      <c r="AP1154">
        <v>1073</v>
      </c>
      <c r="AQ1154" t="s">
        <v>103</v>
      </c>
      <c r="AR1154" t="s">
        <v>104</v>
      </c>
      <c r="AS1154" t="s">
        <v>105</v>
      </c>
      <c r="AT1154" t="s">
        <v>106</v>
      </c>
      <c r="AU1154">
        <v>1811</v>
      </c>
      <c r="AV1154">
        <v>0</v>
      </c>
      <c r="AW1154">
        <v>0</v>
      </c>
      <c r="AX1154">
        <v>1811</v>
      </c>
      <c r="AY1154">
        <v>0</v>
      </c>
      <c r="AZ1154">
        <v>0</v>
      </c>
      <c r="BA1154">
        <v>1</v>
      </c>
      <c r="BB1154">
        <v>0</v>
      </c>
      <c r="BC1154">
        <v>2</v>
      </c>
      <c r="BD1154">
        <v>1</v>
      </c>
      <c r="BE1154" t="s">
        <v>104</v>
      </c>
      <c r="BF1154">
        <v>6</v>
      </c>
      <c r="BG1154" t="s">
        <v>107</v>
      </c>
      <c r="BH1154">
        <v>1</v>
      </c>
      <c r="BI1154" t="s">
        <v>97</v>
      </c>
      <c r="BJ1154" t="s">
        <v>108</v>
      </c>
      <c r="BK1154">
        <v>1956</v>
      </c>
      <c r="BL1154" t="s">
        <v>157</v>
      </c>
      <c r="BM1154">
        <v>2</v>
      </c>
      <c r="BN1154">
        <v>470</v>
      </c>
      <c r="BO1154" t="s">
        <v>98</v>
      </c>
      <c r="BP1154" t="s">
        <v>98</v>
      </c>
      <c r="BQ1154" t="s">
        <v>105</v>
      </c>
      <c r="BR1154">
        <v>0</v>
      </c>
      <c r="BS1154">
        <v>0</v>
      </c>
      <c r="BT1154">
        <v>280</v>
      </c>
      <c r="BU1154">
        <v>0</v>
      </c>
      <c r="BV1154">
        <v>0</v>
      </c>
      <c r="BW1154">
        <v>0</v>
      </c>
      <c r="BX1154" t="s">
        <v>83</v>
      </c>
      <c r="BY1154" t="s">
        <v>83</v>
      </c>
      <c r="BZ1154" t="s">
        <v>83</v>
      </c>
      <c r="CA1154" s="2">
        <v>0</v>
      </c>
      <c r="CB1154">
        <v>7</v>
      </c>
      <c r="CC1154">
        <v>2006</v>
      </c>
      <c r="CD1154" t="s">
        <v>110</v>
      </c>
      <c r="CE1154" t="s">
        <v>128</v>
      </c>
      <c r="CF1154" s="2">
        <v>230000</v>
      </c>
      <c r="CG1154" s="4">
        <f t="shared" si="35"/>
        <v>127.00165654334621</v>
      </c>
    </row>
    <row r="1155" spans="1:85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 t="str">
        <f t="shared" ref="R1155:R1218" si="36">IFERROR(IF(Q1155 = "1Story", "Y",IF(Q1155 = "2Story", "N", "N/A")), "No value")</f>
        <v>Y</v>
      </c>
      <c r="S1155">
        <v>6</v>
      </c>
      <c r="T1155">
        <v>8</v>
      </c>
      <c r="U1155">
        <v>1930</v>
      </c>
      <c r="V1155" t="str">
        <f>IF(Table1[[#This Row],[YearBuilt]]&lt;1990, "N", IF(Table1[[#This Row],[Remodeled after 1990?]] = "Y", "N", "Y"))</f>
        <v>N</v>
      </c>
      <c r="W1155">
        <v>2007</v>
      </c>
      <c r="X1155" t="str" cm="1">
        <f t="array" ref="X1155">IFERROR(IF(U1155=W1155, "N", IF(AND(U1155&lt;W1155, Table1[[#This Row],[YearRemodAdd]]&gt;1990), "Y", "N/A")), No value)</f>
        <v>Y</v>
      </c>
      <c r="Y1155" t="s">
        <v>93</v>
      </c>
      <c r="Z1155" t="s">
        <v>94</v>
      </c>
      <c r="AA1155" t="s">
        <v>124</v>
      </c>
      <c r="AB1155" t="s">
        <v>124</v>
      </c>
      <c r="AC1155" t="s">
        <v>117</v>
      </c>
      <c r="AD1155">
        <v>0</v>
      </c>
      <c r="AE1155" t="s">
        <v>97</v>
      </c>
      <c r="AF1155" t="s">
        <v>97</v>
      </c>
      <c r="AG1155" t="s">
        <v>126</v>
      </c>
      <c r="AH1155" t="s">
        <v>98</v>
      </c>
      <c r="AI1155" t="s">
        <v>98</v>
      </c>
      <c r="AJ1155" t="s">
        <v>130</v>
      </c>
      <c r="AK1155" t="s">
        <v>119</v>
      </c>
      <c r="AL1155">
        <v>538</v>
      </c>
      <c r="AM1155" t="s">
        <v>102</v>
      </c>
      <c r="AN1155">
        <v>0</v>
      </c>
      <c r="AO1155">
        <v>278</v>
      </c>
      <c r="AP1155">
        <v>816</v>
      </c>
      <c r="AQ1155" t="s">
        <v>103</v>
      </c>
      <c r="AR1155" t="s">
        <v>104</v>
      </c>
      <c r="AS1155" t="s">
        <v>105</v>
      </c>
      <c r="AT1155" t="s">
        <v>106</v>
      </c>
      <c r="AU1155">
        <v>816</v>
      </c>
      <c r="AV1155">
        <v>0</v>
      </c>
      <c r="AW1155">
        <v>0</v>
      </c>
      <c r="AX1155">
        <v>816</v>
      </c>
      <c r="AY1155">
        <v>0</v>
      </c>
      <c r="AZ1155">
        <v>0</v>
      </c>
      <c r="BA1155">
        <v>1</v>
      </c>
      <c r="BB1155">
        <v>0</v>
      </c>
      <c r="BC1155">
        <v>2</v>
      </c>
      <c r="BD1155">
        <v>1</v>
      </c>
      <c r="BE1155" t="s">
        <v>98</v>
      </c>
      <c r="BF1155">
        <v>5</v>
      </c>
      <c r="BG1155" t="s">
        <v>107</v>
      </c>
      <c r="BH1155">
        <v>0</v>
      </c>
      <c r="BI1155" t="s">
        <v>83</v>
      </c>
      <c r="BJ1155" t="s">
        <v>127</v>
      </c>
      <c r="BK1155">
        <v>2002</v>
      </c>
      <c r="BL1155" t="s">
        <v>102</v>
      </c>
      <c r="BM1155">
        <v>1</v>
      </c>
      <c r="BN1155">
        <v>432</v>
      </c>
      <c r="BO1155" t="s">
        <v>98</v>
      </c>
      <c r="BP1155" t="s">
        <v>98</v>
      </c>
      <c r="BQ1155" t="s">
        <v>105</v>
      </c>
      <c r="BR1155">
        <v>0</v>
      </c>
      <c r="BS1155">
        <v>0</v>
      </c>
      <c r="BT1155">
        <v>96</v>
      </c>
      <c r="BU1155">
        <v>0</v>
      </c>
      <c r="BV1155">
        <v>0</v>
      </c>
      <c r="BW1155">
        <v>0</v>
      </c>
      <c r="BX1155" t="s">
        <v>83</v>
      </c>
      <c r="BY1155" t="s">
        <v>83</v>
      </c>
      <c r="BZ1155" t="s">
        <v>83</v>
      </c>
      <c r="CA1155" s="2">
        <v>0</v>
      </c>
      <c r="CB1155">
        <v>6</v>
      </c>
      <c r="CC1155">
        <v>2008</v>
      </c>
      <c r="CD1155" t="s">
        <v>110</v>
      </c>
      <c r="CE1155" t="s">
        <v>111</v>
      </c>
      <c r="CF1155" s="2">
        <v>120500</v>
      </c>
      <c r="CG1155" s="4">
        <f t="shared" ref="CG1155:CG1218" si="37">CF1155/AX1155</f>
        <v>147.67156862745097</v>
      </c>
    </row>
    <row r="1156" spans="1:85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 t="str">
        <f t="shared" si="36"/>
        <v>N</v>
      </c>
      <c r="S1156">
        <v>7</v>
      </c>
      <c r="T1156">
        <v>6</v>
      </c>
      <c r="U1156">
        <v>1965</v>
      </c>
      <c r="V1156" t="str">
        <f>IF(Table1[[#This Row],[YearBuilt]]&lt;1990, "N", IF(Table1[[#This Row],[Remodeled after 1990?]] = "Y", "N", "Y"))</f>
        <v>N</v>
      </c>
      <c r="W1156">
        <v>1988</v>
      </c>
      <c r="X1156" t="str" cm="1">
        <f t="array" ref="X1156">IFERROR(IF(U1156=W1156, "N", IF(AND(U1156&lt;W1156, Table1[[#This Row],[YearRemodAdd]]&gt;1990), "Y", "N/A")), No value)</f>
        <v>N/A</v>
      </c>
      <c r="Y1156" t="s">
        <v>93</v>
      </c>
      <c r="Z1156" t="s">
        <v>94</v>
      </c>
      <c r="AA1156" t="s">
        <v>95</v>
      </c>
      <c r="AB1156" t="s">
        <v>95</v>
      </c>
      <c r="AC1156" t="s">
        <v>137</v>
      </c>
      <c r="AD1156">
        <v>288</v>
      </c>
      <c r="AE1156" t="s">
        <v>98</v>
      </c>
      <c r="AF1156" t="s">
        <v>98</v>
      </c>
      <c r="AG1156" t="s">
        <v>118</v>
      </c>
      <c r="AH1156" t="s">
        <v>98</v>
      </c>
      <c r="AI1156" t="s">
        <v>98</v>
      </c>
      <c r="AJ1156" t="s">
        <v>97</v>
      </c>
      <c r="AK1156" t="s">
        <v>119</v>
      </c>
      <c r="AL1156">
        <v>454</v>
      </c>
      <c r="AM1156" t="s">
        <v>102</v>
      </c>
      <c r="AN1156">
        <v>0</v>
      </c>
      <c r="AO1156">
        <v>410</v>
      </c>
      <c r="AP1156">
        <v>864</v>
      </c>
      <c r="AQ1156" t="s">
        <v>103</v>
      </c>
      <c r="AR1156" t="s">
        <v>98</v>
      </c>
      <c r="AS1156" t="s">
        <v>105</v>
      </c>
      <c r="AT1156" t="s">
        <v>106</v>
      </c>
      <c r="AU1156">
        <v>902</v>
      </c>
      <c r="AV1156">
        <v>918</v>
      </c>
      <c r="AW1156">
        <v>0</v>
      </c>
      <c r="AX1156">
        <v>1820</v>
      </c>
      <c r="AY1156">
        <v>0</v>
      </c>
      <c r="AZ1156">
        <v>0</v>
      </c>
      <c r="BA1156">
        <v>1</v>
      </c>
      <c r="BB1156">
        <v>2</v>
      </c>
      <c r="BC1156">
        <v>4</v>
      </c>
      <c r="BD1156">
        <v>1</v>
      </c>
      <c r="BE1156" t="s">
        <v>97</v>
      </c>
      <c r="BF1156">
        <v>8</v>
      </c>
      <c r="BG1156" t="s">
        <v>107</v>
      </c>
      <c r="BH1156">
        <v>2</v>
      </c>
      <c r="BI1156" t="s">
        <v>97</v>
      </c>
      <c r="BJ1156" t="s">
        <v>108</v>
      </c>
      <c r="BK1156">
        <v>1965</v>
      </c>
      <c r="BL1156" t="s">
        <v>102</v>
      </c>
      <c r="BM1156">
        <v>2</v>
      </c>
      <c r="BN1156">
        <v>492</v>
      </c>
      <c r="BO1156" t="s">
        <v>98</v>
      </c>
      <c r="BP1156" t="s">
        <v>98</v>
      </c>
      <c r="BQ1156" t="s">
        <v>105</v>
      </c>
      <c r="BR1156">
        <v>60</v>
      </c>
      <c r="BS1156">
        <v>84</v>
      </c>
      <c r="BT1156">
        <v>0</v>
      </c>
      <c r="BU1156">
        <v>0</v>
      </c>
      <c r="BV1156">
        <v>273</v>
      </c>
      <c r="BW1156">
        <v>0</v>
      </c>
      <c r="BX1156" t="s">
        <v>83</v>
      </c>
      <c r="BY1156" t="s">
        <v>165</v>
      </c>
      <c r="BZ1156" t="s">
        <v>83</v>
      </c>
      <c r="CA1156" s="2">
        <v>0</v>
      </c>
      <c r="CB1156">
        <v>5</v>
      </c>
      <c r="CC1156">
        <v>2008</v>
      </c>
      <c r="CD1156" t="s">
        <v>110</v>
      </c>
      <c r="CE1156" t="s">
        <v>111</v>
      </c>
      <c r="CF1156" s="2">
        <v>201800</v>
      </c>
      <c r="CG1156" s="4">
        <f t="shared" si="37"/>
        <v>110.87912087912088</v>
      </c>
    </row>
    <row r="1157" spans="1:85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 t="str">
        <f t="shared" si="36"/>
        <v>Y</v>
      </c>
      <c r="S1157">
        <v>5</v>
      </c>
      <c r="T1157">
        <v>8</v>
      </c>
      <c r="U1157">
        <v>1976</v>
      </c>
      <c r="V1157" t="str">
        <f>IF(Table1[[#This Row],[YearBuilt]]&lt;1990, "N", IF(Table1[[#This Row],[Remodeled after 1990?]] = "Y", "N", "Y"))</f>
        <v>N</v>
      </c>
      <c r="W1157">
        <v>2004</v>
      </c>
      <c r="X1157" t="str" cm="1">
        <f t="array" ref="X1157">IFERROR(IF(U1157=W1157, "N", IF(AND(U1157&lt;W1157, Table1[[#This Row],[YearRemodAdd]]&gt;1990), "Y", "N/A")), No value)</f>
        <v>Y</v>
      </c>
      <c r="Y1157" t="s">
        <v>93</v>
      </c>
      <c r="Z1157" t="s">
        <v>94</v>
      </c>
      <c r="AA1157" t="s">
        <v>161</v>
      </c>
      <c r="AB1157" t="s">
        <v>161</v>
      </c>
      <c r="AC1157" t="s">
        <v>117</v>
      </c>
      <c r="AD1157">
        <v>0</v>
      </c>
      <c r="AE1157" t="s">
        <v>97</v>
      </c>
      <c r="AF1157" t="s">
        <v>97</v>
      </c>
      <c r="AG1157" t="s">
        <v>118</v>
      </c>
      <c r="AH1157" t="s">
        <v>97</v>
      </c>
      <c r="AI1157" t="s">
        <v>98</v>
      </c>
      <c r="AJ1157" t="s">
        <v>97</v>
      </c>
      <c r="AK1157" t="s">
        <v>119</v>
      </c>
      <c r="AL1157">
        <v>1157</v>
      </c>
      <c r="AM1157" t="s">
        <v>102</v>
      </c>
      <c r="AN1157">
        <v>0</v>
      </c>
      <c r="AO1157">
        <v>280</v>
      </c>
      <c r="AP1157">
        <v>1437</v>
      </c>
      <c r="AQ1157" t="s">
        <v>103</v>
      </c>
      <c r="AR1157" t="s">
        <v>98</v>
      </c>
      <c r="AS1157" t="s">
        <v>105</v>
      </c>
      <c r="AT1157" t="s">
        <v>106</v>
      </c>
      <c r="AU1157">
        <v>1437</v>
      </c>
      <c r="AV1157">
        <v>0</v>
      </c>
      <c r="AW1157">
        <v>0</v>
      </c>
      <c r="AX1157">
        <v>1437</v>
      </c>
      <c r="AY1157">
        <v>1</v>
      </c>
      <c r="AZ1157">
        <v>0</v>
      </c>
      <c r="BA1157">
        <v>2</v>
      </c>
      <c r="BB1157">
        <v>0</v>
      </c>
      <c r="BC1157">
        <v>3</v>
      </c>
      <c r="BD1157">
        <v>1</v>
      </c>
      <c r="BE1157" t="s">
        <v>97</v>
      </c>
      <c r="BF1157">
        <v>6</v>
      </c>
      <c r="BG1157" t="s">
        <v>107</v>
      </c>
      <c r="BH1157">
        <v>1</v>
      </c>
      <c r="BI1157" t="s">
        <v>147</v>
      </c>
      <c r="BJ1157" t="s">
        <v>108</v>
      </c>
      <c r="BK1157">
        <v>1976</v>
      </c>
      <c r="BL1157" t="s">
        <v>109</v>
      </c>
      <c r="BM1157">
        <v>2</v>
      </c>
      <c r="BN1157">
        <v>528</v>
      </c>
      <c r="BO1157" t="s">
        <v>98</v>
      </c>
      <c r="BP1157" t="s">
        <v>98</v>
      </c>
      <c r="BQ1157" t="s">
        <v>105</v>
      </c>
      <c r="BR1157">
        <v>0</v>
      </c>
      <c r="BS1157">
        <v>21</v>
      </c>
      <c r="BT1157">
        <v>0</v>
      </c>
      <c r="BU1157">
        <v>0</v>
      </c>
      <c r="BV1157">
        <v>180</v>
      </c>
      <c r="BW1157">
        <v>0</v>
      </c>
      <c r="BX1157" t="s">
        <v>83</v>
      </c>
      <c r="BY1157" t="s">
        <v>83</v>
      </c>
      <c r="BZ1157" t="s">
        <v>83</v>
      </c>
      <c r="CA1157" s="2">
        <v>0</v>
      </c>
      <c r="CB1157">
        <v>7</v>
      </c>
      <c r="CC1157">
        <v>2007</v>
      </c>
      <c r="CD1157" t="s">
        <v>110</v>
      </c>
      <c r="CE1157" t="s">
        <v>111</v>
      </c>
      <c r="CF1157" s="2">
        <v>218000</v>
      </c>
      <c r="CG1157" s="4">
        <f t="shared" si="37"/>
        <v>151.70494084899096</v>
      </c>
    </row>
    <row r="1158" spans="1:85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 t="str">
        <f t="shared" si="36"/>
        <v>N/A</v>
      </c>
      <c r="S1158">
        <v>5</v>
      </c>
      <c r="T1158">
        <v>8</v>
      </c>
      <c r="U1158">
        <v>1965</v>
      </c>
      <c r="V1158" t="str">
        <f>IF(Table1[[#This Row],[YearBuilt]]&lt;1990, "N", IF(Table1[[#This Row],[Remodeled after 1990?]] = "Y", "N", "Y"))</f>
        <v>N</v>
      </c>
      <c r="W1158">
        <v>1999</v>
      </c>
      <c r="X1158" t="str" cm="1">
        <f t="array" ref="X1158">IFERROR(IF(U1158=W1158, "N", IF(AND(U1158&lt;W1158, Table1[[#This Row],[YearRemodAdd]]&gt;1990), "Y", "N/A")), No value)</f>
        <v>Y</v>
      </c>
      <c r="Y1158" t="s">
        <v>93</v>
      </c>
      <c r="Z1158" t="s">
        <v>94</v>
      </c>
      <c r="AA1158" t="s">
        <v>96</v>
      </c>
      <c r="AB1158" t="s">
        <v>96</v>
      </c>
      <c r="AC1158" t="s">
        <v>117</v>
      </c>
      <c r="AD1158">
        <v>0</v>
      </c>
      <c r="AE1158" t="s">
        <v>98</v>
      </c>
      <c r="AF1158" t="s">
        <v>97</v>
      </c>
      <c r="AG1158" t="s">
        <v>99</v>
      </c>
      <c r="AH1158" t="s">
        <v>98</v>
      </c>
      <c r="AI1158" t="s">
        <v>98</v>
      </c>
      <c r="AJ1158" t="s">
        <v>97</v>
      </c>
      <c r="AK1158" t="s">
        <v>119</v>
      </c>
      <c r="AL1158">
        <v>633</v>
      </c>
      <c r="AM1158" t="s">
        <v>102</v>
      </c>
      <c r="AN1158">
        <v>0</v>
      </c>
      <c r="AO1158">
        <v>586</v>
      </c>
      <c r="AP1158">
        <v>1219</v>
      </c>
      <c r="AQ1158" t="s">
        <v>103</v>
      </c>
      <c r="AR1158" t="s">
        <v>97</v>
      </c>
      <c r="AS1158" t="s">
        <v>105</v>
      </c>
      <c r="AT1158" t="s">
        <v>106</v>
      </c>
      <c r="AU1158">
        <v>1265</v>
      </c>
      <c r="AV1158">
        <v>0</v>
      </c>
      <c r="AW1158">
        <v>0</v>
      </c>
      <c r="AX1158">
        <v>1265</v>
      </c>
      <c r="AY1158">
        <v>0</v>
      </c>
      <c r="AZ1158">
        <v>1</v>
      </c>
      <c r="BA1158">
        <v>2</v>
      </c>
      <c r="BB1158">
        <v>0</v>
      </c>
      <c r="BC1158">
        <v>3</v>
      </c>
      <c r="BD1158">
        <v>1</v>
      </c>
      <c r="BE1158" t="s">
        <v>97</v>
      </c>
      <c r="BF1158">
        <v>6</v>
      </c>
      <c r="BG1158" t="s">
        <v>107</v>
      </c>
      <c r="BH1158">
        <v>1</v>
      </c>
      <c r="BI1158" t="s">
        <v>97</v>
      </c>
      <c r="BJ1158" t="s">
        <v>108</v>
      </c>
      <c r="BK1158">
        <v>1965</v>
      </c>
      <c r="BL1158" t="s">
        <v>109</v>
      </c>
      <c r="BM1158">
        <v>2</v>
      </c>
      <c r="BN1158">
        <v>502</v>
      </c>
      <c r="BO1158" t="s">
        <v>98</v>
      </c>
      <c r="BP1158" t="s">
        <v>98</v>
      </c>
      <c r="BQ1158" t="s">
        <v>105</v>
      </c>
      <c r="BR1158">
        <v>0</v>
      </c>
      <c r="BS1158">
        <v>92</v>
      </c>
      <c r="BT1158">
        <v>0</v>
      </c>
      <c r="BU1158">
        <v>96</v>
      </c>
      <c r="BV1158">
        <v>0</v>
      </c>
      <c r="BW1158">
        <v>0</v>
      </c>
      <c r="BX1158" t="s">
        <v>83</v>
      </c>
      <c r="BY1158" t="s">
        <v>134</v>
      </c>
      <c r="BZ1158" t="s">
        <v>83</v>
      </c>
      <c r="CA1158" s="2">
        <v>0</v>
      </c>
      <c r="CB1158">
        <v>10</v>
      </c>
      <c r="CC1158">
        <v>2008</v>
      </c>
      <c r="CD1158" t="s">
        <v>110</v>
      </c>
      <c r="CE1158" t="s">
        <v>111</v>
      </c>
      <c r="CF1158" s="2">
        <v>179900</v>
      </c>
      <c r="CG1158" s="4">
        <f t="shared" si="37"/>
        <v>142.21343873517787</v>
      </c>
    </row>
    <row r="1159" spans="1:85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 t="str">
        <f t="shared" si="36"/>
        <v>Y</v>
      </c>
      <c r="S1159">
        <v>7</v>
      </c>
      <c r="T1159">
        <v>5</v>
      </c>
      <c r="U1159">
        <v>2007</v>
      </c>
      <c r="V1159" t="str">
        <f>IF(Table1[[#This Row],[YearBuilt]]&lt;1990, "N", IF(Table1[[#This Row],[Remodeled after 1990?]] = "Y", "N", "Y"))</f>
        <v>N</v>
      </c>
      <c r="W1159">
        <v>2008</v>
      </c>
      <c r="X1159" t="str" cm="1">
        <f t="array" ref="X1159">IFERROR(IF(U1159=W1159, "N", IF(AND(U1159&lt;W1159, Table1[[#This Row],[YearRemodAdd]]&gt;1990), "Y", "N/A")), No value)</f>
        <v>Y</v>
      </c>
      <c r="Y1159" t="s">
        <v>93</v>
      </c>
      <c r="Z1159" t="s">
        <v>94</v>
      </c>
      <c r="AA1159" t="s">
        <v>95</v>
      </c>
      <c r="AB1159" t="s">
        <v>95</v>
      </c>
      <c r="AC1159" t="s">
        <v>137</v>
      </c>
      <c r="AD1159">
        <v>166</v>
      </c>
      <c r="AE1159" t="s">
        <v>97</v>
      </c>
      <c r="AF1159" t="s">
        <v>98</v>
      </c>
      <c r="AG1159" t="s">
        <v>99</v>
      </c>
      <c r="AH1159" t="s">
        <v>97</v>
      </c>
      <c r="AI1159" t="s">
        <v>98</v>
      </c>
      <c r="AJ1159" t="s">
        <v>100</v>
      </c>
      <c r="AK1159" t="s">
        <v>101</v>
      </c>
      <c r="AL1159">
        <v>904</v>
      </c>
      <c r="AM1159" t="s">
        <v>102</v>
      </c>
      <c r="AN1159">
        <v>0</v>
      </c>
      <c r="AO1159">
        <v>410</v>
      </c>
      <c r="AP1159">
        <v>1314</v>
      </c>
      <c r="AQ1159" t="s">
        <v>103</v>
      </c>
      <c r="AR1159" t="s">
        <v>104</v>
      </c>
      <c r="AS1159" t="s">
        <v>105</v>
      </c>
      <c r="AT1159" t="s">
        <v>106</v>
      </c>
      <c r="AU1159">
        <v>1314</v>
      </c>
      <c r="AV1159">
        <v>0</v>
      </c>
      <c r="AW1159">
        <v>0</v>
      </c>
      <c r="AX1159">
        <v>1314</v>
      </c>
      <c r="AY1159">
        <v>1</v>
      </c>
      <c r="AZ1159">
        <v>0</v>
      </c>
      <c r="BA1159">
        <v>2</v>
      </c>
      <c r="BB1159">
        <v>0</v>
      </c>
      <c r="BC1159">
        <v>2</v>
      </c>
      <c r="BD1159">
        <v>1</v>
      </c>
      <c r="BE1159" t="s">
        <v>97</v>
      </c>
      <c r="BF1159">
        <v>6</v>
      </c>
      <c r="BG1159" t="s">
        <v>107</v>
      </c>
      <c r="BH1159">
        <v>1</v>
      </c>
      <c r="BI1159" t="s">
        <v>97</v>
      </c>
      <c r="BJ1159" t="s">
        <v>108</v>
      </c>
      <c r="BK1159">
        <v>2008</v>
      </c>
      <c r="BL1159" t="s">
        <v>109</v>
      </c>
      <c r="BM1159">
        <v>2</v>
      </c>
      <c r="BN1159">
        <v>626</v>
      </c>
      <c r="BO1159" t="s">
        <v>98</v>
      </c>
      <c r="BP1159" t="s">
        <v>98</v>
      </c>
      <c r="BQ1159" t="s">
        <v>105</v>
      </c>
      <c r="BR1159">
        <v>172</v>
      </c>
      <c r="BS1159">
        <v>62</v>
      </c>
      <c r="BT1159">
        <v>0</v>
      </c>
      <c r="BU1159">
        <v>0</v>
      </c>
      <c r="BV1159">
        <v>0</v>
      </c>
      <c r="BW1159">
        <v>0</v>
      </c>
      <c r="BX1159" t="s">
        <v>83</v>
      </c>
      <c r="BY1159" t="s">
        <v>83</v>
      </c>
      <c r="BZ1159" t="s">
        <v>83</v>
      </c>
      <c r="CA1159" s="2">
        <v>0</v>
      </c>
      <c r="CB1159">
        <v>7</v>
      </c>
      <c r="CC1159">
        <v>2009</v>
      </c>
      <c r="CD1159" t="s">
        <v>110</v>
      </c>
      <c r="CE1159" t="s">
        <v>111</v>
      </c>
      <c r="CF1159" s="2">
        <v>230000</v>
      </c>
      <c r="CG1159" s="4">
        <f t="shared" si="37"/>
        <v>175.0380517503805</v>
      </c>
    </row>
    <row r="1160" spans="1:85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 t="str">
        <f t="shared" si="36"/>
        <v>Y</v>
      </c>
      <c r="S1160">
        <v>8</v>
      </c>
      <c r="T1160">
        <v>5</v>
      </c>
      <c r="U1160">
        <v>2007</v>
      </c>
      <c r="V1160" t="str">
        <f>IF(Table1[[#This Row],[YearBuilt]]&lt;1990, "N", IF(Table1[[#This Row],[Remodeled after 1990?]] = "Y", "N", "Y"))</f>
        <v>N</v>
      </c>
      <c r="W1160">
        <v>2008</v>
      </c>
      <c r="X1160" t="str" cm="1">
        <f t="array" ref="X1160">IFERROR(IF(U1160=W1160, "N", IF(AND(U1160&lt;W1160, Table1[[#This Row],[YearRemodAdd]]&gt;1990), "Y", "N/A")), No value)</f>
        <v>Y</v>
      </c>
      <c r="Y1160" t="s">
        <v>93</v>
      </c>
      <c r="Z1160" t="s">
        <v>94</v>
      </c>
      <c r="AA1160" t="s">
        <v>95</v>
      </c>
      <c r="AB1160" t="s">
        <v>95</v>
      </c>
      <c r="AC1160" t="s">
        <v>137</v>
      </c>
      <c r="AD1160">
        <v>186</v>
      </c>
      <c r="AE1160" t="s">
        <v>97</v>
      </c>
      <c r="AF1160" t="s">
        <v>98</v>
      </c>
      <c r="AG1160" t="s">
        <v>99</v>
      </c>
      <c r="AH1160" t="s">
        <v>97</v>
      </c>
      <c r="AI1160" t="s">
        <v>98</v>
      </c>
      <c r="AJ1160" t="s">
        <v>100</v>
      </c>
      <c r="AK1160" t="s">
        <v>102</v>
      </c>
      <c r="AL1160">
        <v>0</v>
      </c>
      <c r="AM1160" t="s">
        <v>102</v>
      </c>
      <c r="AN1160">
        <v>0</v>
      </c>
      <c r="AO1160">
        <v>1580</v>
      </c>
      <c r="AP1160">
        <v>1580</v>
      </c>
      <c r="AQ1160" t="s">
        <v>103</v>
      </c>
      <c r="AR1160" t="s">
        <v>104</v>
      </c>
      <c r="AS1160" t="s">
        <v>105</v>
      </c>
      <c r="AT1160" t="s">
        <v>106</v>
      </c>
      <c r="AU1160">
        <v>1580</v>
      </c>
      <c r="AV1160">
        <v>0</v>
      </c>
      <c r="AW1160">
        <v>0</v>
      </c>
      <c r="AX1160">
        <v>1580</v>
      </c>
      <c r="AY1160">
        <v>0</v>
      </c>
      <c r="AZ1160">
        <v>0</v>
      </c>
      <c r="BA1160">
        <v>2</v>
      </c>
      <c r="BB1160">
        <v>0</v>
      </c>
      <c r="BC1160">
        <v>3</v>
      </c>
      <c r="BD1160">
        <v>1</v>
      </c>
      <c r="BE1160" t="s">
        <v>97</v>
      </c>
      <c r="BF1160">
        <v>7</v>
      </c>
      <c r="BG1160" t="s">
        <v>107</v>
      </c>
      <c r="BH1160">
        <v>0</v>
      </c>
      <c r="BI1160" t="s">
        <v>83</v>
      </c>
      <c r="BJ1160" t="s">
        <v>108</v>
      </c>
      <c r="BK1160">
        <v>2008</v>
      </c>
      <c r="BL1160" t="s">
        <v>109</v>
      </c>
      <c r="BM1160">
        <v>3</v>
      </c>
      <c r="BN1160">
        <v>830</v>
      </c>
      <c r="BO1160" t="s">
        <v>98</v>
      </c>
      <c r="BP1160" t="s">
        <v>98</v>
      </c>
      <c r="BQ1160" t="s">
        <v>105</v>
      </c>
      <c r="BR1160">
        <v>0</v>
      </c>
      <c r="BS1160">
        <v>24</v>
      </c>
      <c r="BT1160">
        <v>0</v>
      </c>
      <c r="BU1160">
        <v>0</v>
      </c>
      <c r="BV1160">
        <v>0</v>
      </c>
      <c r="BW1160">
        <v>0</v>
      </c>
      <c r="BX1160" t="s">
        <v>83</v>
      </c>
      <c r="BY1160" t="s">
        <v>83</v>
      </c>
      <c r="BZ1160" t="s">
        <v>83</v>
      </c>
      <c r="CA1160" s="2">
        <v>0</v>
      </c>
      <c r="CB1160">
        <v>6</v>
      </c>
      <c r="CC1160">
        <v>2008</v>
      </c>
      <c r="CD1160" t="s">
        <v>208</v>
      </c>
      <c r="CE1160" t="s">
        <v>159</v>
      </c>
      <c r="CF1160" s="2">
        <v>235128</v>
      </c>
      <c r="CG1160" s="4">
        <f t="shared" si="37"/>
        <v>148.81518987341772</v>
      </c>
    </row>
    <row r="1161" spans="1:85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 t="str">
        <f t="shared" si="36"/>
        <v>N</v>
      </c>
      <c r="S1161">
        <v>6</v>
      </c>
      <c r="T1161">
        <v>6</v>
      </c>
      <c r="U1161">
        <v>1974</v>
      </c>
      <c r="V1161" t="str">
        <f>IF(Table1[[#This Row],[YearBuilt]]&lt;1990, "N", IF(Table1[[#This Row],[Remodeled after 1990?]] = "Y", "N", "Y"))</f>
        <v>N</v>
      </c>
      <c r="W1161">
        <v>1974</v>
      </c>
      <c r="X1161" t="str" cm="1">
        <f t="array" ref="X1161">IFERROR(IF(U1161=W1161, "N", IF(AND(U1161&lt;W1161, Table1[[#This Row],[YearRemodAdd]]&gt;1990), "Y", "N/A")), No value)</f>
        <v>N</v>
      </c>
      <c r="Y1161" t="s">
        <v>152</v>
      </c>
      <c r="Z1161" t="s">
        <v>94</v>
      </c>
      <c r="AA1161" t="s">
        <v>140</v>
      </c>
      <c r="AB1161" t="s">
        <v>140</v>
      </c>
      <c r="AC1161" t="s">
        <v>96</v>
      </c>
      <c r="AD1161">
        <v>270</v>
      </c>
      <c r="AE1161" t="s">
        <v>97</v>
      </c>
      <c r="AF1161" t="s">
        <v>98</v>
      </c>
      <c r="AG1161" t="s">
        <v>118</v>
      </c>
      <c r="AH1161" t="s">
        <v>98</v>
      </c>
      <c r="AI1161" t="s">
        <v>98</v>
      </c>
      <c r="AJ1161" t="s">
        <v>100</v>
      </c>
      <c r="AK1161" t="s">
        <v>119</v>
      </c>
      <c r="AL1161">
        <v>442</v>
      </c>
      <c r="AM1161" t="s">
        <v>102</v>
      </c>
      <c r="AN1161">
        <v>0</v>
      </c>
      <c r="AO1161">
        <v>459</v>
      </c>
      <c r="AP1161">
        <v>901</v>
      </c>
      <c r="AQ1161" t="s">
        <v>103</v>
      </c>
      <c r="AR1161" t="s">
        <v>98</v>
      </c>
      <c r="AS1161" t="s">
        <v>105</v>
      </c>
      <c r="AT1161" t="s">
        <v>106</v>
      </c>
      <c r="AU1161">
        <v>943</v>
      </c>
      <c r="AV1161">
        <v>933</v>
      </c>
      <c r="AW1161">
        <v>0</v>
      </c>
      <c r="AX1161">
        <v>1876</v>
      </c>
      <c r="AY1161">
        <v>0</v>
      </c>
      <c r="AZ1161">
        <v>0</v>
      </c>
      <c r="BA1161">
        <v>2</v>
      </c>
      <c r="BB1161">
        <v>1</v>
      </c>
      <c r="BC1161">
        <v>4</v>
      </c>
      <c r="BD1161">
        <v>1</v>
      </c>
      <c r="BE1161" t="s">
        <v>97</v>
      </c>
      <c r="BF1161">
        <v>8</v>
      </c>
      <c r="BG1161" t="s">
        <v>107</v>
      </c>
      <c r="BH1161">
        <v>1</v>
      </c>
      <c r="BI1161" t="s">
        <v>98</v>
      </c>
      <c r="BJ1161" t="s">
        <v>108</v>
      </c>
      <c r="BK1161">
        <v>1974</v>
      </c>
      <c r="BL1161" t="s">
        <v>109</v>
      </c>
      <c r="BM1161">
        <v>2</v>
      </c>
      <c r="BN1161">
        <v>540</v>
      </c>
      <c r="BO1161" t="s">
        <v>97</v>
      </c>
      <c r="BP1161" t="s">
        <v>98</v>
      </c>
      <c r="BQ1161" t="s">
        <v>105</v>
      </c>
      <c r="BR1161">
        <v>0</v>
      </c>
      <c r="BS1161">
        <v>69</v>
      </c>
      <c r="BT1161">
        <v>0</v>
      </c>
      <c r="BU1161">
        <v>0</v>
      </c>
      <c r="BV1161">
        <v>0</v>
      </c>
      <c r="BW1161">
        <v>0</v>
      </c>
      <c r="BX1161" t="s">
        <v>83</v>
      </c>
      <c r="BY1161" t="s">
        <v>83</v>
      </c>
      <c r="BZ1161" t="s">
        <v>83</v>
      </c>
      <c r="CA1161" s="2">
        <v>0</v>
      </c>
      <c r="CB1161">
        <v>7</v>
      </c>
      <c r="CC1161">
        <v>2008</v>
      </c>
      <c r="CD1161" t="s">
        <v>110</v>
      </c>
      <c r="CE1161" t="s">
        <v>111</v>
      </c>
      <c r="CF1161" s="2">
        <v>185000</v>
      </c>
      <c r="CG1161" s="4">
        <f t="shared" si="37"/>
        <v>98.614072494669514</v>
      </c>
    </row>
    <row r="1162" spans="1:85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 t="str">
        <f t="shared" si="36"/>
        <v>N</v>
      </c>
      <c r="S1162">
        <v>6</v>
      </c>
      <c r="T1162">
        <v>5</v>
      </c>
      <c r="U1162">
        <v>1978</v>
      </c>
      <c r="V1162" t="str">
        <f>IF(Table1[[#This Row],[YearBuilt]]&lt;1990, "N", IF(Table1[[#This Row],[Remodeled after 1990?]] = "Y", "N", "Y"))</f>
        <v>N</v>
      </c>
      <c r="W1162">
        <v>1978</v>
      </c>
      <c r="X1162" t="str" cm="1">
        <f t="array" ref="X1162">IFERROR(IF(U1162=W1162, "N", IF(AND(U1162&lt;W1162, Table1[[#This Row],[YearRemodAdd]]&gt;1990), "Y", "N/A")), No value)</f>
        <v>N</v>
      </c>
      <c r="Y1162" t="s">
        <v>93</v>
      </c>
      <c r="Z1162" t="s">
        <v>94</v>
      </c>
      <c r="AA1162" t="s">
        <v>161</v>
      </c>
      <c r="AB1162" t="s">
        <v>226</v>
      </c>
      <c r="AC1162" t="s">
        <v>117</v>
      </c>
      <c r="AD1162">
        <v>0</v>
      </c>
      <c r="AE1162" t="s">
        <v>98</v>
      </c>
      <c r="AF1162" t="s">
        <v>98</v>
      </c>
      <c r="AG1162" t="s">
        <v>118</v>
      </c>
      <c r="AH1162" t="s">
        <v>97</v>
      </c>
      <c r="AI1162" t="s">
        <v>98</v>
      </c>
      <c r="AJ1162" t="s">
        <v>100</v>
      </c>
      <c r="AK1162" t="s">
        <v>119</v>
      </c>
      <c r="AL1162">
        <v>311</v>
      </c>
      <c r="AM1162" t="s">
        <v>102</v>
      </c>
      <c r="AN1162">
        <v>0</v>
      </c>
      <c r="AO1162">
        <v>544</v>
      </c>
      <c r="AP1162">
        <v>855</v>
      </c>
      <c r="AQ1162" t="s">
        <v>103</v>
      </c>
      <c r="AR1162" t="s">
        <v>147</v>
      </c>
      <c r="AS1162" t="s">
        <v>105</v>
      </c>
      <c r="AT1162" t="s">
        <v>106</v>
      </c>
      <c r="AU1162">
        <v>855</v>
      </c>
      <c r="AV1162">
        <v>601</v>
      </c>
      <c r="AW1162">
        <v>0</v>
      </c>
      <c r="AX1162">
        <v>1456</v>
      </c>
      <c r="AY1162">
        <v>0</v>
      </c>
      <c r="AZ1162">
        <v>0</v>
      </c>
      <c r="BA1162">
        <v>2</v>
      </c>
      <c r="BB1162">
        <v>1</v>
      </c>
      <c r="BC1162">
        <v>3</v>
      </c>
      <c r="BD1162">
        <v>1</v>
      </c>
      <c r="BE1162" t="s">
        <v>98</v>
      </c>
      <c r="BF1162">
        <v>7</v>
      </c>
      <c r="BG1162" t="s">
        <v>107</v>
      </c>
      <c r="BH1162">
        <v>1</v>
      </c>
      <c r="BI1162" t="s">
        <v>98</v>
      </c>
      <c r="BJ1162" t="s">
        <v>108</v>
      </c>
      <c r="BK1162">
        <v>1978</v>
      </c>
      <c r="BL1162" t="s">
        <v>102</v>
      </c>
      <c r="BM1162">
        <v>2</v>
      </c>
      <c r="BN1162">
        <v>440</v>
      </c>
      <c r="BO1162" t="s">
        <v>98</v>
      </c>
      <c r="BP1162" t="s">
        <v>98</v>
      </c>
      <c r="BQ1162" t="s">
        <v>105</v>
      </c>
      <c r="BR1162">
        <v>26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 t="s">
        <v>83</v>
      </c>
      <c r="BY1162" t="s">
        <v>83</v>
      </c>
      <c r="BZ1162" t="s">
        <v>83</v>
      </c>
      <c r="CA1162" s="2">
        <v>0</v>
      </c>
      <c r="CB1162">
        <v>7</v>
      </c>
      <c r="CC1162">
        <v>2010</v>
      </c>
      <c r="CD1162" t="s">
        <v>110</v>
      </c>
      <c r="CE1162" t="s">
        <v>111</v>
      </c>
      <c r="CF1162" s="2">
        <v>146000</v>
      </c>
      <c r="CG1162" s="4">
        <f t="shared" si="37"/>
        <v>100.27472527472527</v>
      </c>
    </row>
    <row r="1163" spans="1:85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 t="str">
        <f t="shared" si="36"/>
        <v>Y</v>
      </c>
      <c r="S1163">
        <v>6</v>
      </c>
      <c r="T1163">
        <v>7</v>
      </c>
      <c r="U1163">
        <v>1954</v>
      </c>
      <c r="V1163" t="str">
        <f>IF(Table1[[#This Row],[YearBuilt]]&lt;1990, "N", IF(Table1[[#This Row],[Remodeled after 1990?]] = "Y", "N", "Y"))</f>
        <v>N</v>
      </c>
      <c r="W1163">
        <v>2006</v>
      </c>
      <c r="X1163" t="str" cm="1">
        <f t="array" ref="X1163">IFERROR(IF(U1163=W1163, "N", IF(AND(U1163&lt;W1163, Table1[[#This Row],[YearRemodAdd]]&gt;1990), "Y", "N/A")), No value)</f>
        <v>Y</v>
      </c>
      <c r="Y1163" t="s">
        <v>152</v>
      </c>
      <c r="Z1163" t="s">
        <v>94</v>
      </c>
      <c r="AA1163" t="s">
        <v>140</v>
      </c>
      <c r="AB1163" t="s">
        <v>140</v>
      </c>
      <c r="AC1163" t="s">
        <v>96</v>
      </c>
      <c r="AD1163">
        <v>72</v>
      </c>
      <c r="AE1163" t="s">
        <v>97</v>
      </c>
      <c r="AF1163" t="s">
        <v>98</v>
      </c>
      <c r="AG1163" t="s">
        <v>118</v>
      </c>
      <c r="AH1163" t="s">
        <v>98</v>
      </c>
      <c r="AI1163" t="s">
        <v>98</v>
      </c>
      <c r="AJ1163" t="s">
        <v>100</v>
      </c>
      <c r="AK1163" t="s">
        <v>141</v>
      </c>
      <c r="AL1163">
        <v>728</v>
      </c>
      <c r="AM1163" t="s">
        <v>102</v>
      </c>
      <c r="AN1163">
        <v>0</v>
      </c>
      <c r="AO1163">
        <v>568</v>
      </c>
      <c r="AP1163">
        <v>1296</v>
      </c>
      <c r="AQ1163" t="s">
        <v>103</v>
      </c>
      <c r="AR1163" t="s">
        <v>104</v>
      </c>
      <c r="AS1163" t="s">
        <v>105</v>
      </c>
      <c r="AT1163" t="s">
        <v>106</v>
      </c>
      <c r="AU1163">
        <v>1640</v>
      </c>
      <c r="AV1163">
        <v>0</v>
      </c>
      <c r="AW1163">
        <v>0</v>
      </c>
      <c r="AX1163">
        <v>1640</v>
      </c>
      <c r="AY1163">
        <v>1</v>
      </c>
      <c r="AZ1163">
        <v>0</v>
      </c>
      <c r="BA1163">
        <v>1</v>
      </c>
      <c r="BB1163">
        <v>0</v>
      </c>
      <c r="BC1163">
        <v>3</v>
      </c>
      <c r="BD1163">
        <v>1</v>
      </c>
      <c r="BE1163" t="s">
        <v>97</v>
      </c>
      <c r="BF1163">
        <v>7</v>
      </c>
      <c r="BG1163" t="s">
        <v>107</v>
      </c>
      <c r="BH1163">
        <v>1</v>
      </c>
      <c r="BI1163" t="s">
        <v>97</v>
      </c>
      <c r="BJ1163" t="s">
        <v>127</v>
      </c>
      <c r="BK1163">
        <v>1993</v>
      </c>
      <c r="BL1163" t="s">
        <v>102</v>
      </c>
      <c r="BM1163">
        <v>2</v>
      </c>
      <c r="BN1163">
        <v>924</v>
      </c>
      <c r="BO1163" t="s">
        <v>98</v>
      </c>
      <c r="BP1163" t="s">
        <v>98</v>
      </c>
      <c r="BQ1163" t="s">
        <v>105</v>
      </c>
      <c r="BR1163">
        <v>108</v>
      </c>
      <c r="BS1163">
        <v>0</v>
      </c>
      <c r="BT1163">
        <v>0</v>
      </c>
      <c r="BU1163">
        <v>216</v>
      </c>
      <c r="BV1163">
        <v>0</v>
      </c>
      <c r="BW1163">
        <v>0</v>
      </c>
      <c r="BX1163" t="s">
        <v>83</v>
      </c>
      <c r="BY1163" t="s">
        <v>83</v>
      </c>
      <c r="BZ1163" t="s">
        <v>83</v>
      </c>
      <c r="CA1163" s="2">
        <v>0</v>
      </c>
      <c r="CB1163">
        <v>11</v>
      </c>
      <c r="CC1163">
        <v>2008</v>
      </c>
      <c r="CD1163" t="s">
        <v>110</v>
      </c>
      <c r="CE1163" t="s">
        <v>111</v>
      </c>
      <c r="CF1163" s="2">
        <v>224000</v>
      </c>
      <c r="CG1163" s="4">
        <f t="shared" si="37"/>
        <v>136.58536585365854</v>
      </c>
    </row>
    <row r="1164" spans="1:85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 t="str">
        <f t="shared" si="36"/>
        <v>Y</v>
      </c>
      <c r="S1164">
        <v>5</v>
      </c>
      <c r="T1164">
        <v>5</v>
      </c>
      <c r="U1164">
        <v>1968</v>
      </c>
      <c r="V1164" t="str">
        <f>IF(Table1[[#This Row],[YearBuilt]]&lt;1990, "N", IF(Table1[[#This Row],[Remodeled after 1990?]] = "Y", "N", "Y"))</f>
        <v>N</v>
      </c>
      <c r="W1164">
        <v>1968</v>
      </c>
      <c r="X1164" t="str" cm="1">
        <f t="array" ref="X1164">IFERROR(IF(U1164=W1164, "N", IF(AND(U1164&lt;W1164, Table1[[#This Row],[YearRemodAdd]]&gt;1990), "Y", "N/A")), No value)</f>
        <v>N</v>
      </c>
      <c r="Y1164" t="s">
        <v>93</v>
      </c>
      <c r="Z1164" t="s">
        <v>94</v>
      </c>
      <c r="AA1164" t="s">
        <v>95</v>
      </c>
      <c r="AB1164" t="s">
        <v>95</v>
      </c>
      <c r="AC1164" t="s">
        <v>117</v>
      </c>
      <c r="AD1164">
        <v>0</v>
      </c>
      <c r="AE1164" t="s">
        <v>98</v>
      </c>
      <c r="AF1164" t="s">
        <v>98</v>
      </c>
      <c r="AG1164" t="s">
        <v>118</v>
      </c>
      <c r="AH1164" t="s">
        <v>97</v>
      </c>
      <c r="AI1164" t="s">
        <v>98</v>
      </c>
      <c r="AJ1164" t="s">
        <v>100</v>
      </c>
      <c r="AK1164" t="s">
        <v>141</v>
      </c>
      <c r="AL1164">
        <v>492</v>
      </c>
      <c r="AM1164" t="s">
        <v>102</v>
      </c>
      <c r="AN1164">
        <v>0</v>
      </c>
      <c r="AO1164">
        <v>402</v>
      </c>
      <c r="AP1164">
        <v>894</v>
      </c>
      <c r="AQ1164" t="s">
        <v>103</v>
      </c>
      <c r="AR1164" t="s">
        <v>97</v>
      </c>
      <c r="AS1164" t="s">
        <v>105</v>
      </c>
      <c r="AT1164" t="s">
        <v>106</v>
      </c>
      <c r="AU1164">
        <v>894</v>
      </c>
      <c r="AV1164">
        <v>0</v>
      </c>
      <c r="AW1164">
        <v>0</v>
      </c>
      <c r="AX1164">
        <v>894</v>
      </c>
      <c r="AY1164">
        <v>0</v>
      </c>
      <c r="AZ1164">
        <v>0</v>
      </c>
      <c r="BA1164">
        <v>1</v>
      </c>
      <c r="BB1164">
        <v>0</v>
      </c>
      <c r="BC1164">
        <v>3</v>
      </c>
      <c r="BD1164">
        <v>1</v>
      </c>
      <c r="BE1164" t="s">
        <v>98</v>
      </c>
      <c r="BF1164">
        <v>5</v>
      </c>
      <c r="BG1164" t="s">
        <v>107</v>
      </c>
      <c r="BH1164">
        <v>1</v>
      </c>
      <c r="BI1164" t="s">
        <v>212</v>
      </c>
      <c r="BJ1164" t="s">
        <v>108</v>
      </c>
      <c r="BK1164">
        <v>1968</v>
      </c>
      <c r="BL1164" t="s">
        <v>157</v>
      </c>
      <c r="BM1164">
        <v>2</v>
      </c>
      <c r="BN1164">
        <v>450</v>
      </c>
      <c r="BO1164" t="s">
        <v>98</v>
      </c>
      <c r="BP1164" t="s">
        <v>98</v>
      </c>
      <c r="BQ1164" t="s">
        <v>105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 t="s">
        <v>83</v>
      </c>
      <c r="BY1164" t="s">
        <v>83</v>
      </c>
      <c r="BZ1164" t="s">
        <v>83</v>
      </c>
      <c r="CA1164" s="2">
        <v>0</v>
      </c>
      <c r="CB1164">
        <v>5</v>
      </c>
      <c r="CC1164">
        <v>2007</v>
      </c>
      <c r="CD1164" t="s">
        <v>110</v>
      </c>
      <c r="CE1164" t="s">
        <v>111</v>
      </c>
      <c r="CF1164" s="2">
        <v>129000</v>
      </c>
      <c r="CG1164" s="4">
        <f t="shared" si="37"/>
        <v>144.29530201342283</v>
      </c>
    </row>
    <row r="1165" spans="1:85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 t="str">
        <f t="shared" si="36"/>
        <v>N/A</v>
      </c>
      <c r="S1165">
        <v>4</v>
      </c>
      <c r="T1165">
        <v>4</v>
      </c>
      <c r="U1165">
        <v>1969</v>
      </c>
      <c r="V1165" t="str">
        <f>IF(Table1[[#This Row],[YearBuilt]]&lt;1990, "N", IF(Table1[[#This Row],[Remodeled after 1990?]] = "Y", "N", "Y"))</f>
        <v>N</v>
      </c>
      <c r="W1165">
        <v>1969</v>
      </c>
      <c r="X1165" t="str" cm="1">
        <f t="array" ref="X1165">IFERROR(IF(U1165=W1165, "N", IF(AND(U1165&lt;W1165, Table1[[#This Row],[YearRemodAdd]]&gt;1990), "Y", "N/A")), No value)</f>
        <v>N</v>
      </c>
      <c r="Y1165" t="s">
        <v>93</v>
      </c>
      <c r="Z1165" t="s">
        <v>94</v>
      </c>
      <c r="AA1165" t="s">
        <v>161</v>
      </c>
      <c r="AB1165" t="s">
        <v>161</v>
      </c>
      <c r="AC1165" t="s">
        <v>117</v>
      </c>
      <c r="AD1165">
        <v>0</v>
      </c>
      <c r="AE1165" t="s">
        <v>98</v>
      </c>
      <c r="AF1165" t="s">
        <v>98</v>
      </c>
      <c r="AG1165" t="s">
        <v>118</v>
      </c>
      <c r="AH1165" t="s">
        <v>97</v>
      </c>
      <c r="AI1165" t="s">
        <v>98</v>
      </c>
      <c r="AJ1165" t="s">
        <v>130</v>
      </c>
      <c r="AK1165" t="s">
        <v>101</v>
      </c>
      <c r="AL1165">
        <v>1198</v>
      </c>
      <c r="AM1165" t="s">
        <v>102</v>
      </c>
      <c r="AN1165">
        <v>0</v>
      </c>
      <c r="AO1165">
        <v>0</v>
      </c>
      <c r="AP1165">
        <v>1198</v>
      </c>
      <c r="AQ1165" t="s">
        <v>103</v>
      </c>
      <c r="AR1165" t="s">
        <v>98</v>
      </c>
      <c r="AS1165" t="s">
        <v>105</v>
      </c>
      <c r="AT1165" t="s">
        <v>106</v>
      </c>
      <c r="AU1165">
        <v>1258</v>
      </c>
      <c r="AV1165">
        <v>0</v>
      </c>
      <c r="AW1165">
        <v>0</v>
      </c>
      <c r="AX1165">
        <v>1258</v>
      </c>
      <c r="AY1165">
        <v>2</v>
      </c>
      <c r="AZ1165">
        <v>0</v>
      </c>
      <c r="BA1165">
        <v>0</v>
      </c>
      <c r="BB1165">
        <v>2</v>
      </c>
      <c r="BC1165">
        <v>0</v>
      </c>
      <c r="BD1165">
        <v>2</v>
      </c>
      <c r="BE1165" t="s">
        <v>98</v>
      </c>
      <c r="BF1165">
        <v>6</v>
      </c>
      <c r="BG1165" t="s">
        <v>107</v>
      </c>
      <c r="BH1165">
        <v>0</v>
      </c>
      <c r="BI1165" t="s">
        <v>83</v>
      </c>
      <c r="BJ1165" t="s">
        <v>169</v>
      </c>
      <c r="BK1165">
        <v>1969</v>
      </c>
      <c r="BL1165" t="s">
        <v>102</v>
      </c>
      <c r="BM1165">
        <v>2</v>
      </c>
      <c r="BN1165">
        <v>400</v>
      </c>
      <c r="BO1165" t="s">
        <v>147</v>
      </c>
      <c r="BP1165" t="s">
        <v>98</v>
      </c>
      <c r="BQ1165" t="s">
        <v>105</v>
      </c>
      <c r="BR1165">
        <v>120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 t="s">
        <v>83</v>
      </c>
      <c r="BY1165" t="s">
        <v>83</v>
      </c>
      <c r="BZ1165" t="s">
        <v>83</v>
      </c>
      <c r="CA1165" s="2">
        <v>0</v>
      </c>
      <c r="CB1165">
        <v>1</v>
      </c>
      <c r="CC1165">
        <v>2008</v>
      </c>
      <c r="CD1165" t="s">
        <v>110</v>
      </c>
      <c r="CE1165" t="s">
        <v>210</v>
      </c>
      <c r="CF1165" s="2">
        <v>108959</v>
      </c>
      <c r="CG1165" s="4">
        <f t="shared" si="37"/>
        <v>86.612877583465817</v>
      </c>
    </row>
    <row r="1166" spans="1:85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 t="str">
        <f t="shared" si="36"/>
        <v>N/A</v>
      </c>
      <c r="S1166">
        <v>5</v>
      </c>
      <c r="T1166">
        <v>7</v>
      </c>
      <c r="U1166">
        <v>1978</v>
      </c>
      <c r="V1166" t="str">
        <f>IF(Table1[[#This Row],[YearBuilt]]&lt;1990, "N", IF(Table1[[#This Row],[Remodeled after 1990?]] = "Y", "N", "Y"))</f>
        <v>N</v>
      </c>
      <c r="W1166">
        <v>1978</v>
      </c>
      <c r="X1166" t="str" cm="1">
        <f t="array" ref="X1166">IFERROR(IF(U1166=W1166, "N", IF(AND(U1166&lt;W1166, Table1[[#This Row],[YearRemodAdd]]&gt;1990), "Y", "N/A")), No value)</f>
        <v>N</v>
      </c>
      <c r="Y1166" t="s">
        <v>93</v>
      </c>
      <c r="Z1166" t="s">
        <v>94</v>
      </c>
      <c r="AA1166" t="s">
        <v>161</v>
      </c>
      <c r="AB1166" t="s">
        <v>161</v>
      </c>
      <c r="AC1166" t="s">
        <v>117</v>
      </c>
      <c r="AD1166">
        <v>0</v>
      </c>
      <c r="AE1166" t="s">
        <v>98</v>
      </c>
      <c r="AF1166" t="s">
        <v>98</v>
      </c>
      <c r="AG1166" t="s">
        <v>99</v>
      </c>
      <c r="AH1166" t="s">
        <v>97</v>
      </c>
      <c r="AI1166" t="s">
        <v>98</v>
      </c>
      <c r="AJ1166" t="s">
        <v>97</v>
      </c>
      <c r="AK1166" t="s">
        <v>119</v>
      </c>
      <c r="AL1166">
        <v>680</v>
      </c>
      <c r="AM1166" t="s">
        <v>153</v>
      </c>
      <c r="AN1166">
        <v>391</v>
      </c>
      <c r="AO1166">
        <v>289</v>
      </c>
      <c r="AP1166">
        <v>1360</v>
      </c>
      <c r="AQ1166" t="s">
        <v>103</v>
      </c>
      <c r="AR1166" t="s">
        <v>104</v>
      </c>
      <c r="AS1166" t="s">
        <v>105</v>
      </c>
      <c r="AT1166" t="s">
        <v>106</v>
      </c>
      <c r="AU1166">
        <v>1432</v>
      </c>
      <c r="AV1166">
        <v>0</v>
      </c>
      <c r="AW1166">
        <v>0</v>
      </c>
      <c r="AX1166">
        <v>1432</v>
      </c>
      <c r="AY1166">
        <v>1</v>
      </c>
      <c r="AZ1166">
        <v>0</v>
      </c>
      <c r="BA1166">
        <v>1</v>
      </c>
      <c r="BB1166">
        <v>1</v>
      </c>
      <c r="BC1166">
        <v>2</v>
      </c>
      <c r="BD1166">
        <v>1</v>
      </c>
      <c r="BE1166" t="s">
        <v>97</v>
      </c>
      <c r="BF1166">
        <v>5</v>
      </c>
      <c r="BG1166" t="s">
        <v>107</v>
      </c>
      <c r="BH1166">
        <v>1</v>
      </c>
      <c r="BI1166" t="s">
        <v>98</v>
      </c>
      <c r="BJ1166" t="s">
        <v>108</v>
      </c>
      <c r="BK1166">
        <v>1978</v>
      </c>
      <c r="BL1166" t="s">
        <v>102</v>
      </c>
      <c r="BM1166">
        <v>2</v>
      </c>
      <c r="BN1166">
        <v>588</v>
      </c>
      <c r="BO1166" t="s">
        <v>98</v>
      </c>
      <c r="BP1166" t="s">
        <v>98</v>
      </c>
      <c r="BQ1166" t="s">
        <v>105</v>
      </c>
      <c r="BR1166">
        <v>168</v>
      </c>
      <c r="BS1166">
        <v>180</v>
      </c>
      <c r="BT1166">
        <v>0</v>
      </c>
      <c r="BU1166">
        <v>0</v>
      </c>
      <c r="BV1166">
        <v>0</v>
      </c>
      <c r="BW1166">
        <v>0</v>
      </c>
      <c r="BX1166" t="s">
        <v>83</v>
      </c>
      <c r="BY1166" t="s">
        <v>83</v>
      </c>
      <c r="BZ1166" t="s">
        <v>83</v>
      </c>
      <c r="CA1166" s="2">
        <v>0</v>
      </c>
      <c r="CB1166">
        <v>6</v>
      </c>
      <c r="CC1166">
        <v>2007</v>
      </c>
      <c r="CD1166" t="s">
        <v>110</v>
      </c>
      <c r="CE1166" t="s">
        <v>111</v>
      </c>
      <c r="CF1166" s="2">
        <v>194000</v>
      </c>
      <c r="CG1166" s="4">
        <f t="shared" si="37"/>
        <v>135.47486033519553</v>
      </c>
    </row>
    <row r="1167" spans="1:85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 t="str">
        <f t="shared" si="36"/>
        <v>Y</v>
      </c>
      <c r="S1167">
        <v>7</v>
      </c>
      <c r="T1167">
        <v>5</v>
      </c>
      <c r="U1167">
        <v>2009</v>
      </c>
      <c r="V1167" t="str">
        <f>IF(Table1[[#This Row],[YearBuilt]]&lt;1990, "N", IF(Table1[[#This Row],[Remodeled after 1990?]] = "Y", "N", "Y"))</f>
        <v>Y</v>
      </c>
      <c r="W1167">
        <v>2009</v>
      </c>
      <c r="X1167" t="str" cm="1">
        <f t="array" ref="X1167">IFERROR(IF(U1167=W1167, "N", IF(AND(U1167&lt;W1167, Table1[[#This Row],[YearRemodAdd]]&gt;1990), "Y", "N/A")), No value)</f>
        <v>N</v>
      </c>
      <c r="Y1167" t="s">
        <v>93</v>
      </c>
      <c r="Z1167" t="s">
        <v>94</v>
      </c>
      <c r="AA1167" t="s">
        <v>95</v>
      </c>
      <c r="AB1167" t="s">
        <v>95</v>
      </c>
      <c r="AC1167" t="s">
        <v>137</v>
      </c>
      <c r="AD1167">
        <v>268</v>
      </c>
      <c r="AE1167" t="s">
        <v>97</v>
      </c>
      <c r="AF1167" t="s">
        <v>98</v>
      </c>
      <c r="AG1167" t="s">
        <v>99</v>
      </c>
      <c r="AH1167" t="s">
        <v>97</v>
      </c>
      <c r="AI1167" t="s">
        <v>98</v>
      </c>
      <c r="AJ1167" t="s">
        <v>100</v>
      </c>
      <c r="AK1167" t="s">
        <v>102</v>
      </c>
      <c r="AL1167">
        <v>0</v>
      </c>
      <c r="AM1167" t="s">
        <v>102</v>
      </c>
      <c r="AN1167">
        <v>0</v>
      </c>
      <c r="AO1167">
        <v>1502</v>
      </c>
      <c r="AP1167">
        <v>1502</v>
      </c>
      <c r="AQ1167" t="s">
        <v>103</v>
      </c>
      <c r="AR1167" t="s">
        <v>104</v>
      </c>
      <c r="AS1167" t="s">
        <v>105</v>
      </c>
      <c r="AT1167" t="s">
        <v>106</v>
      </c>
      <c r="AU1167">
        <v>1502</v>
      </c>
      <c r="AV1167">
        <v>0</v>
      </c>
      <c r="AW1167">
        <v>0</v>
      </c>
      <c r="AX1167">
        <v>1502</v>
      </c>
      <c r="AY1167">
        <v>0</v>
      </c>
      <c r="AZ1167">
        <v>0</v>
      </c>
      <c r="BA1167">
        <v>2</v>
      </c>
      <c r="BB1167">
        <v>0</v>
      </c>
      <c r="BC1167">
        <v>3</v>
      </c>
      <c r="BD1167">
        <v>1</v>
      </c>
      <c r="BE1167" t="s">
        <v>97</v>
      </c>
      <c r="BF1167">
        <v>7</v>
      </c>
      <c r="BG1167" t="s">
        <v>107</v>
      </c>
      <c r="BH1167">
        <v>0</v>
      </c>
      <c r="BI1167" t="s">
        <v>83</v>
      </c>
      <c r="BJ1167" t="s">
        <v>108</v>
      </c>
      <c r="BK1167">
        <v>2009</v>
      </c>
      <c r="BL1167" t="s">
        <v>109</v>
      </c>
      <c r="BM1167">
        <v>2</v>
      </c>
      <c r="BN1167">
        <v>644</v>
      </c>
      <c r="BO1167" t="s">
        <v>98</v>
      </c>
      <c r="BP1167" t="s">
        <v>98</v>
      </c>
      <c r="BQ1167" t="s">
        <v>105</v>
      </c>
      <c r="BR1167">
        <v>0</v>
      </c>
      <c r="BS1167">
        <v>114</v>
      </c>
      <c r="BT1167">
        <v>0</v>
      </c>
      <c r="BU1167">
        <v>0</v>
      </c>
      <c r="BV1167">
        <v>0</v>
      </c>
      <c r="BW1167">
        <v>0</v>
      </c>
      <c r="BX1167" t="s">
        <v>83</v>
      </c>
      <c r="BY1167" t="s">
        <v>83</v>
      </c>
      <c r="BZ1167" t="s">
        <v>83</v>
      </c>
      <c r="CA1167" s="2">
        <v>0</v>
      </c>
      <c r="CB1167">
        <v>9</v>
      </c>
      <c r="CC1167">
        <v>2009</v>
      </c>
      <c r="CD1167" t="s">
        <v>158</v>
      </c>
      <c r="CE1167" t="s">
        <v>159</v>
      </c>
      <c r="CF1167" s="2">
        <v>233170</v>
      </c>
      <c r="CG1167" s="4">
        <f t="shared" si="37"/>
        <v>155.23968042609854</v>
      </c>
    </row>
    <row r="1168" spans="1:85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 t="str">
        <f t="shared" si="36"/>
        <v>Y</v>
      </c>
      <c r="S1168">
        <v>8</v>
      </c>
      <c r="T1168">
        <v>5</v>
      </c>
      <c r="U1168">
        <v>2008</v>
      </c>
      <c r="V1168" t="str">
        <f>IF(Table1[[#This Row],[YearBuilt]]&lt;1990, "N", IF(Table1[[#This Row],[Remodeled after 1990?]] = "Y", "N", "Y"))</f>
        <v>Y</v>
      </c>
      <c r="W1168">
        <v>2008</v>
      </c>
      <c r="X1168" t="str" cm="1">
        <f t="array" ref="X1168">IFERROR(IF(U1168=W1168, "N", IF(AND(U1168&lt;W1168, Table1[[#This Row],[YearRemodAdd]]&gt;1990), "Y", "N/A")), No value)</f>
        <v>N</v>
      </c>
      <c r="Y1168" t="s">
        <v>93</v>
      </c>
      <c r="Z1168" t="s">
        <v>94</v>
      </c>
      <c r="AA1168" t="s">
        <v>95</v>
      </c>
      <c r="AB1168" t="s">
        <v>95</v>
      </c>
      <c r="AC1168" t="s">
        <v>137</v>
      </c>
      <c r="AD1168">
        <v>72</v>
      </c>
      <c r="AE1168" t="s">
        <v>97</v>
      </c>
      <c r="AF1168" t="s">
        <v>98</v>
      </c>
      <c r="AG1168" t="s">
        <v>99</v>
      </c>
      <c r="AH1168" t="s">
        <v>97</v>
      </c>
      <c r="AI1168" t="s">
        <v>98</v>
      </c>
      <c r="AJ1168" t="s">
        <v>130</v>
      </c>
      <c r="AK1168" t="s">
        <v>102</v>
      </c>
      <c r="AL1168">
        <v>0</v>
      </c>
      <c r="AM1168" t="s">
        <v>102</v>
      </c>
      <c r="AN1168">
        <v>0</v>
      </c>
      <c r="AO1168">
        <v>1694</v>
      </c>
      <c r="AP1168">
        <v>1694</v>
      </c>
      <c r="AQ1168" t="s">
        <v>103</v>
      </c>
      <c r="AR1168" t="s">
        <v>104</v>
      </c>
      <c r="AS1168" t="s">
        <v>105</v>
      </c>
      <c r="AT1168" t="s">
        <v>106</v>
      </c>
      <c r="AU1168">
        <v>1694</v>
      </c>
      <c r="AV1168">
        <v>0</v>
      </c>
      <c r="AW1168">
        <v>0</v>
      </c>
      <c r="AX1168">
        <v>1694</v>
      </c>
      <c r="AY1168">
        <v>0</v>
      </c>
      <c r="AZ1168">
        <v>0</v>
      </c>
      <c r="BA1168">
        <v>2</v>
      </c>
      <c r="BB1168">
        <v>0</v>
      </c>
      <c r="BC1168">
        <v>3</v>
      </c>
      <c r="BD1168">
        <v>1</v>
      </c>
      <c r="BE1168" t="s">
        <v>97</v>
      </c>
      <c r="BF1168">
        <v>7</v>
      </c>
      <c r="BG1168" t="s">
        <v>107</v>
      </c>
      <c r="BH1168">
        <v>0</v>
      </c>
      <c r="BI1168" t="s">
        <v>83</v>
      </c>
      <c r="BJ1168" t="s">
        <v>108</v>
      </c>
      <c r="BK1168">
        <v>2008</v>
      </c>
      <c r="BL1168" t="s">
        <v>109</v>
      </c>
      <c r="BM1168">
        <v>3</v>
      </c>
      <c r="BN1168">
        <v>776</v>
      </c>
      <c r="BO1168" t="s">
        <v>98</v>
      </c>
      <c r="BP1168" t="s">
        <v>98</v>
      </c>
      <c r="BQ1168" t="s">
        <v>105</v>
      </c>
      <c r="BR1168">
        <v>160</v>
      </c>
      <c r="BS1168">
        <v>33</v>
      </c>
      <c r="BT1168">
        <v>0</v>
      </c>
      <c r="BU1168">
        <v>0</v>
      </c>
      <c r="BV1168">
        <v>0</v>
      </c>
      <c r="BW1168">
        <v>0</v>
      </c>
      <c r="BX1168" t="s">
        <v>83</v>
      </c>
      <c r="BY1168" t="s">
        <v>83</v>
      </c>
      <c r="BZ1168" t="s">
        <v>83</v>
      </c>
      <c r="CA1168" s="2">
        <v>0</v>
      </c>
      <c r="CB1168">
        <v>2</v>
      </c>
      <c r="CC1168">
        <v>2010</v>
      </c>
      <c r="CD1168" t="s">
        <v>110</v>
      </c>
      <c r="CE1168" t="s">
        <v>111</v>
      </c>
      <c r="CF1168" s="2">
        <v>245350</v>
      </c>
      <c r="CG1168" s="4">
        <f t="shared" si="37"/>
        <v>144.83471074380165</v>
      </c>
    </row>
    <row r="1169" spans="1:85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 t="str">
        <f t="shared" si="36"/>
        <v>N</v>
      </c>
      <c r="S1169">
        <v>6</v>
      </c>
      <c r="T1169">
        <v>5</v>
      </c>
      <c r="U1169">
        <v>2000</v>
      </c>
      <c r="V1169" t="str">
        <f>IF(Table1[[#This Row],[YearBuilt]]&lt;1990, "N", IF(Table1[[#This Row],[Remodeled after 1990?]] = "Y", "N", "Y"))</f>
        <v>Y</v>
      </c>
      <c r="W1169">
        <v>2000</v>
      </c>
      <c r="X1169" t="str" cm="1">
        <f t="array" ref="X1169">IFERROR(IF(U1169=W1169, "N", IF(AND(U1169&lt;W1169, Table1[[#This Row],[YearRemodAdd]]&gt;1990), "Y", "N/A")), No value)</f>
        <v>N</v>
      </c>
      <c r="Y1169" t="s">
        <v>93</v>
      </c>
      <c r="Z1169" t="s">
        <v>94</v>
      </c>
      <c r="AA1169" t="s">
        <v>95</v>
      </c>
      <c r="AB1169" t="s">
        <v>95</v>
      </c>
      <c r="AC1169" t="s">
        <v>117</v>
      </c>
      <c r="AD1169">
        <v>0</v>
      </c>
      <c r="AE1169" t="s">
        <v>98</v>
      </c>
      <c r="AF1169" t="s">
        <v>98</v>
      </c>
      <c r="AG1169" t="s">
        <v>99</v>
      </c>
      <c r="AH1169" t="s">
        <v>97</v>
      </c>
      <c r="AI1169" t="s">
        <v>98</v>
      </c>
      <c r="AJ1169" t="s">
        <v>100</v>
      </c>
      <c r="AK1169" t="s">
        <v>101</v>
      </c>
      <c r="AL1169">
        <v>786</v>
      </c>
      <c r="AM1169" t="s">
        <v>102</v>
      </c>
      <c r="AN1169">
        <v>0</v>
      </c>
      <c r="AO1169">
        <v>173</v>
      </c>
      <c r="AP1169">
        <v>959</v>
      </c>
      <c r="AQ1169" t="s">
        <v>103</v>
      </c>
      <c r="AR1169" t="s">
        <v>104</v>
      </c>
      <c r="AS1169" t="s">
        <v>105</v>
      </c>
      <c r="AT1169" t="s">
        <v>106</v>
      </c>
      <c r="AU1169">
        <v>959</v>
      </c>
      <c r="AV1169">
        <v>712</v>
      </c>
      <c r="AW1169">
        <v>0</v>
      </c>
      <c r="AX1169">
        <v>1671</v>
      </c>
      <c r="AY1169">
        <v>1</v>
      </c>
      <c r="AZ1169">
        <v>0</v>
      </c>
      <c r="BA1169">
        <v>2</v>
      </c>
      <c r="BB1169">
        <v>1</v>
      </c>
      <c r="BC1169">
        <v>3</v>
      </c>
      <c r="BD1169">
        <v>1</v>
      </c>
      <c r="BE1169" t="s">
        <v>98</v>
      </c>
      <c r="BF1169">
        <v>7</v>
      </c>
      <c r="BG1169" t="s">
        <v>107</v>
      </c>
      <c r="BH1169">
        <v>1</v>
      </c>
      <c r="BI1169" t="s">
        <v>98</v>
      </c>
      <c r="BJ1169" t="s">
        <v>108</v>
      </c>
      <c r="BK1169">
        <v>2000</v>
      </c>
      <c r="BL1169" t="s">
        <v>157</v>
      </c>
      <c r="BM1169">
        <v>2</v>
      </c>
      <c r="BN1169">
        <v>472</v>
      </c>
      <c r="BO1169" t="s">
        <v>98</v>
      </c>
      <c r="BP1169" t="s">
        <v>98</v>
      </c>
      <c r="BQ1169" t="s">
        <v>105</v>
      </c>
      <c r="BR1169">
        <v>0</v>
      </c>
      <c r="BS1169">
        <v>38</v>
      </c>
      <c r="BT1169">
        <v>0</v>
      </c>
      <c r="BU1169">
        <v>0</v>
      </c>
      <c r="BV1169">
        <v>0</v>
      </c>
      <c r="BW1169">
        <v>0</v>
      </c>
      <c r="BX1169" t="s">
        <v>83</v>
      </c>
      <c r="BY1169" t="s">
        <v>83</v>
      </c>
      <c r="BZ1169" t="s">
        <v>83</v>
      </c>
      <c r="CA1169" s="2">
        <v>0</v>
      </c>
      <c r="CB1169">
        <v>2</v>
      </c>
      <c r="CC1169">
        <v>2006</v>
      </c>
      <c r="CD1169" t="s">
        <v>110</v>
      </c>
      <c r="CE1169" t="s">
        <v>111</v>
      </c>
      <c r="CF1169" s="2">
        <v>173000</v>
      </c>
      <c r="CG1169" s="4">
        <f t="shared" si="37"/>
        <v>103.53081986834231</v>
      </c>
    </row>
    <row r="1170" spans="1:85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 t="str">
        <f t="shared" si="36"/>
        <v>N</v>
      </c>
      <c r="S1170">
        <v>6</v>
      </c>
      <c r="T1170">
        <v>7</v>
      </c>
      <c r="U1170">
        <v>1935</v>
      </c>
      <c r="V1170" t="str">
        <f>IF(Table1[[#This Row],[YearBuilt]]&lt;1990, "N", IF(Table1[[#This Row],[Remodeled after 1990?]] = "Y", "N", "Y"))</f>
        <v>N</v>
      </c>
      <c r="W1170">
        <v>1986</v>
      </c>
      <c r="X1170" t="str" cm="1">
        <f t="array" ref="X1170">IFERROR(IF(U1170=W1170, "N", IF(AND(U1170&lt;W1170, Table1[[#This Row],[YearRemodAdd]]&gt;1990), "Y", "N/A")), No value)</f>
        <v>N/A</v>
      </c>
      <c r="Y1170" t="s">
        <v>152</v>
      </c>
      <c r="Z1170" t="s">
        <v>94</v>
      </c>
      <c r="AA1170" t="s">
        <v>203</v>
      </c>
      <c r="AB1170" t="s">
        <v>203</v>
      </c>
      <c r="AC1170" t="s">
        <v>117</v>
      </c>
      <c r="AD1170">
        <v>0</v>
      </c>
      <c r="AE1170" t="s">
        <v>98</v>
      </c>
      <c r="AF1170" t="s">
        <v>98</v>
      </c>
      <c r="AG1170" t="s">
        <v>118</v>
      </c>
      <c r="AH1170" t="s">
        <v>98</v>
      </c>
      <c r="AI1170" t="s">
        <v>98</v>
      </c>
      <c r="AJ1170" t="s">
        <v>100</v>
      </c>
      <c r="AK1170" t="s">
        <v>153</v>
      </c>
      <c r="AL1170">
        <v>626</v>
      </c>
      <c r="AM1170" t="s">
        <v>102</v>
      </c>
      <c r="AN1170">
        <v>0</v>
      </c>
      <c r="AO1170">
        <v>501</v>
      </c>
      <c r="AP1170">
        <v>1127</v>
      </c>
      <c r="AQ1170" t="s">
        <v>103</v>
      </c>
      <c r="AR1170" t="s">
        <v>104</v>
      </c>
      <c r="AS1170" t="s">
        <v>105</v>
      </c>
      <c r="AT1170" t="s">
        <v>106</v>
      </c>
      <c r="AU1170">
        <v>1236</v>
      </c>
      <c r="AV1170">
        <v>872</v>
      </c>
      <c r="AW1170">
        <v>0</v>
      </c>
      <c r="AX1170">
        <v>2108</v>
      </c>
      <c r="AY1170">
        <v>0</v>
      </c>
      <c r="AZ1170">
        <v>0</v>
      </c>
      <c r="BA1170">
        <v>2</v>
      </c>
      <c r="BB1170">
        <v>0</v>
      </c>
      <c r="BC1170">
        <v>4</v>
      </c>
      <c r="BD1170">
        <v>1</v>
      </c>
      <c r="BE1170" t="s">
        <v>97</v>
      </c>
      <c r="BF1170">
        <v>7</v>
      </c>
      <c r="BG1170" t="s">
        <v>107</v>
      </c>
      <c r="BH1170">
        <v>2</v>
      </c>
      <c r="BI1170" t="s">
        <v>98</v>
      </c>
      <c r="BJ1170" t="s">
        <v>209</v>
      </c>
      <c r="BK1170">
        <v>1935</v>
      </c>
      <c r="BL1170" t="s">
        <v>102</v>
      </c>
      <c r="BM1170">
        <v>2</v>
      </c>
      <c r="BN1170">
        <v>540</v>
      </c>
      <c r="BO1170" t="s">
        <v>98</v>
      </c>
      <c r="BP1170" t="s">
        <v>98</v>
      </c>
      <c r="BQ1170" t="s">
        <v>105</v>
      </c>
      <c r="BR1170">
        <v>0</v>
      </c>
      <c r="BS1170">
        <v>0</v>
      </c>
      <c r="BT1170">
        <v>0</v>
      </c>
      <c r="BU1170">
        <v>0</v>
      </c>
      <c r="BV1170">
        <v>90</v>
      </c>
      <c r="BW1170">
        <v>0</v>
      </c>
      <c r="BX1170" t="s">
        <v>83</v>
      </c>
      <c r="BY1170" t="s">
        <v>83</v>
      </c>
      <c r="BZ1170" t="s">
        <v>83</v>
      </c>
      <c r="CA1170" s="2">
        <v>0</v>
      </c>
      <c r="CB1170">
        <v>7</v>
      </c>
      <c r="CC1170">
        <v>2008</v>
      </c>
      <c r="CD1170" t="s">
        <v>110</v>
      </c>
      <c r="CE1170" t="s">
        <v>111</v>
      </c>
      <c r="CF1170" s="2">
        <v>235000</v>
      </c>
      <c r="CG1170" s="4">
        <f t="shared" si="37"/>
        <v>111.48007590132828</v>
      </c>
    </row>
    <row r="1171" spans="1:85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 t="str">
        <f t="shared" si="36"/>
        <v>N</v>
      </c>
      <c r="S1171">
        <v>10</v>
      </c>
      <c r="T1171">
        <v>5</v>
      </c>
      <c r="U1171">
        <v>1995</v>
      </c>
      <c r="V1171" t="str">
        <f>IF(Table1[[#This Row],[YearBuilt]]&lt;1990, "N", IF(Table1[[#This Row],[Remodeled after 1990?]] = "Y", "N", "Y"))</f>
        <v>N</v>
      </c>
      <c r="W1171">
        <v>1996</v>
      </c>
      <c r="X1171" t="str" cm="1">
        <f t="array" ref="X1171">IFERROR(IF(U1171=W1171, "N", IF(AND(U1171&lt;W1171, Table1[[#This Row],[YearRemodAdd]]&gt;1990), "Y", "N/A")), No value)</f>
        <v>Y</v>
      </c>
      <c r="Y1171" t="s">
        <v>152</v>
      </c>
      <c r="Z1171" t="s">
        <v>94</v>
      </c>
      <c r="AA1171" t="s">
        <v>140</v>
      </c>
      <c r="AB1171" t="s">
        <v>140</v>
      </c>
      <c r="AC1171" t="s">
        <v>96</v>
      </c>
      <c r="AD1171">
        <v>1378</v>
      </c>
      <c r="AE1171" t="s">
        <v>97</v>
      </c>
      <c r="AF1171" t="s">
        <v>97</v>
      </c>
      <c r="AG1171" t="s">
        <v>99</v>
      </c>
      <c r="AH1171" t="s">
        <v>104</v>
      </c>
      <c r="AI1171" t="s">
        <v>98</v>
      </c>
      <c r="AJ1171" t="s">
        <v>97</v>
      </c>
      <c r="AK1171" t="s">
        <v>101</v>
      </c>
      <c r="AL1171">
        <v>1387</v>
      </c>
      <c r="AM1171" t="s">
        <v>102</v>
      </c>
      <c r="AN1171">
        <v>0</v>
      </c>
      <c r="AO1171">
        <v>543</v>
      </c>
      <c r="AP1171">
        <v>1930</v>
      </c>
      <c r="AQ1171" t="s">
        <v>103</v>
      </c>
      <c r="AR1171" t="s">
        <v>104</v>
      </c>
      <c r="AS1171" t="s">
        <v>105</v>
      </c>
      <c r="AT1171" t="s">
        <v>106</v>
      </c>
      <c r="AU1171">
        <v>1831</v>
      </c>
      <c r="AV1171">
        <v>1796</v>
      </c>
      <c r="AW1171">
        <v>0</v>
      </c>
      <c r="AX1171">
        <v>3627</v>
      </c>
      <c r="AY1171">
        <v>1</v>
      </c>
      <c r="AZ1171">
        <v>0</v>
      </c>
      <c r="BA1171">
        <v>3</v>
      </c>
      <c r="BB1171">
        <v>1</v>
      </c>
      <c r="BC1171">
        <v>4</v>
      </c>
      <c r="BD1171">
        <v>1</v>
      </c>
      <c r="BE1171" t="s">
        <v>97</v>
      </c>
      <c r="BF1171">
        <v>10</v>
      </c>
      <c r="BG1171" t="s">
        <v>107</v>
      </c>
      <c r="BH1171">
        <v>1</v>
      </c>
      <c r="BI1171" t="s">
        <v>98</v>
      </c>
      <c r="BJ1171" t="s">
        <v>108</v>
      </c>
      <c r="BK1171">
        <v>1995</v>
      </c>
      <c r="BL1171" t="s">
        <v>157</v>
      </c>
      <c r="BM1171">
        <v>3</v>
      </c>
      <c r="BN1171">
        <v>807</v>
      </c>
      <c r="BO1171" t="s">
        <v>98</v>
      </c>
      <c r="BP1171" t="s">
        <v>98</v>
      </c>
      <c r="BQ1171" t="s">
        <v>105</v>
      </c>
      <c r="BR1171">
        <v>361</v>
      </c>
      <c r="BS1171">
        <v>76</v>
      </c>
      <c r="BT1171">
        <v>0</v>
      </c>
      <c r="BU1171">
        <v>0</v>
      </c>
      <c r="BV1171">
        <v>0</v>
      </c>
      <c r="BW1171">
        <v>0</v>
      </c>
      <c r="BX1171" t="s">
        <v>83</v>
      </c>
      <c r="BY1171" t="s">
        <v>83</v>
      </c>
      <c r="BZ1171" t="s">
        <v>83</v>
      </c>
      <c r="CA1171" s="2">
        <v>0</v>
      </c>
      <c r="CB1171">
        <v>7</v>
      </c>
      <c r="CC1171">
        <v>2006</v>
      </c>
      <c r="CD1171" t="s">
        <v>110</v>
      </c>
      <c r="CE1171" t="s">
        <v>111</v>
      </c>
      <c r="CF1171" s="2">
        <v>625000</v>
      </c>
      <c r="CG1171" s="4">
        <f t="shared" si="37"/>
        <v>172.31872070581747</v>
      </c>
    </row>
    <row r="1172" spans="1:85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 t="str">
        <f t="shared" si="36"/>
        <v>N/A</v>
      </c>
      <c r="S1172">
        <v>6</v>
      </c>
      <c r="T1172">
        <v>6</v>
      </c>
      <c r="U1172">
        <v>1977</v>
      </c>
      <c r="V1172" t="str">
        <f>IF(Table1[[#This Row],[YearBuilt]]&lt;1990, "N", IF(Table1[[#This Row],[Remodeled after 1990?]] = "Y", "N", "Y"))</f>
        <v>N</v>
      </c>
      <c r="W1172">
        <v>1977</v>
      </c>
      <c r="X1172" t="str" cm="1">
        <f t="array" ref="X1172">IFERROR(IF(U1172=W1172, "N", IF(AND(U1172&lt;W1172, Table1[[#This Row],[YearRemodAdd]]&gt;1990), "Y", "N/A")), No value)</f>
        <v>N</v>
      </c>
      <c r="Y1172" t="s">
        <v>93</v>
      </c>
      <c r="Z1172" t="s">
        <v>94</v>
      </c>
      <c r="AA1172" t="s">
        <v>161</v>
      </c>
      <c r="AB1172" t="s">
        <v>161</v>
      </c>
      <c r="AC1172" t="s">
        <v>117</v>
      </c>
      <c r="AD1172">
        <v>0</v>
      </c>
      <c r="AE1172" t="s">
        <v>98</v>
      </c>
      <c r="AF1172" t="s">
        <v>98</v>
      </c>
      <c r="AG1172" t="s">
        <v>118</v>
      </c>
      <c r="AH1172" t="s">
        <v>98</v>
      </c>
      <c r="AI1172" t="s">
        <v>98</v>
      </c>
      <c r="AJ1172" t="s">
        <v>130</v>
      </c>
      <c r="AK1172" t="s">
        <v>119</v>
      </c>
      <c r="AL1172">
        <v>522</v>
      </c>
      <c r="AM1172" t="s">
        <v>102</v>
      </c>
      <c r="AN1172">
        <v>0</v>
      </c>
      <c r="AO1172">
        <v>574</v>
      </c>
      <c r="AP1172">
        <v>1096</v>
      </c>
      <c r="AQ1172" t="s">
        <v>103</v>
      </c>
      <c r="AR1172" t="s">
        <v>98</v>
      </c>
      <c r="AS1172" t="s">
        <v>105</v>
      </c>
      <c r="AT1172" t="s">
        <v>106</v>
      </c>
      <c r="AU1172">
        <v>1118</v>
      </c>
      <c r="AV1172">
        <v>0</v>
      </c>
      <c r="AW1172">
        <v>0</v>
      </c>
      <c r="AX1172">
        <v>1118</v>
      </c>
      <c r="AY1172">
        <v>1</v>
      </c>
      <c r="AZ1172">
        <v>0</v>
      </c>
      <c r="BA1172">
        <v>1</v>
      </c>
      <c r="BB1172">
        <v>0</v>
      </c>
      <c r="BC1172">
        <v>3</v>
      </c>
      <c r="BD1172">
        <v>1</v>
      </c>
      <c r="BE1172" t="s">
        <v>98</v>
      </c>
      <c r="BF1172">
        <v>6</v>
      </c>
      <c r="BG1172" t="s">
        <v>107</v>
      </c>
      <c r="BH1172">
        <v>1</v>
      </c>
      <c r="BI1172" t="s">
        <v>212</v>
      </c>
      <c r="BJ1172" t="s">
        <v>108</v>
      </c>
      <c r="BK1172">
        <v>1977</v>
      </c>
      <c r="BL1172" t="s">
        <v>157</v>
      </c>
      <c r="BM1172">
        <v>1</v>
      </c>
      <c r="BN1172">
        <v>358</v>
      </c>
      <c r="BO1172" t="s">
        <v>98</v>
      </c>
      <c r="BP1172" t="s">
        <v>98</v>
      </c>
      <c r="BQ1172" t="s">
        <v>105</v>
      </c>
      <c r="BR1172">
        <v>203</v>
      </c>
      <c r="BS1172">
        <v>0</v>
      </c>
      <c r="BT1172">
        <v>0</v>
      </c>
      <c r="BU1172">
        <v>0</v>
      </c>
      <c r="BV1172">
        <v>0</v>
      </c>
      <c r="BW1172">
        <v>576</v>
      </c>
      <c r="BX1172" t="s">
        <v>97</v>
      </c>
      <c r="BY1172" t="s">
        <v>165</v>
      </c>
      <c r="BZ1172" t="s">
        <v>83</v>
      </c>
      <c r="CA1172" s="2">
        <v>0</v>
      </c>
      <c r="CB1172">
        <v>7</v>
      </c>
      <c r="CC1172">
        <v>2008</v>
      </c>
      <c r="CD1172" t="s">
        <v>110</v>
      </c>
      <c r="CE1172" t="s">
        <v>111</v>
      </c>
      <c r="CF1172" s="2">
        <v>171000</v>
      </c>
      <c r="CG1172" s="4">
        <f t="shared" si="37"/>
        <v>152.95169946332737</v>
      </c>
    </row>
    <row r="1173" spans="1:85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 t="str">
        <f t="shared" si="36"/>
        <v>Y</v>
      </c>
      <c r="S1173">
        <v>6</v>
      </c>
      <c r="T1173">
        <v>6</v>
      </c>
      <c r="U1173">
        <v>1958</v>
      </c>
      <c r="V1173" t="str">
        <f>IF(Table1[[#This Row],[YearBuilt]]&lt;1990, "N", IF(Table1[[#This Row],[Remodeled after 1990?]] = "Y", "N", "Y"))</f>
        <v>N</v>
      </c>
      <c r="W1173">
        <v>1958</v>
      </c>
      <c r="X1173" t="str" cm="1">
        <f t="array" ref="X1173">IFERROR(IF(U1173=W1173, "N", IF(AND(U1173&lt;W1173, Table1[[#This Row],[YearRemodAdd]]&gt;1990), "Y", "N/A")), No value)</f>
        <v>N</v>
      </c>
      <c r="Y1173" t="s">
        <v>152</v>
      </c>
      <c r="Z1173" t="s">
        <v>94</v>
      </c>
      <c r="AA1173" t="s">
        <v>116</v>
      </c>
      <c r="AB1173" t="s">
        <v>116</v>
      </c>
      <c r="AC1173" t="s">
        <v>117</v>
      </c>
      <c r="AD1173">
        <v>0</v>
      </c>
      <c r="AE1173" t="s">
        <v>98</v>
      </c>
      <c r="AF1173" t="s">
        <v>98</v>
      </c>
      <c r="AG1173" t="s">
        <v>118</v>
      </c>
      <c r="AH1173" t="s">
        <v>98</v>
      </c>
      <c r="AI1173" t="s">
        <v>98</v>
      </c>
      <c r="AJ1173" t="s">
        <v>100</v>
      </c>
      <c r="AK1173" t="s">
        <v>119</v>
      </c>
      <c r="AL1173">
        <v>662</v>
      </c>
      <c r="AM1173" t="s">
        <v>102</v>
      </c>
      <c r="AN1173">
        <v>0</v>
      </c>
      <c r="AO1173">
        <v>599</v>
      </c>
      <c r="AP1173">
        <v>1261</v>
      </c>
      <c r="AQ1173" t="s">
        <v>103</v>
      </c>
      <c r="AR1173" t="s">
        <v>104</v>
      </c>
      <c r="AS1173" t="s">
        <v>105</v>
      </c>
      <c r="AT1173" t="s">
        <v>106</v>
      </c>
      <c r="AU1173">
        <v>1261</v>
      </c>
      <c r="AV1173">
        <v>0</v>
      </c>
      <c r="AW1173">
        <v>0</v>
      </c>
      <c r="AX1173">
        <v>1261</v>
      </c>
      <c r="AY1173">
        <v>1</v>
      </c>
      <c r="AZ1173">
        <v>0</v>
      </c>
      <c r="BA1173">
        <v>1</v>
      </c>
      <c r="BB1173">
        <v>0</v>
      </c>
      <c r="BC1173">
        <v>3</v>
      </c>
      <c r="BD1173">
        <v>1</v>
      </c>
      <c r="BE1173" t="s">
        <v>98</v>
      </c>
      <c r="BF1173">
        <v>6</v>
      </c>
      <c r="BG1173" t="s">
        <v>107</v>
      </c>
      <c r="BH1173">
        <v>1</v>
      </c>
      <c r="BI1173" t="s">
        <v>98</v>
      </c>
      <c r="BJ1173" t="s">
        <v>108</v>
      </c>
      <c r="BK1173">
        <v>1958</v>
      </c>
      <c r="BL1173" t="s">
        <v>109</v>
      </c>
      <c r="BM1173">
        <v>2</v>
      </c>
      <c r="BN1173">
        <v>433</v>
      </c>
      <c r="BO1173" t="s">
        <v>98</v>
      </c>
      <c r="BP1173" t="s">
        <v>98</v>
      </c>
      <c r="BQ1173" t="s">
        <v>105</v>
      </c>
      <c r="BR1173">
        <v>0</v>
      </c>
      <c r="BS1173">
        <v>0</v>
      </c>
      <c r="BT1173">
        <v>0</v>
      </c>
      <c r="BU1173">
        <v>0</v>
      </c>
      <c r="BV1173">
        <v>288</v>
      </c>
      <c r="BW1173">
        <v>0</v>
      </c>
      <c r="BX1173" t="s">
        <v>83</v>
      </c>
      <c r="BY1173" t="s">
        <v>83</v>
      </c>
      <c r="BZ1173" t="s">
        <v>135</v>
      </c>
      <c r="CA1173" s="2">
        <v>1400</v>
      </c>
      <c r="CB1173">
        <v>11</v>
      </c>
      <c r="CC1173">
        <v>2008</v>
      </c>
      <c r="CD1173" t="s">
        <v>110</v>
      </c>
      <c r="CE1173" t="s">
        <v>111</v>
      </c>
      <c r="CF1173" s="2">
        <v>163000</v>
      </c>
      <c r="CG1173" s="4">
        <f t="shared" si="37"/>
        <v>129.26249008723235</v>
      </c>
    </row>
    <row r="1174" spans="1:85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 t="str">
        <f t="shared" si="36"/>
        <v>N</v>
      </c>
      <c r="S1174">
        <v>7</v>
      </c>
      <c r="T1174">
        <v>5</v>
      </c>
      <c r="U1174">
        <v>2006</v>
      </c>
      <c r="V1174" t="str">
        <f>IF(Table1[[#This Row],[YearBuilt]]&lt;1990, "N", IF(Table1[[#This Row],[Remodeled after 1990?]] = "Y", "N", "Y"))</f>
        <v>N</v>
      </c>
      <c r="W1174">
        <v>2007</v>
      </c>
      <c r="X1174" t="str" cm="1">
        <f t="array" ref="X1174">IFERROR(IF(U1174=W1174, "N", IF(AND(U1174&lt;W1174, Table1[[#This Row],[YearRemodAdd]]&gt;1990), "Y", "N/A")), No value)</f>
        <v>Y</v>
      </c>
      <c r="Y1174" t="s">
        <v>93</v>
      </c>
      <c r="Z1174" t="s">
        <v>94</v>
      </c>
      <c r="AA1174" t="s">
        <v>116</v>
      </c>
      <c r="AB1174" t="s">
        <v>116</v>
      </c>
      <c r="AC1174" t="s">
        <v>117</v>
      </c>
      <c r="AD1174">
        <v>0</v>
      </c>
      <c r="AE1174" t="s">
        <v>97</v>
      </c>
      <c r="AF1174" t="s">
        <v>98</v>
      </c>
      <c r="AG1174" t="s">
        <v>99</v>
      </c>
      <c r="AH1174" t="s">
        <v>97</v>
      </c>
      <c r="AI1174" t="s">
        <v>98</v>
      </c>
      <c r="AJ1174" t="s">
        <v>100</v>
      </c>
      <c r="AK1174" t="s">
        <v>102</v>
      </c>
      <c r="AL1174">
        <v>0</v>
      </c>
      <c r="AM1174" t="s">
        <v>102</v>
      </c>
      <c r="AN1174">
        <v>0</v>
      </c>
      <c r="AO1174">
        <v>625</v>
      </c>
      <c r="AP1174">
        <v>625</v>
      </c>
      <c r="AQ1174" t="s">
        <v>103</v>
      </c>
      <c r="AR1174" t="s">
        <v>104</v>
      </c>
      <c r="AS1174" t="s">
        <v>105</v>
      </c>
      <c r="AT1174" t="s">
        <v>106</v>
      </c>
      <c r="AU1174">
        <v>625</v>
      </c>
      <c r="AV1174">
        <v>625</v>
      </c>
      <c r="AW1174">
        <v>0</v>
      </c>
      <c r="AX1174">
        <v>1250</v>
      </c>
      <c r="AY1174">
        <v>0</v>
      </c>
      <c r="AZ1174">
        <v>0</v>
      </c>
      <c r="BA1174">
        <v>2</v>
      </c>
      <c r="BB1174">
        <v>1</v>
      </c>
      <c r="BC1174">
        <v>2</v>
      </c>
      <c r="BD1174">
        <v>1</v>
      </c>
      <c r="BE1174" t="s">
        <v>97</v>
      </c>
      <c r="BF1174">
        <v>5</v>
      </c>
      <c r="BG1174" t="s">
        <v>107</v>
      </c>
      <c r="BH1174">
        <v>0</v>
      </c>
      <c r="BI1174" t="s">
        <v>83</v>
      </c>
      <c r="BJ1174" t="s">
        <v>127</v>
      </c>
      <c r="BK1174">
        <v>2006</v>
      </c>
      <c r="BL1174" t="s">
        <v>157</v>
      </c>
      <c r="BM1174">
        <v>2</v>
      </c>
      <c r="BN1174">
        <v>625</v>
      </c>
      <c r="BO1174" t="s">
        <v>98</v>
      </c>
      <c r="BP1174" t="s">
        <v>98</v>
      </c>
      <c r="BQ1174" t="s">
        <v>105</v>
      </c>
      <c r="BR1174">
        <v>0</v>
      </c>
      <c r="BS1174">
        <v>54</v>
      </c>
      <c r="BT1174">
        <v>0</v>
      </c>
      <c r="BU1174">
        <v>0</v>
      </c>
      <c r="BV1174">
        <v>0</v>
      </c>
      <c r="BW1174">
        <v>0</v>
      </c>
      <c r="BX1174" t="s">
        <v>83</v>
      </c>
      <c r="BY1174" t="s">
        <v>83</v>
      </c>
      <c r="BZ1174" t="s">
        <v>83</v>
      </c>
      <c r="CA1174" s="2">
        <v>0</v>
      </c>
      <c r="CB1174">
        <v>3</v>
      </c>
      <c r="CC1174">
        <v>2008</v>
      </c>
      <c r="CD1174" t="s">
        <v>110</v>
      </c>
      <c r="CE1174" t="s">
        <v>111</v>
      </c>
      <c r="CF1174" s="2">
        <v>171900</v>
      </c>
      <c r="CG1174" s="4">
        <f t="shared" si="37"/>
        <v>137.52000000000001</v>
      </c>
    </row>
    <row r="1175" spans="1:85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 t="str">
        <f t="shared" si="36"/>
        <v>N/A</v>
      </c>
      <c r="S1175">
        <v>5</v>
      </c>
      <c r="T1175">
        <v>6</v>
      </c>
      <c r="U1175">
        <v>1946</v>
      </c>
      <c r="V1175" t="str">
        <f>IF(Table1[[#This Row],[YearBuilt]]&lt;1990, "N", IF(Table1[[#This Row],[Remodeled after 1990?]] = "Y", "N", "Y"))</f>
        <v>N</v>
      </c>
      <c r="W1175">
        <v>1994</v>
      </c>
      <c r="X1175" t="str" cm="1">
        <f t="array" ref="X1175">IFERROR(IF(U1175=W1175, "N", IF(AND(U1175&lt;W1175, Table1[[#This Row],[YearRemodAdd]]&gt;1990), "Y", "N/A")), No value)</f>
        <v>Y</v>
      </c>
      <c r="Y1175" t="s">
        <v>93</v>
      </c>
      <c r="Z1175" t="s">
        <v>94</v>
      </c>
      <c r="AA1175" t="s">
        <v>116</v>
      </c>
      <c r="AB1175" t="s">
        <v>116</v>
      </c>
      <c r="AC1175" t="s">
        <v>117</v>
      </c>
      <c r="AD1175">
        <v>0</v>
      </c>
      <c r="AE1175" t="s">
        <v>98</v>
      </c>
      <c r="AF1175" t="s">
        <v>98</v>
      </c>
      <c r="AG1175" t="s">
        <v>118</v>
      </c>
      <c r="AH1175" t="s">
        <v>98</v>
      </c>
      <c r="AI1175" t="s">
        <v>98</v>
      </c>
      <c r="AJ1175" t="s">
        <v>100</v>
      </c>
      <c r="AK1175" t="s">
        <v>153</v>
      </c>
      <c r="AL1175">
        <v>152</v>
      </c>
      <c r="AM1175" t="s">
        <v>141</v>
      </c>
      <c r="AN1175">
        <v>469</v>
      </c>
      <c r="AO1175">
        <v>977</v>
      </c>
      <c r="AP1175">
        <v>1598</v>
      </c>
      <c r="AQ1175" t="s">
        <v>103</v>
      </c>
      <c r="AR1175" t="s">
        <v>98</v>
      </c>
      <c r="AS1175" t="s">
        <v>105</v>
      </c>
      <c r="AT1175" t="s">
        <v>106</v>
      </c>
      <c r="AU1175">
        <v>1636</v>
      </c>
      <c r="AV1175">
        <v>971</v>
      </c>
      <c r="AW1175">
        <v>479</v>
      </c>
      <c r="AX1175">
        <v>3086</v>
      </c>
      <c r="AY1175">
        <v>0</v>
      </c>
      <c r="AZ1175">
        <v>0</v>
      </c>
      <c r="BA1175">
        <v>3</v>
      </c>
      <c r="BB1175">
        <v>0</v>
      </c>
      <c r="BC1175">
        <v>3</v>
      </c>
      <c r="BD1175">
        <v>1</v>
      </c>
      <c r="BE1175" t="s">
        <v>104</v>
      </c>
      <c r="BF1175">
        <v>12</v>
      </c>
      <c r="BG1175" t="s">
        <v>221</v>
      </c>
      <c r="BH1175">
        <v>1</v>
      </c>
      <c r="BI1175" t="s">
        <v>97</v>
      </c>
      <c r="BJ1175" t="s">
        <v>83</v>
      </c>
      <c r="BK1175" t="s">
        <v>83</v>
      </c>
      <c r="BL1175" t="s">
        <v>83</v>
      </c>
      <c r="BM1175">
        <v>0</v>
      </c>
      <c r="BN1175">
        <v>0</v>
      </c>
      <c r="BO1175" t="s">
        <v>83</v>
      </c>
      <c r="BP1175" t="s">
        <v>83</v>
      </c>
      <c r="BQ1175" t="s">
        <v>105</v>
      </c>
      <c r="BR1175">
        <v>122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83</v>
      </c>
      <c r="BY1175" t="s">
        <v>134</v>
      </c>
      <c r="BZ1175" t="s">
        <v>83</v>
      </c>
      <c r="CA1175" s="2">
        <v>0</v>
      </c>
      <c r="CB1175">
        <v>3</v>
      </c>
      <c r="CC1175">
        <v>2007</v>
      </c>
      <c r="CD1175" t="s">
        <v>110</v>
      </c>
      <c r="CE1175" t="s">
        <v>111</v>
      </c>
      <c r="CF1175" s="2">
        <v>200500</v>
      </c>
      <c r="CG1175" s="4">
        <f t="shared" si="37"/>
        <v>64.970836033700579</v>
      </c>
    </row>
    <row r="1176" spans="1:85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 t="str">
        <f t="shared" si="36"/>
        <v>N</v>
      </c>
      <c r="S1176">
        <v>6</v>
      </c>
      <c r="T1176">
        <v>8</v>
      </c>
      <c r="U1176">
        <v>1932</v>
      </c>
      <c r="V1176" t="str">
        <f>IF(Table1[[#This Row],[YearBuilt]]&lt;1990, "N", IF(Table1[[#This Row],[Remodeled after 1990?]] = "Y", "N", "Y"))</f>
        <v>N</v>
      </c>
      <c r="W1176">
        <v>1950</v>
      </c>
      <c r="X1176" t="str" cm="1">
        <f t="array" ref="X1176">IFERROR(IF(U1176=W1176, "N", IF(AND(U1176&lt;W1176, Table1[[#This Row],[YearRemodAdd]]&gt;1990), "Y", "N/A")), No value)</f>
        <v>N/A</v>
      </c>
      <c r="Y1176" t="s">
        <v>93</v>
      </c>
      <c r="Z1176" t="s">
        <v>94</v>
      </c>
      <c r="AA1176" t="s">
        <v>124</v>
      </c>
      <c r="AB1176" t="s">
        <v>124</v>
      </c>
      <c r="AC1176" t="s">
        <v>117</v>
      </c>
      <c r="AD1176">
        <v>0</v>
      </c>
      <c r="AE1176" t="s">
        <v>98</v>
      </c>
      <c r="AF1176" t="s">
        <v>98</v>
      </c>
      <c r="AG1176" t="s">
        <v>126</v>
      </c>
      <c r="AH1176" t="s">
        <v>97</v>
      </c>
      <c r="AI1176" t="s">
        <v>98</v>
      </c>
      <c r="AJ1176" t="s">
        <v>100</v>
      </c>
      <c r="AK1176" t="s">
        <v>153</v>
      </c>
      <c r="AL1176">
        <v>503</v>
      </c>
      <c r="AM1176" t="s">
        <v>102</v>
      </c>
      <c r="AN1176">
        <v>0</v>
      </c>
      <c r="AO1176">
        <v>449</v>
      </c>
      <c r="AP1176">
        <v>952</v>
      </c>
      <c r="AQ1176" t="s">
        <v>103</v>
      </c>
      <c r="AR1176" t="s">
        <v>98</v>
      </c>
      <c r="AS1176" t="s">
        <v>105</v>
      </c>
      <c r="AT1176" t="s">
        <v>106</v>
      </c>
      <c r="AU1176">
        <v>1170</v>
      </c>
      <c r="AV1176">
        <v>1175</v>
      </c>
      <c r="AW1176">
        <v>0</v>
      </c>
      <c r="AX1176">
        <v>2345</v>
      </c>
      <c r="AY1176">
        <v>0</v>
      </c>
      <c r="AZ1176">
        <v>0</v>
      </c>
      <c r="BA1176">
        <v>2</v>
      </c>
      <c r="BB1176">
        <v>1</v>
      </c>
      <c r="BC1176">
        <v>4</v>
      </c>
      <c r="BD1176">
        <v>1</v>
      </c>
      <c r="BE1176" t="s">
        <v>98</v>
      </c>
      <c r="BF1176">
        <v>9</v>
      </c>
      <c r="BG1176" t="s">
        <v>107</v>
      </c>
      <c r="BH1176">
        <v>1</v>
      </c>
      <c r="BI1176" t="s">
        <v>97</v>
      </c>
      <c r="BJ1176" t="s">
        <v>127</v>
      </c>
      <c r="BK1176">
        <v>1932</v>
      </c>
      <c r="BL1176" t="s">
        <v>102</v>
      </c>
      <c r="BM1176">
        <v>2</v>
      </c>
      <c r="BN1176">
        <v>360</v>
      </c>
      <c r="BO1176" t="s">
        <v>98</v>
      </c>
      <c r="BP1176" t="s">
        <v>98</v>
      </c>
      <c r="BQ1176" t="s">
        <v>105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t="s">
        <v>83</v>
      </c>
      <c r="BY1176" t="s">
        <v>83</v>
      </c>
      <c r="BZ1176" t="s">
        <v>83</v>
      </c>
      <c r="CA1176" s="2">
        <v>0</v>
      </c>
      <c r="CB1176">
        <v>7</v>
      </c>
      <c r="CC1176">
        <v>2006</v>
      </c>
      <c r="CD1176" t="s">
        <v>110</v>
      </c>
      <c r="CE1176" t="s">
        <v>111</v>
      </c>
      <c r="CF1176" s="2">
        <v>239000</v>
      </c>
      <c r="CG1176" s="4">
        <f t="shared" si="37"/>
        <v>101.91897654584221</v>
      </c>
    </row>
    <row r="1177" spans="1:85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 t="str">
        <f t="shared" si="36"/>
        <v>N/A</v>
      </c>
      <c r="S1177">
        <v>8</v>
      </c>
      <c r="T1177">
        <v>5</v>
      </c>
      <c r="U1177">
        <v>1992</v>
      </c>
      <c r="V1177" t="str">
        <f>IF(Table1[[#This Row],[YearBuilt]]&lt;1990, "N", IF(Table1[[#This Row],[Remodeled after 1990?]] = "Y", "N", "Y"))</f>
        <v>N</v>
      </c>
      <c r="W1177">
        <v>2000</v>
      </c>
      <c r="X1177" t="str" cm="1">
        <f t="array" ref="X1177">IFERROR(IF(U1177=W1177, "N", IF(AND(U1177&lt;W1177, Table1[[#This Row],[YearRemodAdd]]&gt;1990), "Y", "N/A")), No value)</f>
        <v>Y</v>
      </c>
      <c r="Y1177" t="s">
        <v>152</v>
      </c>
      <c r="Z1177" t="s">
        <v>94</v>
      </c>
      <c r="AA1177" t="s">
        <v>140</v>
      </c>
      <c r="AB1177" t="s">
        <v>140</v>
      </c>
      <c r="AC1177" t="s">
        <v>96</v>
      </c>
      <c r="AD1177">
        <v>337</v>
      </c>
      <c r="AE1177" t="s">
        <v>97</v>
      </c>
      <c r="AF1177" t="s">
        <v>98</v>
      </c>
      <c r="AG1177" t="s">
        <v>99</v>
      </c>
      <c r="AH1177" t="s">
        <v>97</v>
      </c>
      <c r="AI1177" t="s">
        <v>98</v>
      </c>
      <c r="AJ1177" t="s">
        <v>100</v>
      </c>
      <c r="AK1177" t="s">
        <v>101</v>
      </c>
      <c r="AL1177">
        <v>700</v>
      </c>
      <c r="AM1177" t="s">
        <v>102</v>
      </c>
      <c r="AN1177">
        <v>0</v>
      </c>
      <c r="AO1177">
        <v>983</v>
      </c>
      <c r="AP1177">
        <v>1683</v>
      </c>
      <c r="AQ1177" t="s">
        <v>103</v>
      </c>
      <c r="AR1177" t="s">
        <v>104</v>
      </c>
      <c r="AS1177" t="s">
        <v>105</v>
      </c>
      <c r="AT1177" t="s">
        <v>106</v>
      </c>
      <c r="AU1177">
        <v>2129</v>
      </c>
      <c r="AV1177">
        <v>743</v>
      </c>
      <c r="AW1177">
        <v>0</v>
      </c>
      <c r="AX1177">
        <v>2872</v>
      </c>
      <c r="AY1177">
        <v>0</v>
      </c>
      <c r="AZ1177">
        <v>0</v>
      </c>
      <c r="BA1177">
        <v>2</v>
      </c>
      <c r="BB1177">
        <v>1</v>
      </c>
      <c r="BC1177">
        <v>4</v>
      </c>
      <c r="BD1177">
        <v>1</v>
      </c>
      <c r="BE1177" t="s">
        <v>97</v>
      </c>
      <c r="BF1177">
        <v>9</v>
      </c>
      <c r="BG1177" t="s">
        <v>107</v>
      </c>
      <c r="BH1177">
        <v>1</v>
      </c>
      <c r="BI1177" t="s">
        <v>98</v>
      </c>
      <c r="BJ1177" t="s">
        <v>108</v>
      </c>
      <c r="BK1177">
        <v>1992</v>
      </c>
      <c r="BL1177" t="s">
        <v>157</v>
      </c>
      <c r="BM1177">
        <v>2</v>
      </c>
      <c r="BN1177">
        <v>541</v>
      </c>
      <c r="BO1177" t="s">
        <v>98</v>
      </c>
      <c r="BP1177" t="s">
        <v>98</v>
      </c>
      <c r="BQ1177" t="s">
        <v>105</v>
      </c>
      <c r="BR1177">
        <v>0</v>
      </c>
      <c r="BS1177">
        <v>33</v>
      </c>
      <c r="BT1177">
        <v>0</v>
      </c>
      <c r="BU1177">
        <v>0</v>
      </c>
      <c r="BV1177">
        <v>0</v>
      </c>
      <c r="BW1177">
        <v>0</v>
      </c>
      <c r="BX1177" t="s">
        <v>83</v>
      </c>
      <c r="BY1177" t="s">
        <v>83</v>
      </c>
      <c r="BZ1177" t="s">
        <v>83</v>
      </c>
      <c r="CA1177" s="2">
        <v>0</v>
      </c>
      <c r="CB1177">
        <v>4</v>
      </c>
      <c r="CC1177">
        <v>2007</v>
      </c>
      <c r="CD1177" t="s">
        <v>110</v>
      </c>
      <c r="CE1177" t="s">
        <v>111</v>
      </c>
      <c r="CF1177" s="2">
        <v>285000</v>
      </c>
      <c r="CG1177" s="4">
        <f t="shared" si="37"/>
        <v>99.233983286908071</v>
      </c>
    </row>
    <row r="1178" spans="1:85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 t="str">
        <f t="shared" si="36"/>
        <v>Y</v>
      </c>
      <c r="S1178">
        <v>5</v>
      </c>
      <c r="T1178">
        <v>5</v>
      </c>
      <c r="U1178">
        <v>1984</v>
      </c>
      <c r="V1178" t="str">
        <f>IF(Table1[[#This Row],[YearBuilt]]&lt;1990, "N", IF(Table1[[#This Row],[Remodeled after 1990?]] = "Y", "N", "Y"))</f>
        <v>N</v>
      </c>
      <c r="W1178">
        <v>1985</v>
      </c>
      <c r="X1178" t="str" cm="1">
        <f t="array" ref="X1178">IFERROR(IF(U1178=W1178, "N", IF(AND(U1178&lt;W1178, Table1[[#This Row],[YearRemodAdd]]&gt;1990), "Y", "N/A")), No value)</f>
        <v>N/A</v>
      </c>
      <c r="Y1178" t="s">
        <v>93</v>
      </c>
      <c r="Z1178" t="s">
        <v>94</v>
      </c>
      <c r="AA1178" t="s">
        <v>140</v>
      </c>
      <c r="AB1178" t="s">
        <v>161</v>
      </c>
      <c r="AC1178" t="s">
        <v>117</v>
      </c>
      <c r="AD1178">
        <v>0</v>
      </c>
      <c r="AE1178" t="s">
        <v>98</v>
      </c>
      <c r="AF1178" t="s">
        <v>98</v>
      </c>
      <c r="AG1178" t="s">
        <v>118</v>
      </c>
      <c r="AH1178" t="s">
        <v>98</v>
      </c>
      <c r="AI1178" t="s">
        <v>98</v>
      </c>
      <c r="AJ1178" t="s">
        <v>100</v>
      </c>
      <c r="AK1178" t="s">
        <v>119</v>
      </c>
      <c r="AL1178">
        <v>658</v>
      </c>
      <c r="AM1178" t="s">
        <v>102</v>
      </c>
      <c r="AN1178">
        <v>0</v>
      </c>
      <c r="AO1178">
        <v>218</v>
      </c>
      <c r="AP1178">
        <v>876</v>
      </c>
      <c r="AQ1178" t="s">
        <v>103</v>
      </c>
      <c r="AR1178" t="s">
        <v>98</v>
      </c>
      <c r="AS1178" t="s">
        <v>105</v>
      </c>
      <c r="AT1178" t="s">
        <v>106</v>
      </c>
      <c r="AU1178">
        <v>923</v>
      </c>
      <c r="AV1178">
        <v>0</v>
      </c>
      <c r="AW1178">
        <v>0</v>
      </c>
      <c r="AX1178">
        <v>923</v>
      </c>
      <c r="AY1178">
        <v>1</v>
      </c>
      <c r="AZ1178">
        <v>0</v>
      </c>
      <c r="BA1178">
        <v>1</v>
      </c>
      <c r="BB1178">
        <v>0</v>
      </c>
      <c r="BC1178">
        <v>3</v>
      </c>
      <c r="BD1178">
        <v>1</v>
      </c>
      <c r="BE1178" t="s">
        <v>98</v>
      </c>
      <c r="BF1178">
        <v>5</v>
      </c>
      <c r="BG1178" t="s">
        <v>107</v>
      </c>
      <c r="BH1178">
        <v>0</v>
      </c>
      <c r="BI1178" t="s">
        <v>83</v>
      </c>
      <c r="BJ1178" t="s">
        <v>108</v>
      </c>
      <c r="BK1178">
        <v>1984</v>
      </c>
      <c r="BL1178" t="s">
        <v>102</v>
      </c>
      <c r="BM1178">
        <v>1</v>
      </c>
      <c r="BN1178">
        <v>264</v>
      </c>
      <c r="BO1178" t="s">
        <v>98</v>
      </c>
      <c r="BP1178" t="s">
        <v>98</v>
      </c>
      <c r="BQ1178" t="s">
        <v>105</v>
      </c>
      <c r="BR1178">
        <v>362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83</v>
      </c>
      <c r="BY1178" t="s">
        <v>134</v>
      </c>
      <c r="BZ1178" t="s">
        <v>83</v>
      </c>
      <c r="CA1178" s="2">
        <v>0</v>
      </c>
      <c r="CB1178">
        <v>10</v>
      </c>
      <c r="CC1178">
        <v>2008</v>
      </c>
      <c r="CD1178" t="s">
        <v>110</v>
      </c>
      <c r="CE1178" t="s">
        <v>111</v>
      </c>
      <c r="CF1178" s="2">
        <v>119500</v>
      </c>
      <c r="CG1178" s="4">
        <f t="shared" si="37"/>
        <v>129.46912242686889</v>
      </c>
    </row>
    <row r="1179" spans="1:85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 t="str">
        <f t="shared" si="36"/>
        <v>N/A</v>
      </c>
      <c r="S1179">
        <v>6</v>
      </c>
      <c r="T1179">
        <v>8</v>
      </c>
      <c r="U1179">
        <v>1926</v>
      </c>
      <c r="V1179" t="str">
        <f>IF(Table1[[#This Row],[YearBuilt]]&lt;1990, "N", IF(Table1[[#This Row],[Remodeled after 1990?]] = "Y", "N", "Y"))</f>
        <v>N</v>
      </c>
      <c r="W1179">
        <v>2004</v>
      </c>
      <c r="X1179" t="str" cm="1">
        <f t="array" ref="X1179">IFERROR(IF(U1179=W1179, "N", IF(AND(U1179&lt;W1179, Table1[[#This Row],[YearRemodAdd]]&gt;1990), "Y", "N/A")), No value)</f>
        <v>Y</v>
      </c>
      <c r="Y1179" t="s">
        <v>93</v>
      </c>
      <c r="Z1179" t="s">
        <v>94</v>
      </c>
      <c r="AA1179" t="s">
        <v>116</v>
      </c>
      <c r="AB1179" t="s">
        <v>116</v>
      </c>
      <c r="AC1179" t="s">
        <v>117</v>
      </c>
      <c r="AD1179">
        <v>0</v>
      </c>
      <c r="AE1179" t="s">
        <v>98</v>
      </c>
      <c r="AF1179" t="s">
        <v>98</v>
      </c>
      <c r="AG1179" t="s">
        <v>118</v>
      </c>
      <c r="AH1179" t="s">
        <v>98</v>
      </c>
      <c r="AI1179" t="s">
        <v>98</v>
      </c>
      <c r="AJ1179" t="s">
        <v>100</v>
      </c>
      <c r="AK1179" t="s">
        <v>153</v>
      </c>
      <c r="AL1179">
        <v>468</v>
      </c>
      <c r="AM1179" t="s">
        <v>102</v>
      </c>
      <c r="AN1179">
        <v>0</v>
      </c>
      <c r="AO1179">
        <v>350</v>
      </c>
      <c r="AP1179">
        <v>818</v>
      </c>
      <c r="AQ1179" t="s">
        <v>103</v>
      </c>
      <c r="AR1179" t="s">
        <v>98</v>
      </c>
      <c r="AS1179" t="s">
        <v>105</v>
      </c>
      <c r="AT1179" t="s">
        <v>106</v>
      </c>
      <c r="AU1179">
        <v>818</v>
      </c>
      <c r="AV1179">
        <v>406</v>
      </c>
      <c r="AW1179">
        <v>0</v>
      </c>
      <c r="AX1179">
        <v>1224</v>
      </c>
      <c r="AY1179">
        <v>0</v>
      </c>
      <c r="AZ1179">
        <v>0</v>
      </c>
      <c r="BA1179">
        <v>1</v>
      </c>
      <c r="BB1179">
        <v>0</v>
      </c>
      <c r="BC1179">
        <v>3</v>
      </c>
      <c r="BD1179">
        <v>1</v>
      </c>
      <c r="BE1179" t="s">
        <v>98</v>
      </c>
      <c r="BF1179">
        <v>5</v>
      </c>
      <c r="BG1179" t="s">
        <v>107</v>
      </c>
      <c r="BH1179">
        <v>0</v>
      </c>
      <c r="BI1179" t="s">
        <v>83</v>
      </c>
      <c r="BJ1179" t="s">
        <v>127</v>
      </c>
      <c r="BK1179">
        <v>1926</v>
      </c>
      <c r="BL1179" t="s">
        <v>102</v>
      </c>
      <c r="BM1179">
        <v>1</v>
      </c>
      <c r="BN1179">
        <v>210</v>
      </c>
      <c r="BO1179" t="s">
        <v>98</v>
      </c>
      <c r="BP1179" t="s">
        <v>98</v>
      </c>
      <c r="BQ1179" t="s">
        <v>177</v>
      </c>
      <c r="BR1179">
        <v>0</v>
      </c>
      <c r="BS1179">
        <v>0</v>
      </c>
      <c r="BT1179">
        <v>116</v>
      </c>
      <c r="BU1179">
        <v>0</v>
      </c>
      <c r="BV1179">
        <v>0</v>
      </c>
      <c r="BW1179">
        <v>0</v>
      </c>
      <c r="BX1179" t="s">
        <v>83</v>
      </c>
      <c r="BY1179" t="s">
        <v>83</v>
      </c>
      <c r="BZ1179" t="s">
        <v>83</v>
      </c>
      <c r="CA1179" s="2">
        <v>0</v>
      </c>
      <c r="CB1179">
        <v>12</v>
      </c>
      <c r="CC1179">
        <v>2009</v>
      </c>
      <c r="CD1179" t="s">
        <v>110</v>
      </c>
      <c r="CE1179" t="s">
        <v>111</v>
      </c>
      <c r="CF1179" s="2">
        <v>115000</v>
      </c>
      <c r="CG1179" s="4">
        <f t="shared" si="37"/>
        <v>93.954248366013076</v>
      </c>
    </row>
    <row r="1180" spans="1:85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 t="str">
        <f t="shared" si="36"/>
        <v>N/A</v>
      </c>
      <c r="S1180">
        <v>5</v>
      </c>
      <c r="T1180">
        <v>6</v>
      </c>
      <c r="U1180">
        <v>1921</v>
      </c>
      <c r="V1180" t="str">
        <f>IF(Table1[[#This Row],[YearBuilt]]&lt;1990, "N", IF(Table1[[#This Row],[Remodeled after 1990?]] = "Y", "N", "Y"))</f>
        <v>N</v>
      </c>
      <c r="W1180">
        <v>1950</v>
      </c>
      <c r="X1180" t="str" cm="1">
        <f t="array" ref="X1180">IFERROR(IF(U1180=W1180, "N", IF(AND(U1180&lt;W1180, Table1[[#This Row],[YearRemodAdd]]&gt;1990), "Y", "N/A")), No value)</f>
        <v>N/A</v>
      </c>
      <c r="Y1180" t="s">
        <v>93</v>
      </c>
      <c r="Z1180" t="s">
        <v>94</v>
      </c>
      <c r="AA1180" t="s">
        <v>124</v>
      </c>
      <c r="AB1180" t="s">
        <v>124</v>
      </c>
      <c r="AC1180" t="s">
        <v>117</v>
      </c>
      <c r="AD1180">
        <v>0</v>
      </c>
      <c r="AE1180" t="s">
        <v>98</v>
      </c>
      <c r="AF1180" t="s">
        <v>98</v>
      </c>
      <c r="AG1180" t="s">
        <v>126</v>
      </c>
      <c r="AH1180" t="s">
        <v>98</v>
      </c>
      <c r="AI1180" t="s">
        <v>98</v>
      </c>
      <c r="AJ1180" t="s">
        <v>100</v>
      </c>
      <c r="AK1180" t="s">
        <v>102</v>
      </c>
      <c r="AL1180">
        <v>0</v>
      </c>
      <c r="AM1180" t="s">
        <v>102</v>
      </c>
      <c r="AN1180">
        <v>0</v>
      </c>
      <c r="AO1180">
        <v>731</v>
      </c>
      <c r="AP1180">
        <v>731</v>
      </c>
      <c r="AQ1180" t="s">
        <v>103</v>
      </c>
      <c r="AR1180" t="s">
        <v>104</v>
      </c>
      <c r="AS1180" t="s">
        <v>105</v>
      </c>
      <c r="AT1180" t="s">
        <v>106</v>
      </c>
      <c r="AU1180">
        <v>820</v>
      </c>
      <c r="AV1180">
        <v>523</v>
      </c>
      <c r="AW1180">
        <v>0</v>
      </c>
      <c r="AX1180">
        <v>1343</v>
      </c>
      <c r="AY1180">
        <v>0</v>
      </c>
      <c r="AZ1180">
        <v>0</v>
      </c>
      <c r="BA1180">
        <v>1</v>
      </c>
      <c r="BB1180">
        <v>1</v>
      </c>
      <c r="BC1180">
        <v>3</v>
      </c>
      <c r="BD1180">
        <v>1</v>
      </c>
      <c r="BE1180" t="s">
        <v>98</v>
      </c>
      <c r="BF1180">
        <v>7</v>
      </c>
      <c r="BG1180" t="s">
        <v>107</v>
      </c>
      <c r="BH1180">
        <v>1</v>
      </c>
      <c r="BI1180" t="s">
        <v>97</v>
      </c>
      <c r="BJ1180" t="s">
        <v>127</v>
      </c>
      <c r="BK1180">
        <v>1921</v>
      </c>
      <c r="BL1180" t="s">
        <v>102</v>
      </c>
      <c r="BM1180">
        <v>1</v>
      </c>
      <c r="BN1180">
        <v>186</v>
      </c>
      <c r="BO1180" t="s">
        <v>147</v>
      </c>
      <c r="BP1180" t="s">
        <v>98</v>
      </c>
      <c r="BQ1180" t="s">
        <v>105</v>
      </c>
      <c r="BR1180">
        <v>192</v>
      </c>
      <c r="BS1180">
        <v>0</v>
      </c>
      <c r="BT1180">
        <v>102</v>
      </c>
      <c r="BU1180">
        <v>0</v>
      </c>
      <c r="BV1180">
        <v>0</v>
      </c>
      <c r="BW1180">
        <v>0</v>
      </c>
      <c r="BX1180" t="s">
        <v>83</v>
      </c>
      <c r="BY1180" t="s">
        <v>83</v>
      </c>
      <c r="BZ1180" t="s">
        <v>83</v>
      </c>
      <c r="CA1180" s="2">
        <v>0</v>
      </c>
      <c r="CB1180">
        <v>7</v>
      </c>
      <c r="CC1180">
        <v>2009</v>
      </c>
      <c r="CD1180" t="s">
        <v>110</v>
      </c>
      <c r="CE1180" t="s">
        <v>111</v>
      </c>
      <c r="CF1180" s="2">
        <v>154900</v>
      </c>
      <c r="CG1180" s="4">
        <f t="shared" si="37"/>
        <v>115.33879374534624</v>
      </c>
    </row>
    <row r="1181" spans="1:85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 t="str">
        <f t="shared" si="36"/>
        <v>Y</v>
      </c>
      <c r="S1181">
        <v>5</v>
      </c>
      <c r="T1181">
        <v>5</v>
      </c>
      <c r="U1181">
        <v>1954</v>
      </c>
      <c r="V1181" t="str">
        <f>IF(Table1[[#This Row],[YearBuilt]]&lt;1990, "N", IF(Table1[[#This Row],[Remodeled after 1990?]] = "Y", "N", "Y"))</f>
        <v>N</v>
      </c>
      <c r="W1181">
        <v>1954</v>
      </c>
      <c r="X1181" t="str" cm="1">
        <f t="array" ref="X1181">IFERROR(IF(U1181=W1181, "N", IF(AND(U1181&lt;W1181, Table1[[#This Row],[YearRemodAdd]]&gt;1990), "Y", "N/A")), No value)</f>
        <v>N</v>
      </c>
      <c r="Y1181" t="s">
        <v>93</v>
      </c>
      <c r="Z1181" t="s">
        <v>94</v>
      </c>
      <c r="AA1181" t="s">
        <v>124</v>
      </c>
      <c r="AB1181" t="s">
        <v>124</v>
      </c>
      <c r="AC1181" t="s">
        <v>117</v>
      </c>
      <c r="AD1181">
        <v>0</v>
      </c>
      <c r="AE1181" t="s">
        <v>98</v>
      </c>
      <c r="AF1181" t="s">
        <v>98</v>
      </c>
      <c r="AG1181" t="s">
        <v>168</v>
      </c>
      <c r="AH1181" t="s">
        <v>83</v>
      </c>
      <c r="AI1181" t="s">
        <v>83</v>
      </c>
      <c r="AJ1181" t="s">
        <v>83</v>
      </c>
      <c r="AK1181" t="s">
        <v>83</v>
      </c>
      <c r="AL1181">
        <v>0</v>
      </c>
      <c r="AM1181" t="s">
        <v>83</v>
      </c>
      <c r="AN1181">
        <v>0</v>
      </c>
      <c r="AO1181">
        <v>0</v>
      </c>
      <c r="AP1181">
        <v>0</v>
      </c>
      <c r="AQ1181" t="s">
        <v>103</v>
      </c>
      <c r="AR1181" t="s">
        <v>97</v>
      </c>
      <c r="AS1181" t="s">
        <v>105</v>
      </c>
      <c r="AT1181" t="s">
        <v>106</v>
      </c>
      <c r="AU1181">
        <v>1124</v>
      </c>
      <c r="AV1181">
        <v>0</v>
      </c>
      <c r="AW1181">
        <v>0</v>
      </c>
      <c r="AX1181">
        <v>1124</v>
      </c>
      <c r="AY1181">
        <v>0</v>
      </c>
      <c r="AZ1181">
        <v>0</v>
      </c>
      <c r="BA1181">
        <v>1</v>
      </c>
      <c r="BB1181">
        <v>0</v>
      </c>
      <c r="BC1181">
        <v>3</v>
      </c>
      <c r="BD1181">
        <v>1</v>
      </c>
      <c r="BE1181" t="s">
        <v>98</v>
      </c>
      <c r="BF1181">
        <v>5</v>
      </c>
      <c r="BG1181" t="s">
        <v>224</v>
      </c>
      <c r="BH1181">
        <v>1</v>
      </c>
      <c r="BI1181" t="s">
        <v>97</v>
      </c>
      <c r="BJ1181" t="s">
        <v>83</v>
      </c>
      <c r="BK1181" t="s">
        <v>83</v>
      </c>
      <c r="BL1181" t="s">
        <v>83</v>
      </c>
      <c r="BM1181">
        <v>0</v>
      </c>
      <c r="BN1181">
        <v>0</v>
      </c>
      <c r="BO1181" t="s">
        <v>83</v>
      </c>
      <c r="BP1181" t="s">
        <v>83</v>
      </c>
      <c r="BQ1181" t="s">
        <v>177</v>
      </c>
      <c r="BR1181">
        <v>0</v>
      </c>
      <c r="BS1181">
        <v>36</v>
      </c>
      <c r="BT1181">
        <v>190</v>
      </c>
      <c r="BU1181">
        <v>0</v>
      </c>
      <c r="BV1181">
        <v>0</v>
      </c>
      <c r="BW1181">
        <v>0</v>
      </c>
      <c r="BX1181" t="s">
        <v>83</v>
      </c>
      <c r="BY1181" t="s">
        <v>83</v>
      </c>
      <c r="BZ1181" t="s">
        <v>83</v>
      </c>
      <c r="CA1181" s="2">
        <v>0</v>
      </c>
      <c r="CB1181">
        <v>4</v>
      </c>
      <c r="CC1181">
        <v>2006</v>
      </c>
      <c r="CD1181" t="s">
        <v>110</v>
      </c>
      <c r="CE1181" t="s">
        <v>111</v>
      </c>
      <c r="CF1181" s="2">
        <v>93000</v>
      </c>
      <c r="CG1181" s="4">
        <f t="shared" si="37"/>
        <v>82.740213523131672</v>
      </c>
    </row>
    <row r="1182" spans="1:85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 t="str">
        <f t="shared" si="36"/>
        <v>N</v>
      </c>
      <c r="S1182">
        <v>7</v>
      </c>
      <c r="T1182">
        <v>5</v>
      </c>
      <c r="U1182">
        <v>1990</v>
      </c>
      <c r="V1182" t="str">
        <f>IF(Table1[[#This Row],[YearBuilt]]&lt;1990, "N", IF(Table1[[#This Row],[Remodeled after 1990?]] = "Y", "N", "Y"))</f>
        <v>N</v>
      </c>
      <c r="W1182">
        <v>1991</v>
      </c>
      <c r="X1182" t="str" cm="1">
        <f t="array" ref="X1182">IFERROR(IF(U1182=W1182, "N", IF(AND(U1182&lt;W1182, Table1[[#This Row],[YearRemodAdd]]&gt;1990), "Y", "N/A")), No value)</f>
        <v>Y</v>
      </c>
      <c r="Y1182" t="s">
        <v>93</v>
      </c>
      <c r="Z1182" t="s">
        <v>94</v>
      </c>
      <c r="AA1182" t="s">
        <v>116</v>
      </c>
      <c r="AB1182" t="s">
        <v>116</v>
      </c>
      <c r="AC1182" t="s">
        <v>117</v>
      </c>
      <c r="AD1182">
        <v>0</v>
      </c>
      <c r="AE1182" t="s">
        <v>98</v>
      </c>
      <c r="AF1182" t="s">
        <v>98</v>
      </c>
      <c r="AG1182" t="s">
        <v>133</v>
      </c>
      <c r="AH1182" t="s">
        <v>97</v>
      </c>
      <c r="AI1182" t="s">
        <v>98</v>
      </c>
      <c r="AJ1182" t="s">
        <v>100</v>
      </c>
      <c r="AK1182" t="s">
        <v>172</v>
      </c>
      <c r="AL1182">
        <v>1216</v>
      </c>
      <c r="AM1182" t="s">
        <v>102</v>
      </c>
      <c r="AN1182">
        <v>0</v>
      </c>
      <c r="AO1182">
        <v>0</v>
      </c>
      <c r="AP1182">
        <v>1216</v>
      </c>
      <c r="AQ1182" t="s">
        <v>103</v>
      </c>
      <c r="AR1182" t="s">
        <v>104</v>
      </c>
      <c r="AS1182" t="s">
        <v>105</v>
      </c>
      <c r="AT1182" t="s">
        <v>106</v>
      </c>
      <c r="AU1182">
        <v>1298</v>
      </c>
      <c r="AV1182">
        <v>1216</v>
      </c>
      <c r="AW1182">
        <v>0</v>
      </c>
      <c r="AX1182">
        <v>2514</v>
      </c>
      <c r="AY1182">
        <v>0</v>
      </c>
      <c r="AZ1182">
        <v>0</v>
      </c>
      <c r="BA1182">
        <v>2</v>
      </c>
      <c r="BB1182">
        <v>1</v>
      </c>
      <c r="BC1182">
        <v>4</v>
      </c>
      <c r="BD1182">
        <v>1</v>
      </c>
      <c r="BE1182" t="s">
        <v>98</v>
      </c>
      <c r="BF1182">
        <v>8</v>
      </c>
      <c r="BG1182" t="s">
        <v>107</v>
      </c>
      <c r="BH1182">
        <v>0</v>
      </c>
      <c r="BI1182" t="s">
        <v>83</v>
      </c>
      <c r="BJ1182" t="s">
        <v>108</v>
      </c>
      <c r="BK1182">
        <v>1990</v>
      </c>
      <c r="BL1182" t="s">
        <v>157</v>
      </c>
      <c r="BM1182">
        <v>2</v>
      </c>
      <c r="BN1182">
        <v>693</v>
      </c>
      <c r="BO1182" t="s">
        <v>98</v>
      </c>
      <c r="BP1182" t="s">
        <v>98</v>
      </c>
      <c r="BQ1182" t="s">
        <v>105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 t="s">
        <v>83</v>
      </c>
      <c r="BY1182" t="s">
        <v>165</v>
      </c>
      <c r="BZ1182" t="s">
        <v>83</v>
      </c>
      <c r="CA1182" s="2">
        <v>0</v>
      </c>
      <c r="CB1182">
        <v>4</v>
      </c>
      <c r="CC1182">
        <v>2006</v>
      </c>
      <c r="CD1182" t="s">
        <v>110</v>
      </c>
      <c r="CE1182" t="s">
        <v>111</v>
      </c>
      <c r="CF1182" s="2">
        <v>250000</v>
      </c>
      <c r="CG1182" s="4">
        <f t="shared" si="37"/>
        <v>99.443118536197289</v>
      </c>
    </row>
    <row r="1183" spans="1:85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 t="str">
        <f t="shared" si="36"/>
        <v>Y</v>
      </c>
      <c r="S1183">
        <v>8</v>
      </c>
      <c r="T1183">
        <v>5</v>
      </c>
      <c r="U1183">
        <v>2008</v>
      </c>
      <c r="V1183" t="str">
        <f>IF(Table1[[#This Row],[YearBuilt]]&lt;1990, "N", IF(Table1[[#This Row],[Remodeled after 1990?]] = "Y", "N", "Y"))</f>
        <v>Y</v>
      </c>
      <c r="W1183">
        <v>2008</v>
      </c>
      <c r="X1183" t="str" cm="1">
        <f t="array" ref="X1183">IFERROR(IF(U1183=W1183, "N", IF(AND(U1183&lt;W1183, Table1[[#This Row],[YearRemodAdd]]&gt;1990), "Y", "N/A")), No value)</f>
        <v>N</v>
      </c>
      <c r="Y1183" t="s">
        <v>152</v>
      </c>
      <c r="Z1183" t="s">
        <v>94</v>
      </c>
      <c r="AA1183" t="s">
        <v>180</v>
      </c>
      <c r="AB1183" t="s">
        <v>181</v>
      </c>
      <c r="AC1183" t="s">
        <v>137</v>
      </c>
      <c r="AD1183">
        <v>186</v>
      </c>
      <c r="AE1183" t="s">
        <v>104</v>
      </c>
      <c r="AF1183" t="s">
        <v>98</v>
      </c>
      <c r="AG1183" t="s">
        <v>99</v>
      </c>
      <c r="AH1183" t="s">
        <v>104</v>
      </c>
      <c r="AI1183" t="s">
        <v>98</v>
      </c>
      <c r="AJ1183" t="s">
        <v>97</v>
      </c>
      <c r="AK1183" t="s">
        <v>101</v>
      </c>
      <c r="AL1183">
        <v>1480</v>
      </c>
      <c r="AM1183" t="s">
        <v>102</v>
      </c>
      <c r="AN1183">
        <v>0</v>
      </c>
      <c r="AO1183">
        <v>120</v>
      </c>
      <c r="AP1183">
        <v>1600</v>
      </c>
      <c r="AQ1183" t="s">
        <v>103</v>
      </c>
      <c r="AR1183" t="s">
        <v>104</v>
      </c>
      <c r="AS1183" t="s">
        <v>105</v>
      </c>
      <c r="AT1183" t="s">
        <v>106</v>
      </c>
      <c r="AU1183">
        <v>1652</v>
      </c>
      <c r="AV1183">
        <v>0</v>
      </c>
      <c r="AW1183">
        <v>0</v>
      </c>
      <c r="AX1183">
        <v>1652</v>
      </c>
      <c r="AY1183">
        <v>1</v>
      </c>
      <c r="AZ1183">
        <v>1</v>
      </c>
      <c r="BA1183">
        <v>2</v>
      </c>
      <c r="BB1183">
        <v>0</v>
      </c>
      <c r="BC1183">
        <v>2</v>
      </c>
      <c r="BD1183">
        <v>1</v>
      </c>
      <c r="BE1183" t="s">
        <v>97</v>
      </c>
      <c r="BF1183">
        <v>5</v>
      </c>
      <c r="BG1183" t="s">
        <v>107</v>
      </c>
      <c r="BH1183">
        <v>1</v>
      </c>
      <c r="BI1183" t="s">
        <v>97</v>
      </c>
      <c r="BJ1183" t="s">
        <v>108</v>
      </c>
      <c r="BK1183">
        <v>2008</v>
      </c>
      <c r="BL1183" t="s">
        <v>157</v>
      </c>
      <c r="BM1183">
        <v>2</v>
      </c>
      <c r="BN1183">
        <v>482</v>
      </c>
      <c r="BO1183" t="s">
        <v>98</v>
      </c>
      <c r="BP1183" t="s">
        <v>98</v>
      </c>
      <c r="BQ1183" t="s">
        <v>105</v>
      </c>
      <c r="BR1183">
        <v>162</v>
      </c>
      <c r="BS1183">
        <v>53</v>
      </c>
      <c r="BT1183">
        <v>0</v>
      </c>
      <c r="BU1183">
        <v>153</v>
      </c>
      <c r="BV1183">
        <v>0</v>
      </c>
      <c r="BW1183">
        <v>0</v>
      </c>
      <c r="BX1183" t="s">
        <v>83</v>
      </c>
      <c r="BY1183" t="s">
        <v>83</v>
      </c>
      <c r="BZ1183" t="s">
        <v>83</v>
      </c>
      <c r="CA1183" s="2">
        <v>0</v>
      </c>
      <c r="CB1183">
        <v>11</v>
      </c>
      <c r="CC1183">
        <v>2008</v>
      </c>
      <c r="CD1183" t="s">
        <v>158</v>
      </c>
      <c r="CE1183" t="s">
        <v>159</v>
      </c>
      <c r="CF1183" s="2">
        <v>392500</v>
      </c>
      <c r="CG1183" s="4">
        <f t="shared" si="37"/>
        <v>237.59079903147699</v>
      </c>
    </row>
    <row r="1184" spans="1:85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 t="str">
        <f t="shared" si="36"/>
        <v>N</v>
      </c>
      <c r="S1184">
        <v>10</v>
      </c>
      <c r="T1184">
        <v>5</v>
      </c>
      <c r="U1184">
        <v>1996</v>
      </c>
      <c r="V1184" t="str">
        <f>IF(Table1[[#This Row],[YearBuilt]]&lt;1990, "N", IF(Table1[[#This Row],[Remodeled after 1990?]] = "Y", "N", "Y"))</f>
        <v>Y</v>
      </c>
      <c r="W1184">
        <v>1996</v>
      </c>
      <c r="X1184" t="str" cm="1">
        <f t="array" ref="X1184">IFERROR(IF(U1184=W1184, "N", IF(AND(U1184&lt;W1184, Table1[[#This Row],[YearRemodAdd]]&gt;1990), "Y", "N/A")), No value)</f>
        <v>N</v>
      </c>
      <c r="Y1184" t="s">
        <v>152</v>
      </c>
      <c r="Z1184" t="s">
        <v>94</v>
      </c>
      <c r="AA1184" t="s">
        <v>124</v>
      </c>
      <c r="AB1184" t="s">
        <v>234</v>
      </c>
      <c r="AC1184" t="s">
        <v>117</v>
      </c>
      <c r="AD1184">
        <v>0</v>
      </c>
      <c r="AE1184" t="s">
        <v>97</v>
      </c>
      <c r="AF1184" t="s">
        <v>98</v>
      </c>
      <c r="AG1184" t="s">
        <v>99</v>
      </c>
      <c r="AH1184" t="s">
        <v>104</v>
      </c>
      <c r="AI1184" t="s">
        <v>98</v>
      </c>
      <c r="AJ1184" t="s">
        <v>130</v>
      </c>
      <c r="AK1184" t="s">
        <v>101</v>
      </c>
      <c r="AL1184">
        <v>2096</v>
      </c>
      <c r="AM1184" t="s">
        <v>102</v>
      </c>
      <c r="AN1184">
        <v>0</v>
      </c>
      <c r="AO1184">
        <v>300</v>
      </c>
      <c r="AP1184">
        <v>2396</v>
      </c>
      <c r="AQ1184" t="s">
        <v>103</v>
      </c>
      <c r="AR1184" t="s">
        <v>104</v>
      </c>
      <c r="AS1184" t="s">
        <v>105</v>
      </c>
      <c r="AT1184" t="s">
        <v>106</v>
      </c>
      <c r="AU1184">
        <v>2411</v>
      </c>
      <c r="AV1184">
        <v>2065</v>
      </c>
      <c r="AW1184">
        <v>0</v>
      </c>
      <c r="AX1184">
        <v>4476</v>
      </c>
      <c r="AY1184">
        <v>1</v>
      </c>
      <c r="AZ1184">
        <v>0</v>
      </c>
      <c r="BA1184">
        <v>3</v>
      </c>
      <c r="BB1184">
        <v>1</v>
      </c>
      <c r="BC1184">
        <v>4</v>
      </c>
      <c r="BD1184">
        <v>1</v>
      </c>
      <c r="BE1184" t="s">
        <v>104</v>
      </c>
      <c r="BF1184">
        <v>10</v>
      </c>
      <c r="BG1184" t="s">
        <v>107</v>
      </c>
      <c r="BH1184">
        <v>2</v>
      </c>
      <c r="BI1184" t="s">
        <v>98</v>
      </c>
      <c r="BJ1184" t="s">
        <v>108</v>
      </c>
      <c r="BK1184">
        <v>1996</v>
      </c>
      <c r="BL1184" t="s">
        <v>157</v>
      </c>
      <c r="BM1184">
        <v>3</v>
      </c>
      <c r="BN1184">
        <v>813</v>
      </c>
      <c r="BO1184" t="s">
        <v>98</v>
      </c>
      <c r="BP1184" t="s">
        <v>98</v>
      </c>
      <c r="BQ1184" t="s">
        <v>105</v>
      </c>
      <c r="BR1184">
        <v>171</v>
      </c>
      <c r="BS1184">
        <v>78</v>
      </c>
      <c r="BT1184">
        <v>0</v>
      </c>
      <c r="BU1184">
        <v>0</v>
      </c>
      <c r="BV1184">
        <v>0</v>
      </c>
      <c r="BW1184">
        <v>555</v>
      </c>
      <c r="BX1184" t="s">
        <v>104</v>
      </c>
      <c r="BY1184" t="s">
        <v>134</v>
      </c>
      <c r="BZ1184" t="s">
        <v>83</v>
      </c>
      <c r="CA1184" s="2">
        <v>0</v>
      </c>
      <c r="CB1184">
        <v>7</v>
      </c>
      <c r="CC1184">
        <v>2007</v>
      </c>
      <c r="CD1184" t="s">
        <v>110</v>
      </c>
      <c r="CE1184" t="s">
        <v>128</v>
      </c>
      <c r="CF1184" s="2">
        <v>745000</v>
      </c>
      <c r="CG1184" s="4">
        <f t="shared" si="37"/>
        <v>166.44325290437891</v>
      </c>
    </row>
    <row r="1185" spans="1:85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 t="str">
        <f t="shared" si="36"/>
        <v>Y</v>
      </c>
      <c r="S1185">
        <v>5</v>
      </c>
      <c r="T1185">
        <v>6</v>
      </c>
      <c r="U1185">
        <v>1920</v>
      </c>
      <c r="V1185" t="str">
        <f>IF(Table1[[#This Row],[YearBuilt]]&lt;1990, "N", IF(Table1[[#This Row],[Remodeled after 1990?]] = "Y", "N", "Y"))</f>
        <v>N</v>
      </c>
      <c r="W1185">
        <v>1950</v>
      </c>
      <c r="X1185" t="str" cm="1">
        <f t="array" ref="X1185">IFERROR(IF(U1185=W1185, "N", IF(AND(U1185&lt;W1185, Table1[[#This Row],[YearRemodAdd]]&gt;1990), "Y", "N/A")), No value)</f>
        <v>N/A</v>
      </c>
      <c r="Y1185" t="s">
        <v>152</v>
      </c>
      <c r="Z1185" t="s">
        <v>94</v>
      </c>
      <c r="AA1185" t="s">
        <v>203</v>
      </c>
      <c r="AB1185" t="s">
        <v>203</v>
      </c>
      <c r="AC1185" t="s">
        <v>117</v>
      </c>
      <c r="AD1185">
        <v>0</v>
      </c>
      <c r="AE1185" t="s">
        <v>98</v>
      </c>
      <c r="AF1185" t="s">
        <v>98</v>
      </c>
      <c r="AG1185" t="s">
        <v>126</v>
      </c>
      <c r="AH1185" t="s">
        <v>98</v>
      </c>
      <c r="AI1185" t="s">
        <v>98</v>
      </c>
      <c r="AJ1185" t="s">
        <v>100</v>
      </c>
      <c r="AK1185" t="s">
        <v>153</v>
      </c>
      <c r="AL1185">
        <v>821</v>
      </c>
      <c r="AM1185" t="s">
        <v>102</v>
      </c>
      <c r="AN1185">
        <v>0</v>
      </c>
      <c r="AO1185">
        <v>299</v>
      </c>
      <c r="AP1185">
        <v>1120</v>
      </c>
      <c r="AQ1185" t="s">
        <v>103</v>
      </c>
      <c r="AR1185" t="s">
        <v>104</v>
      </c>
      <c r="AS1185" t="s">
        <v>105</v>
      </c>
      <c r="AT1185" t="s">
        <v>106</v>
      </c>
      <c r="AU1185">
        <v>1130</v>
      </c>
      <c r="AV1185">
        <v>0</v>
      </c>
      <c r="AW1185">
        <v>0</v>
      </c>
      <c r="AX1185">
        <v>1130</v>
      </c>
      <c r="AY1185">
        <v>1</v>
      </c>
      <c r="AZ1185">
        <v>0</v>
      </c>
      <c r="BA1185">
        <v>1</v>
      </c>
      <c r="BB1185">
        <v>0</v>
      </c>
      <c r="BC1185">
        <v>2</v>
      </c>
      <c r="BD1185">
        <v>1</v>
      </c>
      <c r="BE1185" t="s">
        <v>98</v>
      </c>
      <c r="BF1185">
        <v>5</v>
      </c>
      <c r="BG1185" t="s">
        <v>107</v>
      </c>
      <c r="BH1185">
        <v>1</v>
      </c>
      <c r="BI1185" t="s">
        <v>97</v>
      </c>
      <c r="BJ1185" t="s">
        <v>127</v>
      </c>
      <c r="BK1185">
        <v>1970</v>
      </c>
      <c r="BL1185" t="s">
        <v>102</v>
      </c>
      <c r="BM1185">
        <v>2</v>
      </c>
      <c r="BN1185">
        <v>720</v>
      </c>
      <c r="BO1185" t="s">
        <v>98</v>
      </c>
      <c r="BP1185" t="s">
        <v>98</v>
      </c>
      <c r="BQ1185" t="s">
        <v>105</v>
      </c>
      <c r="BR1185">
        <v>229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 t="s">
        <v>83</v>
      </c>
      <c r="BY1185" t="s">
        <v>83</v>
      </c>
      <c r="BZ1185" t="s">
        <v>83</v>
      </c>
      <c r="CA1185" s="2">
        <v>0</v>
      </c>
      <c r="CB1185">
        <v>6</v>
      </c>
      <c r="CC1185">
        <v>2006</v>
      </c>
      <c r="CD1185" t="s">
        <v>110</v>
      </c>
      <c r="CE1185" t="s">
        <v>111</v>
      </c>
      <c r="CF1185" s="2">
        <v>120000</v>
      </c>
      <c r="CG1185" s="4">
        <f t="shared" si="37"/>
        <v>106.19469026548673</v>
      </c>
    </row>
    <row r="1186" spans="1:85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 t="str">
        <f t="shared" si="36"/>
        <v>Y</v>
      </c>
      <c r="S1186">
        <v>5</v>
      </c>
      <c r="T1186">
        <v>4</v>
      </c>
      <c r="U1186">
        <v>1963</v>
      </c>
      <c r="V1186" t="str">
        <f>IF(Table1[[#This Row],[YearBuilt]]&lt;1990, "N", IF(Table1[[#This Row],[Remodeled after 1990?]] = "Y", "N", "Y"))</f>
        <v>N</v>
      </c>
      <c r="W1186">
        <v>1963</v>
      </c>
      <c r="X1186" t="str" cm="1">
        <f t="array" ref="X1186">IFERROR(IF(U1186=W1186, "N", IF(AND(U1186&lt;W1186, Table1[[#This Row],[YearRemodAdd]]&gt;1990), "Y", "N/A")), No value)</f>
        <v>N</v>
      </c>
      <c r="Y1186" t="s">
        <v>152</v>
      </c>
      <c r="Z1186" t="s">
        <v>94</v>
      </c>
      <c r="AA1186" t="s">
        <v>116</v>
      </c>
      <c r="AB1186" t="s">
        <v>116</v>
      </c>
      <c r="AC1186" t="s">
        <v>96</v>
      </c>
      <c r="AD1186">
        <v>226</v>
      </c>
      <c r="AE1186" t="s">
        <v>98</v>
      </c>
      <c r="AF1186" t="s">
        <v>98</v>
      </c>
      <c r="AG1186" t="s">
        <v>118</v>
      </c>
      <c r="AH1186" t="s">
        <v>98</v>
      </c>
      <c r="AI1186" t="s">
        <v>98</v>
      </c>
      <c r="AJ1186" t="s">
        <v>97</v>
      </c>
      <c r="AK1186" t="s">
        <v>153</v>
      </c>
      <c r="AL1186">
        <v>1159</v>
      </c>
      <c r="AM1186" t="s">
        <v>102</v>
      </c>
      <c r="AN1186">
        <v>0</v>
      </c>
      <c r="AO1186">
        <v>413</v>
      </c>
      <c r="AP1186">
        <v>1572</v>
      </c>
      <c r="AQ1186" t="s">
        <v>103</v>
      </c>
      <c r="AR1186" t="s">
        <v>97</v>
      </c>
      <c r="AS1186" t="s">
        <v>105</v>
      </c>
      <c r="AT1186" t="s">
        <v>106</v>
      </c>
      <c r="AU1186">
        <v>1572</v>
      </c>
      <c r="AV1186">
        <v>0</v>
      </c>
      <c r="AW1186">
        <v>0</v>
      </c>
      <c r="AX1186">
        <v>1572</v>
      </c>
      <c r="AY1186">
        <v>1</v>
      </c>
      <c r="AZ1186">
        <v>0</v>
      </c>
      <c r="BA1186">
        <v>1</v>
      </c>
      <c r="BB1186">
        <v>1</v>
      </c>
      <c r="BC1186">
        <v>3</v>
      </c>
      <c r="BD1186">
        <v>1</v>
      </c>
      <c r="BE1186" t="s">
        <v>98</v>
      </c>
      <c r="BF1186">
        <v>5</v>
      </c>
      <c r="BG1186" t="s">
        <v>107</v>
      </c>
      <c r="BH1186">
        <v>2</v>
      </c>
      <c r="BI1186" t="s">
        <v>98</v>
      </c>
      <c r="BJ1186" t="s">
        <v>217</v>
      </c>
      <c r="BK1186">
        <v>1963</v>
      </c>
      <c r="BL1186" t="s">
        <v>109</v>
      </c>
      <c r="BM1186">
        <v>3</v>
      </c>
      <c r="BN1186">
        <v>995</v>
      </c>
      <c r="BO1186" t="s">
        <v>98</v>
      </c>
      <c r="BP1186" t="s">
        <v>98</v>
      </c>
      <c r="BQ1186" t="s">
        <v>105</v>
      </c>
      <c r="BR1186">
        <v>0</v>
      </c>
      <c r="BS1186">
        <v>263</v>
      </c>
      <c r="BT1186">
        <v>0</v>
      </c>
      <c r="BU1186">
        <v>0</v>
      </c>
      <c r="BV1186">
        <v>263</v>
      </c>
      <c r="BW1186">
        <v>0</v>
      </c>
      <c r="BX1186" t="s">
        <v>83</v>
      </c>
      <c r="BY1186" t="s">
        <v>83</v>
      </c>
      <c r="BZ1186" t="s">
        <v>83</v>
      </c>
      <c r="CA1186" s="2">
        <v>0</v>
      </c>
      <c r="CB1186">
        <v>5</v>
      </c>
      <c r="CC1186">
        <v>2007</v>
      </c>
      <c r="CD1186" t="s">
        <v>110</v>
      </c>
      <c r="CE1186" t="s">
        <v>111</v>
      </c>
      <c r="CF1186" s="2">
        <v>186700</v>
      </c>
      <c r="CG1186" s="4">
        <f t="shared" si="37"/>
        <v>118.76590330788804</v>
      </c>
    </row>
    <row r="1187" spans="1:85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 t="str">
        <f t="shared" si="36"/>
        <v>N/A</v>
      </c>
      <c r="S1187">
        <v>5</v>
      </c>
      <c r="T1187">
        <v>7</v>
      </c>
      <c r="U1187">
        <v>1924</v>
      </c>
      <c r="V1187" t="str">
        <f>IF(Table1[[#This Row],[YearBuilt]]&lt;1990, "N", IF(Table1[[#This Row],[Remodeled after 1990?]] = "Y", "N", "Y"))</f>
        <v>N</v>
      </c>
      <c r="W1187">
        <v>1950</v>
      </c>
      <c r="X1187" t="str" cm="1">
        <f t="array" ref="X1187">IFERROR(IF(U1187=W1187, "N", IF(AND(U1187&lt;W1187, Table1[[#This Row],[YearRemodAdd]]&gt;1990), "Y", "N/A")), No value)</f>
        <v>N/A</v>
      </c>
      <c r="Y1187" t="s">
        <v>93</v>
      </c>
      <c r="Z1187" t="s">
        <v>94</v>
      </c>
      <c r="AA1187" t="s">
        <v>186</v>
      </c>
      <c r="AB1187" t="s">
        <v>186</v>
      </c>
      <c r="AC1187" t="s">
        <v>117</v>
      </c>
      <c r="AD1187">
        <v>0</v>
      </c>
      <c r="AE1187" t="s">
        <v>98</v>
      </c>
      <c r="AF1187" t="s">
        <v>97</v>
      </c>
      <c r="AG1187" t="s">
        <v>126</v>
      </c>
      <c r="AH1187" t="s">
        <v>98</v>
      </c>
      <c r="AI1187" t="s">
        <v>98</v>
      </c>
      <c r="AJ1187" t="s">
        <v>100</v>
      </c>
      <c r="AK1187" t="s">
        <v>141</v>
      </c>
      <c r="AL1187">
        <v>392</v>
      </c>
      <c r="AM1187" t="s">
        <v>102</v>
      </c>
      <c r="AN1187">
        <v>0</v>
      </c>
      <c r="AO1187">
        <v>392</v>
      </c>
      <c r="AP1187">
        <v>784</v>
      </c>
      <c r="AQ1187" t="s">
        <v>103</v>
      </c>
      <c r="AR1187" t="s">
        <v>97</v>
      </c>
      <c r="AS1187" t="s">
        <v>105</v>
      </c>
      <c r="AT1187" t="s">
        <v>106</v>
      </c>
      <c r="AU1187">
        <v>949</v>
      </c>
      <c r="AV1187">
        <v>272</v>
      </c>
      <c r="AW1187">
        <v>0</v>
      </c>
      <c r="AX1187">
        <v>1221</v>
      </c>
      <c r="AY1187">
        <v>1</v>
      </c>
      <c r="AZ1187">
        <v>0</v>
      </c>
      <c r="BA1187">
        <v>1</v>
      </c>
      <c r="BB1187">
        <v>0</v>
      </c>
      <c r="BC1187">
        <v>4</v>
      </c>
      <c r="BD1187">
        <v>1</v>
      </c>
      <c r="BE1187" t="s">
        <v>98</v>
      </c>
      <c r="BF1187">
        <v>7</v>
      </c>
      <c r="BG1187" t="s">
        <v>107</v>
      </c>
      <c r="BH1187">
        <v>0</v>
      </c>
      <c r="BI1187" t="s">
        <v>83</v>
      </c>
      <c r="BJ1187" t="s">
        <v>108</v>
      </c>
      <c r="BK1187">
        <v>1965</v>
      </c>
      <c r="BL1187" t="s">
        <v>102</v>
      </c>
      <c r="BM1187">
        <v>1</v>
      </c>
      <c r="BN1187">
        <v>392</v>
      </c>
      <c r="BO1187" t="s">
        <v>98</v>
      </c>
      <c r="BP1187" t="s">
        <v>98</v>
      </c>
      <c r="BQ1187" t="s">
        <v>105</v>
      </c>
      <c r="BR1187">
        <v>0</v>
      </c>
      <c r="BS1187">
        <v>0</v>
      </c>
      <c r="BT1187">
        <v>236</v>
      </c>
      <c r="BU1187">
        <v>0</v>
      </c>
      <c r="BV1187">
        <v>0</v>
      </c>
      <c r="BW1187">
        <v>0</v>
      </c>
      <c r="BX1187" t="s">
        <v>83</v>
      </c>
      <c r="BY1187" t="s">
        <v>83</v>
      </c>
      <c r="BZ1187" t="s">
        <v>83</v>
      </c>
      <c r="CA1187" s="2">
        <v>0</v>
      </c>
      <c r="CB1187">
        <v>3</v>
      </c>
      <c r="CC1187">
        <v>2006</v>
      </c>
      <c r="CD1187" t="s">
        <v>110</v>
      </c>
      <c r="CE1187" t="s">
        <v>111</v>
      </c>
      <c r="CF1187" s="2">
        <v>104900</v>
      </c>
      <c r="CG1187" s="4">
        <f t="shared" si="37"/>
        <v>85.913185913185913</v>
      </c>
    </row>
    <row r="1188" spans="1:85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 t="str">
        <f t="shared" si="36"/>
        <v>N</v>
      </c>
      <c r="S1188">
        <v>3</v>
      </c>
      <c r="T1188">
        <v>5</v>
      </c>
      <c r="U1188">
        <v>1900</v>
      </c>
      <c r="V1188" t="str">
        <f>IF(Table1[[#This Row],[YearBuilt]]&lt;1990, "N", IF(Table1[[#This Row],[Remodeled after 1990?]] = "Y", "N", "Y"))</f>
        <v>N</v>
      </c>
      <c r="W1188">
        <v>1970</v>
      </c>
      <c r="X1188" t="str" cm="1">
        <f t="array" ref="X1188">IFERROR(IF(U1188=W1188, "N", IF(AND(U1188&lt;W1188, Table1[[#This Row],[YearRemodAdd]]&gt;1990), "Y", "N/A")), No value)</f>
        <v>N/A</v>
      </c>
      <c r="Y1188" t="s">
        <v>93</v>
      </c>
      <c r="Z1188" t="s">
        <v>94</v>
      </c>
      <c r="AA1188" t="s">
        <v>140</v>
      </c>
      <c r="AB1188" t="s">
        <v>140</v>
      </c>
      <c r="AC1188" t="s">
        <v>117</v>
      </c>
      <c r="AD1188">
        <v>0</v>
      </c>
      <c r="AE1188" t="s">
        <v>98</v>
      </c>
      <c r="AF1188" t="s">
        <v>98</v>
      </c>
      <c r="AG1188" t="s">
        <v>118</v>
      </c>
      <c r="AH1188" t="s">
        <v>147</v>
      </c>
      <c r="AI1188" t="s">
        <v>98</v>
      </c>
      <c r="AJ1188" t="s">
        <v>121</v>
      </c>
      <c r="AK1188" t="s">
        <v>141</v>
      </c>
      <c r="AL1188">
        <v>440</v>
      </c>
      <c r="AM1188" t="s">
        <v>102</v>
      </c>
      <c r="AN1188">
        <v>0</v>
      </c>
      <c r="AO1188">
        <v>538</v>
      </c>
      <c r="AP1188">
        <v>978</v>
      </c>
      <c r="AQ1188" t="s">
        <v>103</v>
      </c>
      <c r="AR1188" t="s">
        <v>98</v>
      </c>
      <c r="AS1188" t="s">
        <v>105</v>
      </c>
      <c r="AT1188" t="s">
        <v>106</v>
      </c>
      <c r="AU1188">
        <v>1014</v>
      </c>
      <c r="AV1188">
        <v>685</v>
      </c>
      <c r="AW1188">
        <v>0</v>
      </c>
      <c r="AX1188">
        <v>1699</v>
      </c>
      <c r="AY1188">
        <v>1</v>
      </c>
      <c r="AZ1188">
        <v>0</v>
      </c>
      <c r="BA1188">
        <v>2</v>
      </c>
      <c r="BB1188">
        <v>0</v>
      </c>
      <c r="BC1188">
        <v>3</v>
      </c>
      <c r="BD1188">
        <v>2</v>
      </c>
      <c r="BE1188" t="s">
        <v>98</v>
      </c>
      <c r="BF1188">
        <v>7</v>
      </c>
      <c r="BG1188" t="s">
        <v>107</v>
      </c>
      <c r="BH1188">
        <v>0</v>
      </c>
      <c r="BI1188" t="s">
        <v>83</v>
      </c>
      <c r="BJ1188" t="s">
        <v>169</v>
      </c>
      <c r="BK1188">
        <v>1920</v>
      </c>
      <c r="BL1188" t="s">
        <v>102</v>
      </c>
      <c r="BM1188">
        <v>2</v>
      </c>
      <c r="BN1188">
        <v>420</v>
      </c>
      <c r="BO1188" t="s">
        <v>147</v>
      </c>
      <c r="BP1188" t="s">
        <v>147</v>
      </c>
      <c r="BQ1188" t="s">
        <v>105</v>
      </c>
      <c r="BR1188">
        <v>0</v>
      </c>
      <c r="BS1188">
        <v>74</v>
      </c>
      <c r="BT1188">
        <v>0</v>
      </c>
      <c r="BU1188">
        <v>0</v>
      </c>
      <c r="BV1188">
        <v>0</v>
      </c>
      <c r="BW1188">
        <v>0</v>
      </c>
      <c r="BX1188" t="s">
        <v>83</v>
      </c>
      <c r="BY1188" t="s">
        <v>83</v>
      </c>
      <c r="BZ1188" t="s">
        <v>83</v>
      </c>
      <c r="CA1188" s="2">
        <v>0</v>
      </c>
      <c r="CB1188">
        <v>8</v>
      </c>
      <c r="CC1188">
        <v>2009</v>
      </c>
      <c r="CD1188" t="s">
        <v>110</v>
      </c>
      <c r="CE1188" t="s">
        <v>128</v>
      </c>
      <c r="CF1188" s="2">
        <v>95000</v>
      </c>
      <c r="CG1188" s="4">
        <f t="shared" si="37"/>
        <v>55.915244261330194</v>
      </c>
    </row>
    <row r="1189" spans="1:85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 t="str">
        <f t="shared" si="36"/>
        <v>Y</v>
      </c>
      <c r="S1189">
        <v>8</v>
      </c>
      <c r="T1189">
        <v>5</v>
      </c>
      <c r="U1189">
        <v>1994</v>
      </c>
      <c r="V1189" t="str">
        <f>IF(Table1[[#This Row],[YearBuilt]]&lt;1990, "N", IF(Table1[[#This Row],[Remodeled after 1990?]] = "Y", "N", "Y"))</f>
        <v>N</v>
      </c>
      <c r="W1189">
        <v>1995</v>
      </c>
      <c r="X1189" t="str" cm="1">
        <f t="array" ref="X1189">IFERROR(IF(U1189=W1189, "N", IF(AND(U1189&lt;W1189, Table1[[#This Row],[YearRemodAdd]]&gt;1990), "Y", "N/A")), No value)</f>
        <v>Y</v>
      </c>
      <c r="Y1189" t="s">
        <v>93</v>
      </c>
      <c r="Z1189" t="s">
        <v>94</v>
      </c>
      <c r="AA1189" t="s">
        <v>234</v>
      </c>
      <c r="AB1189" t="s">
        <v>234</v>
      </c>
      <c r="AC1189" t="s">
        <v>117</v>
      </c>
      <c r="AD1189">
        <v>0</v>
      </c>
      <c r="AE1189" t="s">
        <v>97</v>
      </c>
      <c r="AF1189" t="s">
        <v>98</v>
      </c>
      <c r="AG1189" t="s">
        <v>99</v>
      </c>
      <c r="AH1189" t="s">
        <v>97</v>
      </c>
      <c r="AI1189" t="s">
        <v>98</v>
      </c>
      <c r="AJ1189" t="s">
        <v>100</v>
      </c>
      <c r="AK1189" t="s">
        <v>101</v>
      </c>
      <c r="AL1189">
        <v>1456</v>
      </c>
      <c r="AM1189" t="s">
        <v>102</v>
      </c>
      <c r="AN1189">
        <v>0</v>
      </c>
      <c r="AO1189">
        <v>168</v>
      </c>
      <c r="AP1189">
        <v>1624</v>
      </c>
      <c r="AQ1189" t="s">
        <v>103</v>
      </c>
      <c r="AR1189" t="s">
        <v>104</v>
      </c>
      <c r="AS1189" t="s">
        <v>105</v>
      </c>
      <c r="AT1189" t="s">
        <v>106</v>
      </c>
      <c r="AU1189">
        <v>1624</v>
      </c>
      <c r="AV1189">
        <v>0</v>
      </c>
      <c r="AW1189">
        <v>0</v>
      </c>
      <c r="AX1189">
        <v>1624</v>
      </c>
      <c r="AY1189">
        <v>1</v>
      </c>
      <c r="AZ1189">
        <v>0</v>
      </c>
      <c r="BA1189">
        <v>2</v>
      </c>
      <c r="BB1189">
        <v>0</v>
      </c>
      <c r="BC1189">
        <v>2</v>
      </c>
      <c r="BD1189">
        <v>1</v>
      </c>
      <c r="BE1189" t="s">
        <v>97</v>
      </c>
      <c r="BF1189">
        <v>5</v>
      </c>
      <c r="BG1189" t="s">
        <v>107</v>
      </c>
      <c r="BH1189">
        <v>1</v>
      </c>
      <c r="BI1189" t="s">
        <v>147</v>
      </c>
      <c r="BJ1189" t="s">
        <v>108</v>
      </c>
      <c r="BK1189">
        <v>1994</v>
      </c>
      <c r="BL1189" t="s">
        <v>109</v>
      </c>
      <c r="BM1189">
        <v>3</v>
      </c>
      <c r="BN1189">
        <v>757</v>
      </c>
      <c r="BO1189" t="s">
        <v>98</v>
      </c>
      <c r="BP1189" t="s">
        <v>98</v>
      </c>
      <c r="BQ1189" t="s">
        <v>105</v>
      </c>
      <c r="BR1189">
        <v>0</v>
      </c>
      <c r="BS1189">
        <v>114</v>
      </c>
      <c r="BT1189">
        <v>192</v>
      </c>
      <c r="BU1189">
        <v>0</v>
      </c>
      <c r="BV1189">
        <v>0</v>
      </c>
      <c r="BW1189">
        <v>0</v>
      </c>
      <c r="BX1189" t="s">
        <v>83</v>
      </c>
      <c r="BY1189" t="s">
        <v>165</v>
      </c>
      <c r="BZ1189" t="s">
        <v>83</v>
      </c>
      <c r="CA1189" s="2">
        <v>0</v>
      </c>
      <c r="CB1189">
        <v>7</v>
      </c>
      <c r="CC1189">
        <v>2006</v>
      </c>
      <c r="CD1189" t="s">
        <v>110</v>
      </c>
      <c r="CE1189" t="s">
        <v>111</v>
      </c>
      <c r="CF1189" s="2">
        <v>262000</v>
      </c>
      <c r="CG1189" s="4">
        <f t="shared" si="37"/>
        <v>161.33004926108376</v>
      </c>
    </row>
    <row r="1190" spans="1:85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 t="str">
        <f t="shared" si="36"/>
        <v>N</v>
      </c>
      <c r="S1190">
        <v>7</v>
      </c>
      <c r="T1190">
        <v>5</v>
      </c>
      <c r="U1190">
        <v>2002</v>
      </c>
      <c r="V1190" t="str">
        <f>IF(Table1[[#This Row],[YearBuilt]]&lt;1990, "N", IF(Table1[[#This Row],[Remodeled after 1990?]] = "Y", "N", "Y"))</f>
        <v>Y</v>
      </c>
      <c r="W1190">
        <v>2002</v>
      </c>
      <c r="X1190" t="str" cm="1">
        <f t="array" ref="X1190">IFERROR(IF(U1190=W1190, "N", IF(AND(U1190&lt;W1190, Table1[[#This Row],[YearRemodAdd]]&gt;1990), "Y", "N/A")), No value)</f>
        <v>N</v>
      </c>
      <c r="Y1190" t="s">
        <v>93</v>
      </c>
      <c r="Z1190" t="s">
        <v>94</v>
      </c>
      <c r="AA1190" t="s">
        <v>95</v>
      </c>
      <c r="AB1190" t="s">
        <v>95</v>
      </c>
      <c r="AC1190" t="s">
        <v>96</v>
      </c>
      <c r="AD1190">
        <v>95</v>
      </c>
      <c r="AE1190" t="s">
        <v>97</v>
      </c>
      <c r="AF1190" t="s">
        <v>98</v>
      </c>
      <c r="AG1190" t="s">
        <v>99</v>
      </c>
      <c r="AH1190" t="s">
        <v>97</v>
      </c>
      <c r="AI1190" t="s">
        <v>98</v>
      </c>
      <c r="AJ1190" t="s">
        <v>100</v>
      </c>
      <c r="AK1190" t="s">
        <v>102</v>
      </c>
      <c r="AL1190">
        <v>0</v>
      </c>
      <c r="AM1190" t="s">
        <v>102</v>
      </c>
      <c r="AN1190">
        <v>0</v>
      </c>
      <c r="AO1190">
        <v>831</v>
      </c>
      <c r="AP1190">
        <v>831</v>
      </c>
      <c r="AQ1190" t="s">
        <v>103</v>
      </c>
      <c r="AR1190" t="s">
        <v>104</v>
      </c>
      <c r="AS1190" t="s">
        <v>105</v>
      </c>
      <c r="AT1190" t="s">
        <v>106</v>
      </c>
      <c r="AU1190">
        <v>831</v>
      </c>
      <c r="AV1190">
        <v>829</v>
      </c>
      <c r="AW1190">
        <v>0</v>
      </c>
      <c r="AX1190">
        <v>1660</v>
      </c>
      <c r="AY1190">
        <v>0</v>
      </c>
      <c r="AZ1190">
        <v>0</v>
      </c>
      <c r="BA1190">
        <v>2</v>
      </c>
      <c r="BB1190">
        <v>1</v>
      </c>
      <c r="BC1190">
        <v>3</v>
      </c>
      <c r="BD1190">
        <v>1</v>
      </c>
      <c r="BE1190" t="s">
        <v>97</v>
      </c>
      <c r="BF1190">
        <v>7</v>
      </c>
      <c r="BG1190" t="s">
        <v>107</v>
      </c>
      <c r="BH1190">
        <v>0</v>
      </c>
      <c r="BI1190" t="s">
        <v>83</v>
      </c>
      <c r="BJ1190" t="s">
        <v>108</v>
      </c>
      <c r="BK1190">
        <v>2002</v>
      </c>
      <c r="BL1190" t="s">
        <v>109</v>
      </c>
      <c r="BM1190">
        <v>2</v>
      </c>
      <c r="BN1190">
        <v>493</v>
      </c>
      <c r="BO1190" t="s">
        <v>98</v>
      </c>
      <c r="BP1190" t="s">
        <v>98</v>
      </c>
      <c r="BQ1190" t="s">
        <v>105</v>
      </c>
      <c r="BR1190">
        <v>144</v>
      </c>
      <c r="BS1190">
        <v>68</v>
      </c>
      <c r="BT1190">
        <v>0</v>
      </c>
      <c r="BU1190">
        <v>0</v>
      </c>
      <c r="BV1190">
        <v>0</v>
      </c>
      <c r="BW1190">
        <v>0</v>
      </c>
      <c r="BX1190" t="s">
        <v>83</v>
      </c>
      <c r="BY1190" t="s">
        <v>83</v>
      </c>
      <c r="BZ1190" t="s">
        <v>83</v>
      </c>
      <c r="CA1190" s="2">
        <v>0</v>
      </c>
      <c r="CB1190">
        <v>7</v>
      </c>
      <c r="CC1190">
        <v>2009</v>
      </c>
      <c r="CD1190" t="s">
        <v>110</v>
      </c>
      <c r="CE1190" t="s">
        <v>111</v>
      </c>
      <c r="CF1190" s="2">
        <v>195000</v>
      </c>
      <c r="CG1190" s="4">
        <f t="shared" si="37"/>
        <v>117.46987951807229</v>
      </c>
    </row>
    <row r="1191" spans="1:85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 t="str">
        <f t="shared" si="36"/>
        <v>N</v>
      </c>
      <c r="S1191">
        <v>7</v>
      </c>
      <c r="T1191">
        <v>5</v>
      </c>
      <c r="U1191">
        <v>1999</v>
      </c>
      <c r="V1191" t="str">
        <f>IF(Table1[[#This Row],[YearBuilt]]&lt;1990, "N", IF(Table1[[#This Row],[Remodeled after 1990?]] = "Y", "N", "Y"))</f>
        <v>Y</v>
      </c>
      <c r="W1191">
        <v>1999</v>
      </c>
      <c r="X1191" t="str" cm="1">
        <f t="array" ref="X1191">IFERROR(IF(U1191=W1191, "N", IF(AND(U1191&lt;W1191, Table1[[#This Row],[YearRemodAdd]]&gt;1990), "Y", "N/A")), No value)</f>
        <v>N</v>
      </c>
      <c r="Y1191" t="s">
        <v>93</v>
      </c>
      <c r="Z1191" t="s">
        <v>94</v>
      </c>
      <c r="AA1191" t="s">
        <v>95</v>
      </c>
      <c r="AB1191" t="s">
        <v>95</v>
      </c>
      <c r="AC1191" t="s">
        <v>117</v>
      </c>
      <c r="AD1191">
        <v>0</v>
      </c>
      <c r="AE1191" t="s">
        <v>98</v>
      </c>
      <c r="AF1191" t="s">
        <v>98</v>
      </c>
      <c r="AG1191" t="s">
        <v>99</v>
      </c>
      <c r="AH1191" t="s">
        <v>98</v>
      </c>
      <c r="AI1191" t="s">
        <v>98</v>
      </c>
      <c r="AJ1191" t="s">
        <v>100</v>
      </c>
      <c r="AK1191" t="s">
        <v>102</v>
      </c>
      <c r="AL1191">
        <v>0</v>
      </c>
      <c r="AM1191" t="s">
        <v>102</v>
      </c>
      <c r="AN1191">
        <v>0</v>
      </c>
      <c r="AO1191">
        <v>994</v>
      </c>
      <c r="AP1191">
        <v>994</v>
      </c>
      <c r="AQ1191" t="s">
        <v>103</v>
      </c>
      <c r="AR1191" t="s">
        <v>97</v>
      </c>
      <c r="AS1191" t="s">
        <v>105</v>
      </c>
      <c r="AT1191" t="s">
        <v>106</v>
      </c>
      <c r="AU1191">
        <v>1028</v>
      </c>
      <c r="AV1191">
        <v>776</v>
      </c>
      <c r="AW1191">
        <v>0</v>
      </c>
      <c r="AX1191">
        <v>1804</v>
      </c>
      <c r="AY1191">
        <v>0</v>
      </c>
      <c r="AZ1191">
        <v>0</v>
      </c>
      <c r="BA1191">
        <v>2</v>
      </c>
      <c r="BB1191">
        <v>1</v>
      </c>
      <c r="BC1191">
        <v>3</v>
      </c>
      <c r="BD1191">
        <v>1</v>
      </c>
      <c r="BE1191" t="s">
        <v>97</v>
      </c>
      <c r="BF1191">
        <v>7</v>
      </c>
      <c r="BG1191" t="s">
        <v>107</v>
      </c>
      <c r="BH1191">
        <v>1</v>
      </c>
      <c r="BI1191" t="s">
        <v>98</v>
      </c>
      <c r="BJ1191" t="s">
        <v>108</v>
      </c>
      <c r="BK1191">
        <v>1999</v>
      </c>
      <c r="BL1191" t="s">
        <v>157</v>
      </c>
      <c r="BM1191">
        <v>2</v>
      </c>
      <c r="BN1191">
        <v>442</v>
      </c>
      <c r="BO1191" t="s">
        <v>98</v>
      </c>
      <c r="BP1191" t="s">
        <v>98</v>
      </c>
      <c r="BQ1191" t="s">
        <v>105</v>
      </c>
      <c r="BR1191">
        <v>140</v>
      </c>
      <c r="BS1191">
        <v>60</v>
      </c>
      <c r="BT1191">
        <v>0</v>
      </c>
      <c r="BU1191">
        <v>0</v>
      </c>
      <c r="BV1191">
        <v>0</v>
      </c>
      <c r="BW1191">
        <v>0</v>
      </c>
      <c r="BX1191" t="s">
        <v>83</v>
      </c>
      <c r="BY1191" t="s">
        <v>83</v>
      </c>
      <c r="BZ1191" t="s">
        <v>83</v>
      </c>
      <c r="CA1191" s="2">
        <v>0</v>
      </c>
      <c r="CB1191">
        <v>6</v>
      </c>
      <c r="CC1191">
        <v>2010</v>
      </c>
      <c r="CD1191" t="s">
        <v>110</v>
      </c>
      <c r="CE1191" t="s">
        <v>111</v>
      </c>
      <c r="CF1191" s="2">
        <v>189000</v>
      </c>
      <c r="CG1191" s="4">
        <f t="shared" si="37"/>
        <v>104.76718403547672</v>
      </c>
    </row>
    <row r="1192" spans="1:85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 t="str">
        <f t="shared" si="36"/>
        <v>Y</v>
      </c>
      <c r="S1192">
        <v>4</v>
      </c>
      <c r="T1192">
        <v>4</v>
      </c>
      <c r="U1192">
        <v>1961</v>
      </c>
      <c r="V1192" t="str">
        <f>IF(Table1[[#This Row],[YearBuilt]]&lt;1990, "N", IF(Table1[[#This Row],[Remodeled after 1990?]] = "Y", "N", "Y"))</f>
        <v>N</v>
      </c>
      <c r="W1192">
        <v>1975</v>
      </c>
      <c r="X1192" t="str" cm="1">
        <f t="array" ref="X1192">IFERROR(IF(U1192=W1192, "N", IF(AND(U1192&lt;W1192, Table1[[#This Row],[YearRemodAdd]]&gt;1990), "Y", "N/A")), No value)</f>
        <v>N/A</v>
      </c>
      <c r="Y1192" t="s">
        <v>93</v>
      </c>
      <c r="Z1192" t="s">
        <v>94</v>
      </c>
      <c r="AA1192" t="s">
        <v>116</v>
      </c>
      <c r="AB1192" t="s">
        <v>116</v>
      </c>
      <c r="AC1192" t="s">
        <v>137</v>
      </c>
      <c r="AD1192">
        <v>149</v>
      </c>
      <c r="AE1192" t="s">
        <v>98</v>
      </c>
      <c r="AF1192" t="s">
        <v>97</v>
      </c>
      <c r="AG1192" t="s">
        <v>118</v>
      </c>
      <c r="AH1192" t="s">
        <v>98</v>
      </c>
      <c r="AI1192" t="s">
        <v>98</v>
      </c>
      <c r="AJ1192" t="s">
        <v>130</v>
      </c>
      <c r="AK1192" t="s">
        <v>141</v>
      </c>
      <c r="AL1192">
        <v>1159</v>
      </c>
      <c r="AM1192" t="s">
        <v>102</v>
      </c>
      <c r="AN1192">
        <v>0</v>
      </c>
      <c r="AO1192">
        <v>90</v>
      </c>
      <c r="AP1192">
        <v>1249</v>
      </c>
      <c r="AQ1192" t="s">
        <v>103</v>
      </c>
      <c r="AR1192" t="s">
        <v>104</v>
      </c>
      <c r="AS1192" t="s">
        <v>105</v>
      </c>
      <c r="AT1192" t="s">
        <v>106</v>
      </c>
      <c r="AU1192">
        <v>1622</v>
      </c>
      <c r="AV1192">
        <v>0</v>
      </c>
      <c r="AW1192">
        <v>0</v>
      </c>
      <c r="AX1192">
        <v>1622</v>
      </c>
      <c r="AY1192">
        <v>1</v>
      </c>
      <c r="AZ1192">
        <v>0</v>
      </c>
      <c r="BA1192">
        <v>1</v>
      </c>
      <c r="BB1192">
        <v>0</v>
      </c>
      <c r="BC1192">
        <v>3</v>
      </c>
      <c r="BD1192">
        <v>1</v>
      </c>
      <c r="BE1192" t="s">
        <v>98</v>
      </c>
      <c r="BF1192">
        <v>7</v>
      </c>
      <c r="BG1192" t="s">
        <v>107</v>
      </c>
      <c r="BH1192">
        <v>1</v>
      </c>
      <c r="BI1192" t="s">
        <v>98</v>
      </c>
      <c r="BJ1192" t="s">
        <v>217</v>
      </c>
      <c r="BK1192">
        <v>1975</v>
      </c>
      <c r="BL1192" t="s">
        <v>157</v>
      </c>
      <c r="BM1192">
        <v>4</v>
      </c>
      <c r="BN1192">
        <v>1356</v>
      </c>
      <c r="BO1192" t="s">
        <v>98</v>
      </c>
      <c r="BP1192" t="s">
        <v>98</v>
      </c>
      <c r="BQ1192" t="s">
        <v>105</v>
      </c>
      <c r="BR1192">
        <v>439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t="s">
        <v>83</v>
      </c>
      <c r="BY1192" t="s">
        <v>83</v>
      </c>
      <c r="BZ1192" t="s">
        <v>83</v>
      </c>
      <c r="CA1192" s="2">
        <v>0</v>
      </c>
      <c r="CB1192">
        <v>3</v>
      </c>
      <c r="CC1192">
        <v>2007</v>
      </c>
      <c r="CD1192" t="s">
        <v>110</v>
      </c>
      <c r="CE1192" t="s">
        <v>111</v>
      </c>
      <c r="CF1192" s="2">
        <v>168000</v>
      </c>
      <c r="CG1192" s="4">
        <f t="shared" si="37"/>
        <v>103.57583230579532</v>
      </c>
    </row>
    <row r="1193" spans="1:85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 t="str">
        <f t="shared" si="36"/>
        <v>N</v>
      </c>
      <c r="S1193">
        <v>8</v>
      </c>
      <c r="T1193">
        <v>5</v>
      </c>
      <c r="U1193">
        <v>1999</v>
      </c>
      <c r="V1193" t="str">
        <f>IF(Table1[[#This Row],[YearBuilt]]&lt;1990, "N", IF(Table1[[#This Row],[Remodeled after 1990?]] = "Y", "N", "Y"))</f>
        <v>N</v>
      </c>
      <c r="W1193">
        <v>2000</v>
      </c>
      <c r="X1193" t="str" cm="1">
        <f t="array" ref="X1193">IFERROR(IF(U1193=W1193, "N", IF(AND(U1193&lt;W1193, Table1[[#This Row],[YearRemodAdd]]&gt;1990), "Y", "N/A")), No value)</f>
        <v>Y</v>
      </c>
      <c r="Y1193" t="s">
        <v>93</v>
      </c>
      <c r="Z1193" t="s">
        <v>94</v>
      </c>
      <c r="AA1193" t="s">
        <v>116</v>
      </c>
      <c r="AB1193" t="s">
        <v>116</v>
      </c>
      <c r="AC1193" t="s">
        <v>96</v>
      </c>
      <c r="AD1193">
        <v>456</v>
      </c>
      <c r="AE1193" t="s">
        <v>97</v>
      </c>
      <c r="AF1193" t="s">
        <v>98</v>
      </c>
      <c r="AG1193" t="s">
        <v>99</v>
      </c>
      <c r="AH1193" t="s">
        <v>97</v>
      </c>
      <c r="AI1193" t="s">
        <v>98</v>
      </c>
      <c r="AJ1193" t="s">
        <v>100</v>
      </c>
      <c r="AK1193" t="s">
        <v>102</v>
      </c>
      <c r="AL1193">
        <v>0</v>
      </c>
      <c r="AM1193" t="s">
        <v>102</v>
      </c>
      <c r="AN1193">
        <v>0</v>
      </c>
      <c r="AO1193">
        <v>776</v>
      </c>
      <c r="AP1193">
        <v>776</v>
      </c>
      <c r="AQ1193" t="s">
        <v>103</v>
      </c>
      <c r="AR1193" t="s">
        <v>104</v>
      </c>
      <c r="AS1193" t="s">
        <v>105</v>
      </c>
      <c r="AT1193" t="s">
        <v>106</v>
      </c>
      <c r="AU1193">
        <v>764</v>
      </c>
      <c r="AV1193">
        <v>677</v>
      </c>
      <c r="AW1193">
        <v>0</v>
      </c>
      <c r="AX1193">
        <v>1441</v>
      </c>
      <c r="AY1193">
        <v>0</v>
      </c>
      <c r="AZ1193">
        <v>0</v>
      </c>
      <c r="BA1193">
        <v>2</v>
      </c>
      <c r="BB1193">
        <v>1</v>
      </c>
      <c r="BC1193">
        <v>2</v>
      </c>
      <c r="BD1193">
        <v>1</v>
      </c>
      <c r="BE1193" t="s">
        <v>97</v>
      </c>
      <c r="BF1193">
        <v>5</v>
      </c>
      <c r="BG1193" t="s">
        <v>107</v>
      </c>
      <c r="BH1193">
        <v>0</v>
      </c>
      <c r="BI1193" t="s">
        <v>83</v>
      </c>
      <c r="BJ1193" t="s">
        <v>127</v>
      </c>
      <c r="BK1193">
        <v>1999</v>
      </c>
      <c r="BL1193" t="s">
        <v>102</v>
      </c>
      <c r="BM1193">
        <v>2</v>
      </c>
      <c r="BN1193">
        <v>492</v>
      </c>
      <c r="BO1193" t="s">
        <v>98</v>
      </c>
      <c r="BP1193" t="s">
        <v>98</v>
      </c>
      <c r="BQ1193" t="s">
        <v>105</v>
      </c>
      <c r="BR1193">
        <v>206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 t="s">
        <v>83</v>
      </c>
      <c r="BY1193" t="s">
        <v>83</v>
      </c>
      <c r="BZ1193" t="s">
        <v>83</v>
      </c>
      <c r="CA1193" s="2">
        <v>0</v>
      </c>
      <c r="CB1193">
        <v>11</v>
      </c>
      <c r="CC1193">
        <v>2007</v>
      </c>
      <c r="CD1193" t="s">
        <v>110</v>
      </c>
      <c r="CE1193" t="s">
        <v>111</v>
      </c>
      <c r="CF1193" s="2">
        <v>174000</v>
      </c>
      <c r="CG1193" s="4">
        <f t="shared" si="37"/>
        <v>120.74947952810548</v>
      </c>
    </row>
    <row r="1194" spans="1:85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 t="str">
        <f t="shared" si="36"/>
        <v>N/A</v>
      </c>
      <c r="S1194">
        <v>5</v>
      </c>
      <c r="T1194">
        <v>8</v>
      </c>
      <c r="U1194">
        <v>1925</v>
      </c>
      <c r="V1194" t="str">
        <f>IF(Table1[[#This Row],[YearBuilt]]&lt;1990, "N", IF(Table1[[#This Row],[Remodeled after 1990?]] = "Y", "N", "Y"))</f>
        <v>N</v>
      </c>
      <c r="W1194">
        <v>1994</v>
      </c>
      <c r="X1194" t="str" cm="1">
        <f t="array" ref="X1194">IFERROR(IF(U1194=W1194, "N", IF(AND(U1194&lt;W1194, Table1[[#This Row],[YearRemodAdd]]&gt;1990), "Y", "N/A")), No value)</f>
        <v>Y</v>
      </c>
      <c r="Y1194" t="s">
        <v>184</v>
      </c>
      <c r="Z1194" t="s">
        <v>94</v>
      </c>
      <c r="AA1194" t="s">
        <v>95</v>
      </c>
      <c r="AB1194" t="s">
        <v>95</v>
      </c>
      <c r="AC1194" t="s">
        <v>117</v>
      </c>
      <c r="AD1194">
        <v>0</v>
      </c>
      <c r="AE1194" t="s">
        <v>98</v>
      </c>
      <c r="AF1194" t="s">
        <v>98</v>
      </c>
      <c r="AG1194" t="s">
        <v>99</v>
      </c>
      <c r="AH1194" t="s">
        <v>98</v>
      </c>
      <c r="AI1194" t="s">
        <v>98</v>
      </c>
      <c r="AJ1194" t="s">
        <v>121</v>
      </c>
      <c r="AK1194" t="s">
        <v>102</v>
      </c>
      <c r="AL1194">
        <v>0</v>
      </c>
      <c r="AM1194" t="s">
        <v>102</v>
      </c>
      <c r="AN1194">
        <v>0</v>
      </c>
      <c r="AO1194">
        <v>702</v>
      </c>
      <c r="AP1194">
        <v>702</v>
      </c>
      <c r="AQ1194" t="s">
        <v>103</v>
      </c>
      <c r="AR1194" t="s">
        <v>97</v>
      </c>
      <c r="AS1194" t="s">
        <v>105</v>
      </c>
      <c r="AT1194" t="s">
        <v>106</v>
      </c>
      <c r="AU1194">
        <v>842</v>
      </c>
      <c r="AV1194">
        <v>630</v>
      </c>
      <c r="AW1194">
        <v>0</v>
      </c>
      <c r="AX1194">
        <v>1472</v>
      </c>
      <c r="AY1194">
        <v>0</v>
      </c>
      <c r="AZ1194">
        <v>0</v>
      </c>
      <c r="BA1194">
        <v>1</v>
      </c>
      <c r="BB1194">
        <v>0</v>
      </c>
      <c r="BC1194">
        <v>3</v>
      </c>
      <c r="BD1194">
        <v>1</v>
      </c>
      <c r="BE1194" t="s">
        <v>97</v>
      </c>
      <c r="BF1194">
        <v>6</v>
      </c>
      <c r="BG1194" t="s">
        <v>107</v>
      </c>
      <c r="BH1194">
        <v>0</v>
      </c>
      <c r="BI1194" t="s">
        <v>83</v>
      </c>
      <c r="BJ1194" t="s">
        <v>127</v>
      </c>
      <c r="BK1194">
        <v>1925</v>
      </c>
      <c r="BL1194" t="s">
        <v>102</v>
      </c>
      <c r="BM1194">
        <v>1</v>
      </c>
      <c r="BN1194">
        <v>250</v>
      </c>
      <c r="BO1194" t="s">
        <v>98</v>
      </c>
      <c r="BP1194" t="s">
        <v>147</v>
      </c>
      <c r="BQ1194" t="s">
        <v>190</v>
      </c>
      <c r="BR1194">
        <v>0</v>
      </c>
      <c r="BS1194">
        <v>0</v>
      </c>
      <c r="BT1194">
        <v>84</v>
      </c>
      <c r="BU1194">
        <v>0</v>
      </c>
      <c r="BV1194">
        <v>0</v>
      </c>
      <c r="BW1194">
        <v>0</v>
      </c>
      <c r="BX1194" t="s">
        <v>83</v>
      </c>
      <c r="BY1194" t="s">
        <v>163</v>
      </c>
      <c r="BZ1194" t="s">
        <v>83</v>
      </c>
      <c r="CA1194" s="2">
        <v>0</v>
      </c>
      <c r="CB1194">
        <v>7</v>
      </c>
      <c r="CC1194">
        <v>2007</v>
      </c>
      <c r="CD1194" t="s">
        <v>110</v>
      </c>
      <c r="CE1194" t="s">
        <v>111</v>
      </c>
      <c r="CF1194" s="2">
        <v>125000</v>
      </c>
      <c r="CG1194" s="4">
        <f t="shared" si="37"/>
        <v>84.918478260869563</v>
      </c>
    </row>
    <row r="1195" spans="1:85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 t="str">
        <f t="shared" si="36"/>
        <v>Y</v>
      </c>
      <c r="S1195">
        <v>6</v>
      </c>
      <c r="T1195">
        <v>5</v>
      </c>
      <c r="U1195">
        <v>1999</v>
      </c>
      <c r="V1195" t="str">
        <f>IF(Table1[[#This Row],[YearBuilt]]&lt;1990, "N", IF(Table1[[#This Row],[Remodeled after 1990?]] = "Y", "N", "Y"))</f>
        <v>Y</v>
      </c>
      <c r="W1195">
        <v>1999</v>
      </c>
      <c r="X1195" t="str" cm="1">
        <f t="array" ref="X1195">IFERROR(IF(U1195=W1195, "N", IF(AND(U1195&lt;W1195, Table1[[#This Row],[YearRemodAdd]]&gt;1990), "Y", "N/A")), No value)</f>
        <v>N</v>
      </c>
      <c r="Y1195" t="s">
        <v>152</v>
      </c>
      <c r="Z1195" t="s">
        <v>94</v>
      </c>
      <c r="AA1195" t="s">
        <v>95</v>
      </c>
      <c r="AB1195" t="s">
        <v>95</v>
      </c>
      <c r="AC1195" t="s">
        <v>96</v>
      </c>
      <c r="AD1195">
        <v>425</v>
      </c>
      <c r="AE1195" t="s">
        <v>98</v>
      </c>
      <c r="AF1195" t="s">
        <v>98</v>
      </c>
      <c r="AG1195" t="s">
        <v>99</v>
      </c>
      <c r="AH1195" t="s">
        <v>104</v>
      </c>
      <c r="AI1195" t="s">
        <v>98</v>
      </c>
      <c r="AJ1195" t="s">
        <v>100</v>
      </c>
      <c r="AK1195" t="s">
        <v>101</v>
      </c>
      <c r="AL1195">
        <v>883</v>
      </c>
      <c r="AM1195" t="s">
        <v>102</v>
      </c>
      <c r="AN1195">
        <v>0</v>
      </c>
      <c r="AO1195">
        <v>341</v>
      </c>
      <c r="AP1195">
        <v>1224</v>
      </c>
      <c r="AQ1195" t="s">
        <v>103</v>
      </c>
      <c r="AR1195" t="s">
        <v>104</v>
      </c>
      <c r="AS1195" t="s">
        <v>105</v>
      </c>
      <c r="AT1195" t="s">
        <v>106</v>
      </c>
      <c r="AU1195">
        <v>1224</v>
      </c>
      <c r="AV1195">
        <v>0</v>
      </c>
      <c r="AW1195">
        <v>0</v>
      </c>
      <c r="AX1195">
        <v>1224</v>
      </c>
      <c r="AY1195">
        <v>1</v>
      </c>
      <c r="AZ1195">
        <v>0</v>
      </c>
      <c r="BA1195">
        <v>2</v>
      </c>
      <c r="BB1195">
        <v>0</v>
      </c>
      <c r="BC1195">
        <v>2</v>
      </c>
      <c r="BD1195">
        <v>1</v>
      </c>
      <c r="BE1195" t="s">
        <v>98</v>
      </c>
      <c r="BF1195">
        <v>5</v>
      </c>
      <c r="BG1195" t="s">
        <v>107</v>
      </c>
      <c r="BH1195">
        <v>0</v>
      </c>
      <c r="BI1195" t="s">
        <v>83</v>
      </c>
      <c r="BJ1195" t="s">
        <v>108</v>
      </c>
      <c r="BK1195">
        <v>1999</v>
      </c>
      <c r="BL1195" t="s">
        <v>157</v>
      </c>
      <c r="BM1195">
        <v>2</v>
      </c>
      <c r="BN1195">
        <v>402</v>
      </c>
      <c r="BO1195" t="s">
        <v>98</v>
      </c>
      <c r="BP1195" t="s">
        <v>98</v>
      </c>
      <c r="BQ1195" t="s">
        <v>105</v>
      </c>
      <c r="BR1195">
        <v>0</v>
      </c>
      <c r="BS1195">
        <v>304</v>
      </c>
      <c r="BT1195">
        <v>0</v>
      </c>
      <c r="BU1195">
        <v>0</v>
      </c>
      <c r="BV1195">
        <v>0</v>
      </c>
      <c r="BW1195">
        <v>0</v>
      </c>
      <c r="BX1195" t="s">
        <v>83</v>
      </c>
      <c r="BY1195" t="s">
        <v>83</v>
      </c>
      <c r="BZ1195" t="s">
        <v>83</v>
      </c>
      <c r="CA1195" s="2">
        <v>0</v>
      </c>
      <c r="CB1195">
        <v>6</v>
      </c>
      <c r="CC1195">
        <v>2009</v>
      </c>
      <c r="CD1195" t="s">
        <v>110</v>
      </c>
      <c r="CE1195" t="s">
        <v>111</v>
      </c>
      <c r="CF1195" s="2">
        <v>165000</v>
      </c>
      <c r="CG1195" s="4">
        <f t="shared" si="37"/>
        <v>134.80392156862746</v>
      </c>
    </row>
    <row r="1196" spans="1:85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 t="str">
        <f t="shared" si="36"/>
        <v>N</v>
      </c>
      <c r="S1196">
        <v>6</v>
      </c>
      <c r="T1196">
        <v>7</v>
      </c>
      <c r="U1196">
        <v>1969</v>
      </c>
      <c r="V1196" t="str">
        <f>IF(Table1[[#This Row],[YearBuilt]]&lt;1990, "N", IF(Table1[[#This Row],[Remodeled after 1990?]] = "Y", "N", "Y"))</f>
        <v>N</v>
      </c>
      <c r="W1196">
        <v>1969</v>
      </c>
      <c r="X1196" t="str" cm="1">
        <f t="array" ref="X1196">IFERROR(IF(U1196=W1196, "N", IF(AND(U1196&lt;W1196, Table1[[#This Row],[YearRemodAdd]]&gt;1990), "Y", "N/A")), No value)</f>
        <v>N</v>
      </c>
      <c r="Y1196" t="s">
        <v>93</v>
      </c>
      <c r="Z1196" t="s">
        <v>94</v>
      </c>
      <c r="AA1196" t="s">
        <v>140</v>
      </c>
      <c r="AB1196" t="s">
        <v>140</v>
      </c>
      <c r="AC1196" t="s">
        <v>137</v>
      </c>
      <c r="AD1196">
        <v>143</v>
      </c>
      <c r="AE1196" t="s">
        <v>98</v>
      </c>
      <c r="AF1196" t="s">
        <v>98</v>
      </c>
      <c r="AG1196" t="s">
        <v>118</v>
      </c>
      <c r="AH1196" t="s">
        <v>98</v>
      </c>
      <c r="AI1196" t="s">
        <v>98</v>
      </c>
      <c r="AJ1196" t="s">
        <v>100</v>
      </c>
      <c r="AK1196" t="s">
        <v>119</v>
      </c>
      <c r="AL1196">
        <v>371</v>
      </c>
      <c r="AM1196" t="s">
        <v>102</v>
      </c>
      <c r="AN1196">
        <v>0</v>
      </c>
      <c r="AO1196">
        <v>292</v>
      </c>
      <c r="AP1196">
        <v>663</v>
      </c>
      <c r="AQ1196" t="s">
        <v>103</v>
      </c>
      <c r="AR1196" t="s">
        <v>98</v>
      </c>
      <c r="AS1196" t="s">
        <v>105</v>
      </c>
      <c r="AT1196" t="s">
        <v>106</v>
      </c>
      <c r="AU1196">
        <v>663</v>
      </c>
      <c r="AV1196">
        <v>689</v>
      </c>
      <c r="AW1196">
        <v>0</v>
      </c>
      <c r="AX1196">
        <v>1352</v>
      </c>
      <c r="AY1196">
        <v>0</v>
      </c>
      <c r="AZ1196">
        <v>0</v>
      </c>
      <c r="BA1196">
        <v>1</v>
      </c>
      <c r="BB1196">
        <v>1</v>
      </c>
      <c r="BC1196">
        <v>4</v>
      </c>
      <c r="BD1196">
        <v>1</v>
      </c>
      <c r="BE1196" t="s">
        <v>98</v>
      </c>
      <c r="BF1196">
        <v>7</v>
      </c>
      <c r="BG1196" t="s">
        <v>107</v>
      </c>
      <c r="BH1196">
        <v>0</v>
      </c>
      <c r="BI1196" t="s">
        <v>83</v>
      </c>
      <c r="BJ1196" t="s">
        <v>108</v>
      </c>
      <c r="BK1196">
        <v>1969</v>
      </c>
      <c r="BL1196" t="s">
        <v>157</v>
      </c>
      <c r="BM1196">
        <v>1</v>
      </c>
      <c r="BN1196">
        <v>299</v>
      </c>
      <c r="BO1196" t="s">
        <v>98</v>
      </c>
      <c r="BP1196" t="s">
        <v>98</v>
      </c>
      <c r="BQ1196" t="s">
        <v>105</v>
      </c>
      <c r="BR1196">
        <v>379</v>
      </c>
      <c r="BS1196">
        <v>36</v>
      </c>
      <c r="BT1196">
        <v>0</v>
      </c>
      <c r="BU1196">
        <v>0</v>
      </c>
      <c r="BV1196">
        <v>0</v>
      </c>
      <c r="BW1196">
        <v>0</v>
      </c>
      <c r="BX1196" t="s">
        <v>83</v>
      </c>
      <c r="BY1196" t="s">
        <v>134</v>
      </c>
      <c r="BZ1196" t="s">
        <v>83</v>
      </c>
      <c r="CA1196" s="2">
        <v>0</v>
      </c>
      <c r="CB1196">
        <v>3</v>
      </c>
      <c r="CC1196">
        <v>2010</v>
      </c>
      <c r="CD1196" t="s">
        <v>110</v>
      </c>
      <c r="CE1196" t="s">
        <v>111</v>
      </c>
      <c r="CF1196" s="2">
        <v>158000</v>
      </c>
      <c r="CG1196" s="4">
        <f t="shared" si="37"/>
        <v>116.86390532544378</v>
      </c>
    </row>
    <row r="1197" spans="1:85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 t="str">
        <f t="shared" si="36"/>
        <v>N</v>
      </c>
      <c r="S1197">
        <v>6</v>
      </c>
      <c r="T1197">
        <v>5</v>
      </c>
      <c r="U1197">
        <v>2005</v>
      </c>
      <c r="V1197" t="str">
        <f>IF(Table1[[#This Row],[YearBuilt]]&lt;1990, "N", IF(Table1[[#This Row],[Remodeled after 1990?]] = "Y", "N", "Y"))</f>
        <v>Y</v>
      </c>
      <c r="W1197">
        <v>2005</v>
      </c>
      <c r="X1197" t="str" cm="1">
        <f t="array" ref="X1197">IFERROR(IF(U1197=W1197, "N", IF(AND(U1197&lt;W1197, Table1[[#This Row],[YearRemodAdd]]&gt;1990), "Y", "N/A")), No value)</f>
        <v>N</v>
      </c>
      <c r="Y1197" t="s">
        <v>93</v>
      </c>
      <c r="Z1197" t="s">
        <v>94</v>
      </c>
      <c r="AA1197" t="s">
        <v>95</v>
      </c>
      <c r="AB1197" t="s">
        <v>95</v>
      </c>
      <c r="AC1197" t="s">
        <v>117</v>
      </c>
      <c r="AD1197">
        <v>0</v>
      </c>
      <c r="AE1197" t="s">
        <v>98</v>
      </c>
      <c r="AF1197" t="s">
        <v>98</v>
      </c>
      <c r="AG1197" t="s">
        <v>99</v>
      </c>
      <c r="AH1197" t="s">
        <v>97</v>
      </c>
      <c r="AI1197" t="s">
        <v>98</v>
      </c>
      <c r="AJ1197" t="s">
        <v>100</v>
      </c>
      <c r="AK1197" t="s">
        <v>102</v>
      </c>
      <c r="AL1197">
        <v>0</v>
      </c>
      <c r="AM1197" t="s">
        <v>102</v>
      </c>
      <c r="AN1197">
        <v>0</v>
      </c>
      <c r="AO1197">
        <v>728</v>
      </c>
      <c r="AP1197">
        <v>728</v>
      </c>
      <c r="AQ1197" t="s">
        <v>103</v>
      </c>
      <c r="AR1197" t="s">
        <v>104</v>
      </c>
      <c r="AS1197" t="s">
        <v>105</v>
      </c>
      <c r="AT1197" t="s">
        <v>106</v>
      </c>
      <c r="AU1197">
        <v>728</v>
      </c>
      <c r="AV1197">
        <v>728</v>
      </c>
      <c r="AW1197">
        <v>0</v>
      </c>
      <c r="AX1197">
        <v>1456</v>
      </c>
      <c r="AY1197">
        <v>0</v>
      </c>
      <c r="AZ1197">
        <v>0</v>
      </c>
      <c r="BA1197">
        <v>2</v>
      </c>
      <c r="BB1197">
        <v>1</v>
      </c>
      <c r="BC1197">
        <v>3</v>
      </c>
      <c r="BD1197">
        <v>1</v>
      </c>
      <c r="BE1197" t="s">
        <v>97</v>
      </c>
      <c r="BF1197">
        <v>8</v>
      </c>
      <c r="BG1197" t="s">
        <v>107</v>
      </c>
      <c r="BH1197">
        <v>0</v>
      </c>
      <c r="BI1197" t="s">
        <v>83</v>
      </c>
      <c r="BJ1197" t="s">
        <v>108</v>
      </c>
      <c r="BK1197">
        <v>2005</v>
      </c>
      <c r="BL1197" t="s">
        <v>157</v>
      </c>
      <c r="BM1197">
        <v>2</v>
      </c>
      <c r="BN1197">
        <v>400</v>
      </c>
      <c r="BO1197" t="s">
        <v>98</v>
      </c>
      <c r="BP1197" t="s">
        <v>98</v>
      </c>
      <c r="BQ1197" t="s">
        <v>105</v>
      </c>
      <c r="BR1197">
        <v>100</v>
      </c>
      <c r="BS1197">
        <v>24</v>
      </c>
      <c r="BT1197">
        <v>0</v>
      </c>
      <c r="BU1197">
        <v>0</v>
      </c>
      <c r="BV1197">
        <v>0</v>
      </c>
      <c r="BW1197">
        <v>0</v>
      </c>
      <c r="BX1197" t="s">
        <v>83</v>
      </c>
      <c r="BY1197" t="s">
        <v>83</v>
      </c>
      <c r="BZ1197" t="s">
        <v>83</v>
      </c>
      <c r="CA1197" s="2">
        <v>0</v>
      </c>
      <c r="CB1197">
        <v>7</v>
      </c>
      <c r="CC1197">
        <v>2008</v>
      </c>
      <c r="CD1197" t="s">
        <v>110</v>
      </c>
      <c r="CE1197" t="s">
        <v>111</v>
      </c>
      <c r="CF1197" s="2">
        <v>176000</v>
      </c>
      <c r="CG1197" s="4">
        <f t="shared" si="37"/>
        <v>120.87912087912088</v>
      </c>
    </row>
    <row r="1198" spans="1:85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 t="str">
        <f t="shared" si="36"/>
        <v>N</v>
      </c>
      <c r="S1198">
        <v>7</v>
      </c>
      <c r="T1198">
        <v>5</v>
      </c>
      <c r="U1198">
        <v>2006</v>
      </c>
      <c r="V1198" t="str">
        <f>IF(Table1[[#This Row],[YearBuilt]]&lt;1990, "N", IF(Table1[[#This Row],[Remodeled after 1990?]] = "Y", "N", "Y"))</f>
        <v>Y</v>
      </c>
      <c r="W1198">
        <v>2006</v>
      </c>
      <c r="X1198" t="str" cm="1">
        <f t="array" ref="X1198">IFERROR(IF(U1198=W1198, "N", IF(AND(U1198&lt;W1198, Table1[[#This Row],[YearRemodAdd]]&gt;1990), "Y", "N/A")), No value)</f>
        <v>N</v>
      </c>
      <c r="Y1198" t="s">
        <v>93</v>
      </c>
      <c r="Z1198" t="s">
        <v>94</v>
      </c>
      <c r="AA1198" t="s">
        <v>95</v>
      </c>
      <c r="AB1198" t="s">
        <v>95</v>
      </c>
      <c r="AC1198" t="s">
        <v>117</v>
      </c>
      <c r="AD1198">
        <v>0</v>
      </c>
      <c r="AE1198" t="s">
        <v>97</v>
      </c>
      <c r="AF1198" t="s">
        <v>98</v>
      </c>
      <c r="AG1198" t="s">
        <v>99</v>
      </c>
      <c r="AH1198" t="s">
        <v>97</v>
      </c>
      <c r="AI1198" t="s">
        <v>98</v>
      </c>
      <c r="AJ1198" t="s">
        <v>130</v>
      </c>
      <c r="AK1198" t="s">
        <v>102</v>
      </c>
      <c r="AL1198">
        <v>0</v>
      </c>
      <c r="AM1198" t="s">
        <v>102</v>
      </c>
      <c r="AN1198">
        <v>0</v>
      </c>
      <c r="AO1198">
        <v>879</v>
      </c>
      <c r="AP1198">
        <v>879</v>
      </c>
      <c r="AQ1198" t="s">
        <v>103</v>
      </c>
      <c r="AR1198" t="s">
        <v>104</v>
      </c>
      <c r="AS1198" t="s">
        <v>105</v>
      </c>
      <c r="AT1198" t="s">
        <v>106</v>
      </c>
      <c r="AU1198">
        <v>879</v>
      </c>
      <c r="AV1198">
        <v>984</v>
      </c>
      <c r="AW1198">
        <v>0</v>
      </c>
      <c r="AX1198">
        <v>1863</v>
      </c>
      <c r="AY1198">
        <v>0</v>
      </c>
      <c r="AZ1198">
        <v>0</v>
      </c>
      <c r="BA1198">
        <v>2</v>
      </c>
      <c r="BB1198">
        <v>1</v>
      </c>
      <c r="BC1198">
        <v>4</v>
      </c>
      <c r="BD1198">
        <v>1</v>
      </c>
      <c r="BE1198" t="s">
        <v>97</v>
      </c>
      <c r="BF1198">
        <v>9</v>
      </c>
      <c r="BG1198" t="s">
        <v>107</v>
      </c>
      <c r="BH1198">
        <v>1</v>
      </c>
      <c r="BI1198" t="s">
        <v>97</v>
      </c>
      <c r="BJ1198" t="s">
        <v>156</v>
      </c>
      <c r="BK1198">
        <v>2006</v>
      </c>
      <c r="BL1198" t="s">
        <v>157</v>
      </c>
      <c r="BM1198">
        <v>3</v>
      </c>
      <c r="BN1198">
        <v>660</v>
      </c>
      <c r="BO1198" t="s">
        <v>98</v>
      </c>
      <c r="BP1198" t="s">
        <v>98</v>
      </c>
      <c r="BQ1198" t="s">
        <v>105</v>
      </c>
      <c r="BR1198">
        <v>100</v>
      </c>
      <c r="BS1198">
        <v>17</v>
      </c>
      <c r="BT1198">
        <v>0</v>
      </c>
      <c r="BU1198">
        <v>0</v>
      </c>
      <c r="BV1198">
        <v>0</v>
      </c>
      <c r="BW1198">
        <v>0</v>
      </c>
      <c r="BX1198" t="s">
        <v>83</v>
      </c>
      <c r="BY1198" t="s">
        <v>83</v>
      </c>
      <c r="BZ1198" t="s">
        <v>83</v>
      </c>
      <c r="CA1198" s="2">
        <v>0</v>
      </c>
      <c r="CB1198">
        <v>11</v>
      </c>
      <c r="CC1198">
        <v>2006</v>
      </c>
      <c r="CD1198" t="s">
        <v>158</v>
      </c>
      <c r="CE1198" t="s">
        <v>159</v>
      </c>
      <c r="CF1198" s="2">
        <v>219210</v>
      </c>
      <c r="CG1198" s="4">
        <f t="shared" si="37"/>
        <v>117.66505636070853</v>
      </c>
    </row>
    <row r="1199" spans="1:85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 t="str">
        <f t="shared" si="36"/>
        <v>N/A</v>
      </c>
      <c r="S1199">
        <v>7</v>
      </c>
      <c r="T1199">
        <v>6</v>
      </c>
      <c r="U1199">
        <v>1916</v>
      </c>
      <c r="V1199" t="str">
        <f>IF(Table1[[#This Row],[YearBuilt]]&lt;1990, "N", IF(Table1[[#This Row],[Remodeled after 1990?]] = "Y", "N", "Y"))</f>
        <v>N</v>
      </c>
      <c r="W1199">
        <v>1950</v>
      </c>
      <c r="X1199" t="str" cm="1">
        <f t="array" ref="X1199">IFERROR(IF(U1199=W1199, "N", IF(AND(U1199&lt;W1199, Table1[[#This Row],[YearRemodAdd]]&gt;1990), "Y", "N/A")), No value)</f>
        <v>N/A</v>
      </c>
      <c r="Y1199" t="s">
        <v>93</v>
      </c>
      <c r="Z1199" t="s">
        <v>94</v>
      </c>
      <c r="AA1199" t="s">
        <v>116</v>
      </c>
      <c r="AB1199" t="s">
        <v>116</v>
      </c>
      <c r="AC1199" t="s">
        <v>117</v>
      </c>
      <c r="AD1199">
        <v>0</v>
      </c>
      <c r="AE1199" t="s">
        <v>98</v>
      </c>
      <c r="AF1199" t="s">
        <v>98</v>
      </c>
      <c r="AG1199" t="s">
        <v>126</v>
      </c>
      <c r="AH1199" t="s">
        <v>98</v>
      </c>
      <c r="AI1199" t="s">
        <v>98</v>
      </c>
      <c r="AJ1199" t="s">
        <v>100</v>
      </c>
      <c r="AK1199" t="s">
        <v>102</v>
      </c>
      <c r="AL1199">
        <v>0</v>
      </c>
      <c r="AM1199" t="s">
        <v>102</v>
      </c>
      <c r="AN1199">
        <v>0</v>
      </c>
      <c r="AO1199">
        <v>815</v>
      </c>
      <c r="AP1199">
        <v>815</v>
      </c>
      <c r="AQ1199" t="s">
        <v>103</v>
      </c>
      <c r="AR1199" t="s">
        <v>104</v>
      </c>
      <c r="AS1199" t="s">
        <v>105</v>
      </c>
      <c r="AT1199" t="s">
        <v>106</v>
      </c>
      <c r="AU1199">
        <v>815</v>
      </c>
      <c r="AV1199">
        <v>875</v>
      </c>
      <c r="AW1199">
        <v>0</v>
      </c>
      <c r="AX1199">
        <v>1690</v>
      </c>
      <c r="AY1199">
        <v>0</v>
      </c>
      <c r="AZ1199">
        <v>0</v>
      </c>
      <c r="BA1199">
        <v>1</v>
      </c>
      <c r="BB1199">
        <v>0</v>
      </c>
      <c r="BC1199">
        <v>3</v>
      </c>
      <c r="BD1199">
        <v>1</v>
      </c>
      <c r="BE1199" t="s">
        <v>98</v>
      </c>
      <c r="BF1199">
        <v>7</v>
      </c>
      <c r="BG1199" t="s">
        <v>107</v>
      </c>
      <c r="BH1199">
        <v>1</v>
      </c>
      <c r="BI1199" t="s">
        <v>97</v>
      </c>
      <c r="BJ1199" t="s">
        <v>127</v>
      </c>
      <c r="BK1199">
        <v>1916</v>
      </c>
      <c r="BL1199" t="s">
        <v>102</v>
      </c>
      <c r="BM1199">
        <v>1</v>
      </c>
      <c r="BN1199">
        <v>225</v>
      </c>
      <c r="BO1199" t="s">
        <v>98</v>
      </c>
      <c r="BP1199" t="s">
        <v>98</v>
      </c>
      <c r="BQ1199" t="s">
        <v>105</v>
      </c>
      <c r="BR1199">
        <v>0</v>
      </c>
      <c r="BS1199">
        <v>0</v>
      </c>
      <c r="BT1199">
        <v>330</v>
      </c>
      <c r="BU1199">
        <v>0</v>
      </c>
      <c r="BV1199">
        <v>0</v>
      </c>
      <c r="BW1199">
        <v>0</v>
      </c>
      <c r="BX1199" t="s">
        <v>83</v>
      </c>
      <c r="BY1199" t="s">
        <v>83</v>
      </c>
      <c r="BZ1199" t="s">
        <v>83</v>
      </c>
      <c r="CA1199" s="2">
        <v>0</v>
      </c>
      <c r="CB1199">
        <v>7</v>
      </c>
      <c r="CC1199">
        <v>2006</v>
      </c>
      <c r="CD1199" t="s">
        <v>235</v>
      </c>
      <c r="CE1199" t="s">
        <v>111</v>
      </c>
      <c r="CF1199" s="2">
        <v>144000</v>
      </c>
      <c r="CG1199" s="4">
        <f t="shared" si="37"/>
        <v>85.207100591715971</v>
      </c>
    </row>
    <row r="1200" spans="1:85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 t="str">
        <f t="shared" si="36"/>
        <v>Y</v>
      </c>
      <c r="S1200">
        <v>7</v>
      </c>
      <c r="T1200">
        <v>5</v>
      </c>
      <c r="U1200">
        <v>2001</v>
      </c>
      <c r="V1200" t="str">
        <f>IF(Table1[[#This Row],[YearBuilt]]&lt;1990, "N", IF(Table1[[#This Row],[Remodeled after 1990?]] = "Y", "N", "Y"))</f>
        <v>Y</v>
      </c>
      <c r="W1200">
        <v>2001</v>
      </c>
      <c r="X1200" t="str" cm="1">
        <f t="array" ref="X1200">IFERROR(IF(U1200=W1200, "N", IF(AND(U1200&lt;W1200, Table1[[#This Row],[YearRemodAdd]]&gt;1990), "Y", "N/A")), No value)</f>
        <v>N</v>
      </c>
      <c r="Y1200" t="s">
        <v>93</v>
      </c>
      <c r="Z1200" t="s">
        <v>94</v>
      </c>
      <c r="AA1200" t="s">
        <v>95</v>
      </c>
      <c r="AB1200" t="s">
        <v>95</v>
      </c>
      <c r="AC1200" t="s">
        <v>117</v>
      </c>
      <c r="AD1200">
        <v>0</v>
      </c>
      <c r="AE1200" t="s">
        <v>97</v>
      </c>
      <c r="AF1200" t="s">
        <v>98</v>
      </c>
      <c r="AG1200" t="s">
        <v>99</v>
      </c>
      <c r="AH1200" t="s">
        <v>97</v>
      </c>
      <c r="AI1200" t="s">
        <v>98</v>
      </c>
      <c r="AJ1200" t="s">
        <v>100</v>
      </c>
      <c r="AK1200" t="s">
        <v>102</v>
      </c>
      <c r="AL1200">
        <v>0</v>
      </c>
      <c r="AM1200" t="s">
        <v>102</v>
      </c>
      <c r="AN1200">
        <v>0</v>
      </c>
      <c r="AO1200">
        <v>1212</v>
      </c>
      <c r="AP1200">
        <v>1212</v>
      </c>
      <c r="AQ1200" t="s">
        <v>103</v>
      </c>
      <c r="AR1200" t="s">
        <v>104</v>
      </c>
      <c r="AS1200" t="s">
        <v>105</v>
      </c>
      <c r="AT1200" t="s">
        <v>106</v>
      </c>
      <c r="AU1200">
        <v>1212</v>
      </c>
      <c r="AV1200">
        <v>0</v>
      </c>
      <c r="AW1200">
        <v>0</v>
      </c>
      <c r="AX1200">
        <v>1212</v>
      </c>
      <c r="AY1200">
        <v>0</v>
      </c>
      <c r="AZ1200">
        <v>0</v>
      </c>
      <c r="BA1200">
        <v>2</v>
      </c>
      <c r="BB1200">
        <v>0</v>
      </c>
      <c r="BC1200">
        <v>3</v>
      </c>
      <c r="BD1200">
        <v>1</v>
      </c>
      <c r="BE1200" t="s">
        <v>97</v>
      </c>
      <c r="BF1200">
        <v>6</v>
      </c>
      <c r="BG1200" t="s">
        <v>107</v>
      </c>
      <c r="BH1200">
        <v>0</v>
      </c>
      <c r="BI1200" t="s">
        <v>83</v>
      </c>
      <c r="BJ1200" t="s">
        <v>108</v>
      </c>
      <c r="BK1200">
        <v>2001</v>
      </c>
      <c r="BL1200" t="s">
        <v>109</v>
      </c>
      <c r="BM1200">
        <v>2</v>
      </c>
      <c r="BN1200">
        <v>573</v>
      </c>
      <c r="BO1200" t="s">
        <v>98</v>
      </c>
      <c r="BP1200" t="s">
        <v>98</v>
      </c>
      <c r="BQ1200" t="s">
        <v>105</v>
      </c>
      <c r="BR1200">
        <v>356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83</v>
      </c>
      <c r="BY1200" t="s">
        <v>83</v>
      </c>
      <c r="BZ1200" t="s">
        <v>83</v>
      </c>
      <c r="CA1200" s="2">
        <v>0</v>
      </c>
      <c r="CB1200">
        <v>6</v>
      </c>
      <c r="CC1200">
        <v>2009</v>
      </c>
      <c r="CD1200" t="s">
        <v>110</v>
      </c>
      <c r="CE1200" t="s">
        <v>111</v>
      </c>
      <c r="CF1200" s="2">
        <v>178000</v>
      </c>
      <c r="CG1200" s="4">
        <f t="shared" si="37"/>
        <v>146.86468646864685</v>
      </c>
    </row>
    <row r="1201" spans="1:85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 t="str">
        <f t="shared" si="36"/>
        <v>Y</v>
      </c>
      <c r="S1201">
        <v>4</v>
      </c>
      <c r="T1201">
        <v>5</v>
      </c>
      <c r="U1201">
        <v>1963</v>
      </c>
      <c r="V1201" t="str">
        <f>IF(Table1[[#This Row],[YearBuilt]]&lt;1990, "N", IF(Table1[[#This Row],[Remodeled after 1990?]] = "Y", "N", "Y"))</f>
        <v>N</v>
      </c>
      <c r="W1201">
        <v>1979</v>
      </c>
      <c r="X1201" t="str" cm="1">
        <f t="array" ref="X1201">IFERROR(IF(U1201=W1201, "N", IF(AND(U1201&lt;W1201, Table1[[#This Row],[YearRemodAdd]]&gt;1990), "Y", "N/A")), No value)</f>
        <v>N/A</v>
      </c>
      <c r="Y1201" t="s">
        <v>93</v>
      </c>
      <c r="Z1201" t="s">
        <v>94</v>
      </c>
      <c r="AA1201" t="s">
        <v>140</v>
      </c>
      <c r="AB1201" t="s">
        <v>140</v>
      </c>
      <c r="AC1201" t="s">
        <v>96</v>
      </c>
      <c r="AD1201">
        <v>51</v>
      </c>
      <c r="AE1201" t="s">
        <v>98</v>
      </c>
      <c r="AF1201" t="s">
        <v>98</v>
      </c>
      <c r="AG1201" t="s">
        <v>118</v>
      </c>
      <c r="AH1201" t="s">
        <v>98</v>
      </c>
      <c r="AI1201" t="s">
        <v>98</v>
      </c>
      <c r="AJ1201" t="s">
        <v>100</v>
      </c>
      <c r="AK1201" t="s">
        <v>153</v>
      </c>
      <c r="AL1201">
        <v>547</v>
      </c>
      <c r="AM1201" t="s">
        <v>102</v>
      </c>
      <c r="AN1201">
        <v>0</v>
      </c>
      <c r="AO1201">
        <v>504</v>
      </c>
      <c r="AP1201">
        <v>1051</v>
      </c>
      <c r="AQ1201" t="s">
        <v>103</v>
      </c>
      <c r="AR1201" t="s">
        <v>97</v>
      </c>
      <c r="AS1201" t="s">
        <v>105</v>
      </c>
      <c r="AT1201" t="s">
        <v>106</v>
      </c>
      <c r="AU1201">
        <v>1382</v>
      </c>
      <c r="AV1201">
        <v>0</v>
      </c>
      <c r="AW1201">
        <v>0</v>
      </c>
      <c r="AX1201">
        <v>1382</v>
      </c>
      <c r="AY1201">
        <v>0</v>
      </c>
      <c r="AZ1201">
        <v>0</v>
      </c>
      <c r="BA1201">
        <v>1</v>
      </c>
      <c r="BB1201">
        <v>1</v>
      </c>
      <c r="BC1201">
        <v>3</v>
      </c>
      <c r="BD1201">
        <v>1</v>
      </c>
      <c r="BE1201" t="s">
        <v>98</v>
      </c>
      <c r="BF1201">
        <v>6</v>
      </c>
      <c r="BG1201" t="s">
        <v>107</v>
      </c>
      <c r="BH1201">
        <v>1</v>
      </c>
      <c r="BI1201" t="s">
        <v>212</v>
      </c>
      <c r="BJ1201" t="s">
        <v>108</v>
      </c>
      <c r="BK1201">
        <v>1974</v>
      </c>
      <c r="BL1201" t="s">
        <v>102</v>
      </c>
      <c r="BM1201">
        <v>2</v>
      </c>
      <c r="BN1201">
        <v>459</v>
      </c>
      <c r="BO1201" t="s">
        <v>98</v>
      </c>
      <c r="BP1201" t="s">
        <v>98</v>
      </c>
      <c r="BQ1201" t="s">
        <v>105</v>
      </c>
      <c r="BR1201">
        <v>0</v>
      </c>
      <c r="BS1201">
        <v>82</v>
      </c>
      <c r="BT1201">
        <v>0</v>
      </c>
      <c r="BU1201">
        <v>0</v>
      </c>
      <c r="BV1201">
        <v>0</v>
      </c>
      <c r="BW1201">
        <v>0</v>
      </c>
      <c r="BX1201" t="s">
        <v>83</v>
      </c>
      <c r="BY1201" t="s">
        <v>83</v>
      </c>
      <c r="BZ1201" t="s">
        <v>83</v>
      </c>
      <c r="CA1201" s="2">
        <v>0</v>
      </c>
      <c r="CB1201">
        <v>10</v>
      </c>
      <c r="CC1201">
        <v>2006</v>
      </c>
      <c r="CD1201" t="s">
        <v>110</v>
      </c>
      <c r="CE1201" t="s">
        <v>111</v>
      </c>
      <c r="CF1201" s="2">
        <v>148000</v>
      </c>
      <c r="CG1201" s="4">
        <f t="shared" si="37"/>
        <v>107.09117221418235</v>
      </c>
    </row>
    <row r="1202" spans="1:85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 t="str">
        <f t="shared" si="36"/>
        <v>Y</v>
      </c>
      <c r="S1202">
        <v>4</v>
      </c>
      <c r="T1202">
        <v>5</v>
      </c>
      <c r="U1202">
        <v>1970</v>
      </c>
      <c r="V1202" t="str">
        <f>IF(Table1[[#This Row],[YearBuilt]]&lt;1990, "N", IF(Table1[[#This Row],[Remodeled after 1990?]] = "Y", "N", "Y"))</f>
        <v>N</v>
      </c>
      <c r="W1202">
        <v>1970</v>
      </c>
      <c r="X1202" t="str" cm="1">
        <f t="array" ref="X1202">IFERROR(IF(U1202=W1202, "N", IF(AND(U1202&lt;W1202, Table1[[#This Row],[YearRemodAdd]]&gt;1990), "Y", "N/A")), No value)</f>
        <v>N</v>
      </c>
      <c r="Y1202" t="s">
        <v>93</v>
      </c>
      <c r="Z1202" t="s">
        <v>94</v>
      </c>
      <c r="AA1202" t="s">
        <v>116</v>
      </c>
      <c r="AB1202" t="s">
        <v>116</v>
      </c>
      <c r="AC1202" t="s">
        <v>117</v>
      </c>
      <c r="AD1202">
        <v>0</v>
      </c>
      <c r="AE1202" t="s">
        <v>98</v>
      </c>
      <c r="AF1202" t="s">
        <v>98</v>
      </c>
      <c r="AG1202" t="s">
        <v>118</v>
      </c>
      <c r="AH1202" t="s">
        <v>98</v>
      </c>
      <c r="AI1202" t="s">
        <v>98</v>
      </c>
      <c r="AJ1202" t="s">
        <v>100</v>
      </c>
      <c r="AK1202" t="s">
        <v>102</v>
      </c>
      <c r="AL1202">
        <v>0</v>
      </c>
      <c r="AM1202" t="s">
        <v>102</v>
      </c>
      <c r="AN1202">
        <v>0</v>
      </c>
      <c r="AO1202">
        <v>864</v>
      </c>
      <c r="AP1202">
        <v>864</v>
      </c>
      <c r="AQ1202" t="s">
        <v>103</v>
      </c>
      <c r="AR1202" t="s">
        <v>97</v>
      </c>
      <c r="AS1202" t="s">
        <v>105</v>
      </c>
      <c r="AT1202" t="s">
        <v>106</v>
      </c>
      <c r="AU1202">
        <v>864</v>
      </c>
      <c r="AV1202">
        <v>0</v>
      </c>
      <c r="AW1202">
        <v>0</v>
      </c>
      <c r="AX1202">
        <v>864</v>
      </c>
      <c r="AY1202">
        <v>0</v>
      </c>
      <c r="AZ1202">
        <v>0</v>
      </c>
      <c r="BA1202">
        <v>1</v>
      </c>
      <c r="BB1202">
        <v>0</v>
      </c>
      <c r="BC1202">
        <v>3</v>
      </c>
      <c r="BD1202">
        <v>1</v>
      </c>
      <c r="BE1202" t="s">
        <v>98</v>
      </c>
      <c r="BF1202">
        <v>5</v>
      </c>
      <c r="BG1202" t="s">
        <v>107</v>
      </c>
      <c r="BH1202">
        <v>0</v>
      </c>
      <c r="BI1202" t="s">
        <v>83</v>
      </c>
      <c r="BJ1202" t="s">
        <v>108</v>
      </c>
      <c r="BK1202">
        <v>1972</v>
      </c>
      <c r="BL1202" t="s">
        <v>102</v>
      </c>
      <c r="BM1202">
        <v>1</v>
      </c>
      <c r="BN1202">
        <v>280</v>
      </c>
      <c r="BO1202" t="s">
        <v>98</v>
      </c>
      <c r="BP1202" t="s">
        <v>98</v>
      </c>
      <c r="BQ1202" t="s">
        <v>105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 t="s">
        <v>83</v>
      </c>
      <c r="BY1202" t="s">
        <v>83</v>
      </c>
      <c r="BZ1202" t="s">
        <v>135</v>
      </c>
      <c r="CA1202" s="2">
        <v>0</v>
      </c>
      <c r="CB1202">
        <v>7</v>
      </c>
      <c r="CC1202">
        <v>2006</v>
      </c>
      <c r="CD1202" t="s">
        <v>249</v>
      </c>
      <c r="CE1202" t="s">
        <v>128</v>
      </c>
      <c r="CF1202" s="2">
        <v>116050</v>
      </c>
      <c r="CG1202" s="4">
        <f t="shared" si="37"/>
        <v>134.31712962962962</v>
      </c>
    </row>
    <row r="1203" spans="1:85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 t="str">
        <f t="shared" si="36"/>
        <v>N</v>
      </c>
      <c r="S1203">
        <v>7</v>
      </c>
      <c r="T1203">
        <v>5</v>
      </c>
      <c r="U1203">
        <v>1998</v>
      </c>
      <c r="V1203" t="str">
        <f>IF(Table1[[#This Row],[YearBuilt]]&lt;1990, "N", IF(Table1[[#This Row],[Remodeled after 1990?]] = "Y", "N", "Y"))</f>
        <v>Y</v>
      </c>
      <c r="W1203">
        <v>1998</v>
      </c>
      <c r="X1203" t="str" cm="1">
        <f t="array" ref="X1203">IFERROR(IF(U1203=W1203, "N", IF(AND(U1203&lt;W1203, Table1[[#This Row],[YearRemodAdd]]&gt;1990), "Y", "N/A")), No value)</f>
        <v>N</v>
      </c>
      <c r="Y1203" t="s">
        <v>93</v>
      </c>
      <c r="Z1203" t="s">
        <v>94</v>
      </c>
      <c r="AA1203" t="s">
        <v>95</v>
      </c>
      <c r="AB1203" t="s">
        <v>95</v>
      </c>
      <c r="AC1203" t="s">
        <v>117</v>
      </c>
      <c r="AD1203">
        <v>0</v>
      </c>
      <c r="AE1203" t="s">
        <v>98</v>
      </c>
      <c r="AF1203" t="s">
        <v>98</v>
      </c>
      <c r="AG1203" t="s">
        <v>99</v>
      </c>
      <c r="AH1203" t="s">
        <v>97</v>
      </c>
      <c r="AI1203" t="s">
        <v>98</v>
      </c>
      <c r="AJ1203" t="s">
        <v>130</v>
      </c>
      <c r="AK1203" t="s">
        <v>102</v>
      </c>
      <c r="AL1203">
        <v>0</v>
      </c>
      <c r="AM1203" t="s">
        <v>102</v>
      </c>
      <c r="AN1203">
        <v>0</v>
      </c>
      <c r="AO1203">
        <v>866</v>
      </c>
      <c r="AP1203">
        <v>866</v>
      </c>
      <c r="AQ1203" t="s">
        <v>103</v>
      </c>
      <c r="AR1203" t="s">
        <v>104</v>
      </c>
      <c r="AS1203" t="s">
        <v>105</v>
      </c>
      <c r="AT1203" t="s">
        <v>106</v>
      </c>
      <c r="AU1203">
        <v>866</v>
      </c>
      <c r="AV1203">
        <v>913</v>
      </c>
      <c r="AW1203">
        <v>0</v>
      </c>
      <c r="AX1203">
        <v>1779</v>
      </c>
      <c r="AY1203">
        <v>0</v>
      </c>
      <c r="AZ1203">
        <v>0</v>
      </c>
      <c r="BA1203">
        <v>2</v>
      </c>
      <c r="BB1203">
        <v>1</v>
      </c>
      <c r="BC1203">
        <v>3</v>
      </c>
      <c r="BD1203">
        <v>1</v>
      </c>
      <c r="BE1203" t="s">
        <v>97</v>
      </c>
      <c r="BF1203">
        <v>6</v>
      </c>
      <c r="BG1203" t="s">
        <v>107</v>
      </c>
      <c r="BH1203">
        <v>0</v>
      </c>
      <c r="BI1203" t="s">
        <v>83</v>
      </c>
      <c r="BJ1203" t="s">
        <v>108</v>
      </c>
      <c r="BK1203">
        <v>1998</v>
      </c>
      <c r="BL1203" t="s">
        <v>109</v>
      </c>
      <c r="BM1203">
        <v>2</v>
      </c>
      <c r="BN1203">
        <v>546</v>
      </c>
      <c r="BO1203" t="s">
        <v>98</v>
      </c>
      <c r="BP1203" t="s">
        <v>98</v>
      </c>
      <c r="BQ1203" t="s">
        <v>105</v>
      </c>
      <c r="BR1203">
        <v>198</v>
      </c>
      <c r="BS1203">
        <v>36</v>
      </c>
      <c r="BT1203">
        <v>0</v>
      </c>
      <c r="BU1203">
        <v>0</v>
      </c>
      <c r="BV1203">
        <v>0</v>
      </c>
      <c r="BW1203">
        <v>0</v>
      </c>
      <c r="BX1203" t="s">
        <v>83</v>
      </c>
      <c r="BY1203" t="s">
        <v>83</v>
      </c>
      <c r="BZ1203" t="s">
        <v>83</v>
      </c>
      <c r="CA1203" s="2">
        <v>0</v>
      </c>
      <c r="CB1203">
        <v>3</v>
      </c>
      <c r="CC1203">
        <v>2009</v>
      </c>
      <c r="CD1203" t="s">
        <v>110</v>
      </c>
      <c r="CE1203" t="s">
        <v>111</v>
      </c>
      <c r="CF1203" s="2">
        <v>197900</v>
      </c>
      <c r="CG1203" s="4">
        <f t="shared" si="37"/>
        <v>111.24227093872962</v>
      </c>
    </row>
    <row r="1204" spans="1:85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 t="str">
        <f t="shared" si="36"/>
        <v>N/A</v>
      </c>
      <c r="S1204">
        <v>5</v>
      </c>
      <c r="T1204">
        <v>8</v>
      </c>
      <c r="U1204">
        <v>1925</v>
      </c>
      <c r="V1204" t="str">
        <f>IF(Table1[[#This Row],[YearBuilt]]&lt;1990, "N", IF(Table1[[#This Row],[Remodeled after 1990?]] = "Y", "N", "Y"))</f>
        <v>N</v>
      </c>
      <c r="W1204">
        <v>1997</v>
      </c>
      <c r="X1204" t="str" cm="1">
        <f t="array" ref="X1204">IFERROR(IF(U1204=W1204, "N", IF(AND(U1204&lt;W1204, Table1[[#This Row],[YearRemodAdd]]&gt;1990), "Y", "N/A")), No value)</f>
        <v>Y</v>
      </c>
      <c r="Y1204" t="s">
        <v>93</v>
      </c>
      <c r="Z1204" t="s">
        <v>94</v>
      </c>
      <c r="AA1204" t="s">
        <v>124</v>
      </c>
      <c r="AB1204" t="s">
        <v>124</v>
      </c>
      <c r="AC1204" t="s">
        <v>117</v>
      </c>
      <c r="AD1204">
        <v>0</v>
      </c>
      <c r="AE1204" t="s">
        <v>98</v>
      </c>
      <c r="AF1204" t="s">
        <v>98</v>
      </c>
      <c r="AG1204" t="s">
        <v>126</v>
      </c>
      <c r="AH1204" t="s">
        <v>98</v>
      </c>
      <c r="AI1204" t="s">
        <v>98</v>
      </c>
      <c r="AJ1204" t="s">
        <v>100</v>
      </c>
      <c r="AK1204" t="s">
        <v>102</v>
      </c>
      <c r="AL1204">
        <v>0</v>
      </c>
      <c r="AM1204" t="s">
        <v>102</v>
      </c>
      <c r="AN1204">
        <v>0</v>
      </c>
      <c r="AO1204">
        <v>884</v>
      </c>
      <c r="AP1204">
        <v>884</v>
      </c>
      <c r="AQ1204" t="s">
        <v>103</v>
      </c>
      <c r="AR1204" t="s">
        <v>104</v>
      </c>
      <c r="AS1204" t="s">
        <v>105</v>
      </c>
      <c r="AT1204" t="s">
        <v>106</v>
      </c>
      <c r="AU1204">
        <v>884</v>
      </c>
      <c r="AV1204">
        <v>464</v>
      </c>
      <c r="AW1204">
        <v>0</v>
      </c>
      <c r="AX1204">
        <v>1348</v>
      </c>
      <c r="AY1204">
        <v>1</v>
      </c>
      <c r="AZ1204">
        <v>0</v>
      </c>
      <c r="BA1204">
        <v>1</v>
      </c>
      <c r="BB1204">
        <v>0</v>
      </c>
      <c r="BC1204">
        <v>3</v>
      </c>
      <c r="BD1204">
        <v>1</v>
      </c>
      <c r="BE1204" t="s">
        <v>98</v>
      </c>
      <c r="BF1204">
        <v>5</v>
      </c>
      <c r="BG1204" t="s">
        <v>107</v>
      </c>
      <c r="BH1204">
        <v>1</v>
      </c>
      <c r="BI1204" t="s">
        <v>147</v>
      </c>
      <c r="BJ1204" t="s">
        <v>127</v>
      </c>
      <c r="BK1204">
        <v>1960</v>
      </c>
      <c r="BL1204" t="s">
        <v>102</v>
      </c>
      <c r="BM1204">
        <v>1</v>
      </c>
      <c r="BN1204">
        <v>216</v>
      </c>
      <c r="BO1204" t="s">
        <v>98</v>
      </c>
      <c r="BP1204" t="s">
        <v>98</v>
      </c>
      <c r="BQ1204" t="s">
        <v>177</v>
      </c>
      <c r="BR1204">
        <v>0</v>
      </c>
      <c r="BS1204">
        <v>0</v>
      </c>
      <c r="BT1204">
        <v>208</v>
      </c>
      <c r="BU1204">
        <v>0</v>
      </c>
      <c r="BV1204">
        <v>0</v>
      </c>
      <c r="BW1204">
        <v>0</v>
      </c>
      <c r="BX1204" t="s">
        <v>83</v>
      </c>
      <c r="BY1204" t="s">
        <v>83</v>
      </c>
      <c r="BZ1204" t="s">
        <v>83</v>
      </c>
      <c r="CA1204" s="2">
        <v>0</v>
      </c>
      <c r="CB1204">
        <v>5</v>
      </c>
      <c r="CC1204">
        <v>2009</v>
      </c>
      <c r="CD1204" t="s">
        <v>110</v>
      </c>
      <c r="CE1204" t="s">
        <v>111</v>
      </c>
      <c r="CF1204" s="2">
        <v>117000</v>
      </c>
      <c r="CG1204" s="4">
        <f t="shared" si="37"/>
        <v>86.795252225519292</v>
      </c>
    </row>
    <row r="1205" spans="1:85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 t="str">
        <f t="shared" si="36"/>
        <v>Y</v>
      </c>
      <c r="S1205">
        <v>7</v>
      </c>
      <c r="T1205">
        <v>5</v>
      </c>
      <c r="U1205">
        <v>2000</v>
      </c>
      <c r="V1205" t="str">
        <f>IF(Table1[[#This Row],[YearBuilt]]&lt;1990, "N", IF(Table1[[#This Row],[Remodeled after 1990?]] = "Y", "N", "Y"))</f>
        <v>N</v>
      </c>
      <c r="W1205">
        <v>2001</v>
      </c>
      <c r="X1205" t="str" cm="1">
        <f t="array" ref="X1205">IFERROR(IF(U1205=W1205, "N", IF(AND(U1205&lt;W1205, Table1[[#This Row],[YearRemodAdd]]&gt;1990), "Y", "N/A")), No value)</f>
        <v>Y</v>
      </c>
      <c r="Y1205" t="s">
        <v>93</v>
      </c>
      <c r="Z1205" t="s">
        <v>94</v>
      </c>
      <c r="AA1205" t="s">
        <v>95</v>
      </c>
      <c r="AB1205" t="s">
        <v>95</v>
      </c>
      <c r="AC1205" t="s">
        <v>96</v>
      </c>
      <c r="AD1205">
        <v>171</v>
      </c>
      <c r="AE1205" t="s">
        <v>97</v>
      </c>
      <c r="AF1205" t="s">
        <v>98</v>
      </c>
      <c r="AG1205" t="s">
        <v>99</v>
      </c>
      <c r="AH1205" t="s">
        <v>97</v>
      </c>
      <c r="AI1205" t="s">
        <v>98</v>
      </c>
      <c r="AJ1205" t="s">
        <v>100</v>
      </c>
      <c r="AK1205" t="s">
        <v>102</v>
      </c>
      <c r="AL1205">
        <v>0</v>
      </c>
      <c r="AM1205" t="s">
        <v>102</v>
      </c>
      <c r="AN1205">
        <v>0</v>
      </c>
      <c r="AO1205">
        <v>1630</v>
      </c>
      <c r="AP1205">
        <v>1630</v>
      </c>
      <c r="AQ1205" t="s">
        <v>103</v>
      </c>
      <c r="AR1205" t="s">
        <v>104</v>
      </c>
      <c r="AS1205" t="s">
        <v>105</v>
      </c>
      <c r="AT1205" t="s">
        <v>106</v>
      </c>
      <c r="AU1205">
        <v>1630</v>
      </c>
      <c r="AV1205">
        <v>0</v>
      </c>
      <c r="AW1205">
        <v>0</v>
      </c>
      <c r="AX1205">
        <v>1630</v>
      </c>
      <c r="AY1205">
        <v>0</v>
      </c>
      <c r="AZ1205">
        <v>0</v>
      </c>
      <c r="BA1205">
        <v>2</v>
      </c>
      <c r="BB1205">
        <v>0</v>
      </c>
      <c r="BC1205">
        <v>3</v>
      </c>
      <c r="BD1205">
        <v>1</v>
      </c>
      <c r="BE1205" t="s">
        <v>97</v>
      </c>
      <c r="BF1205">
        <v>6</v>
      </c>
      <c r="BG1205" t="s">
        <v>107</v>
      </c>
      <c r="BH1205">
        <v>1</v>
      </c>
      <c r="BI1205" t="s">
        <v>98</v>
      </c>
      <c r="BJ1205" t="s">
        <v>108</v>
      </c>
      <c r="BK1205">
        <v>2000</v>
      </c>
      <c r="BL1205" t="s">
        <v>102</v>
      </c>
      <c r="BM1205">
        <v>2</v>
      </c>
      <c r="BN1205">
        <v>451</v>
      </c>
      <c r="BO1205" t="s">
        <v>98</v>
      </c>
      <c r="BP1205" t="s">
        <v>98</v>
      </c>
      <c r="BQ1205" t="s">
        <v>105</v>
      </c>
      <c r="BR1205">
        <v>74</v>
      </c>
      <c r="BS1205">
        <v>234</v>
      </c>
      <c r="BT1205">
        <v>0</v>
      </c>
      <c r="BU1205">
        <v>0</v>
      </c>
      <c r="BV1205">
        <v>0</v>
      </c>
      <c r="BW1205">
        <v>0</v>
      </c>
      <c r="BX1205" t="s">
        <v>83</v>
      </c>
      <c r="BY1205" t="s">
        <v>83</v>
      </c>
      <c r="BZ1205" t="s">
        <v>83</v>
      </c>
      <c r="CA1205" s="2">
        <v>0</v>
      </c>
      <c r="CB1205">
        <v>10</v>
      </c>
      <c r="CC1205">
        <v>2009</v>
      </c>
      <c r="CD1205" t="s">
        <v>110</v>
      </c>
      <c r="CE1205" t="s">
        <v>111</v>
      </c>
      <c r="CF1205" s="2">
        <v>213000</v>
      </c>
      <c r="CG1205" s="4">
        <f t="shared" si="37"/>
        <v>130.67484662576686</v>
      </c>
    </row>
    <row r="1206" spans="1:85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 t="str">
        <f t="shared" si="36"/>
        <v>Y</v>
      </c>
      <c r="S1206">
        <v>5</v>
      </c>
      <c r="T1206">
        <v>6</v>
      </c>
      <c r="U1206">
        <v>1975</v>
      </c>
      <c r="V1206" t="str">
        <f>IF(Table1[[#This Row],[YearBuilt]]&lt;1990, "N", IF(Table1[[#This Row],[Remodeled after 1990?]] = "Y", "N", "Y"))</f>
        <v>N</v>
      </c>
      <c r="W1206">
        <v>1975</v>
      </c>
      <c r="X1206" t="str" cm="1">
        <f t="array" ref="X1206">IFERROR(IF(U1206=W1206, "N", IF(AND(U1206&lt;W1206, Table1[[#This Row],[YearRemodAdd]]&gt;1990), "Y", "N/A")), No value)</f>
        <v>N</v>
      </c>
      <c r="Y1206" t="s">
        <v>93</v>
      </c>
      <c r="Z1206" t="s">
        <v>94</v>
      </c>
      <c r="AA1206" t="s">
        <v>140</v>
      </c>
      <c r="AB1206" t="s">
        <v>140</v>
      </c>
      <c r="AC1206" t="s">
        <v>117</v>
      </c>
      <c r="AD1206">
        <v>0</v>
      </c>
      <c r="AE1206" t="s">
        <v>98</v>
      </c>
      <c r="AF1206" t="s">
        <v>98</v>
      </c>
      <c r="AG1206" t="s">
        <v>118</v>
      </c>
      <c r="AH1206" t="s">
        <v>97</v>
      </c>
      <c r="AI1206" t="s">
        <v>98</v>
      </c>
      <c r="AJ1206" t="s">
        <v>100</v>
      </c>
      <c r="AK1206" t="s">
        <v>119</v>
      </c>
      <c r="AL1206">
        <v>788</v>
      </c>
      <c r="AM1206" t="s">
        <v>102</v>
      </c>
      <c r="AN1206">
        <v>0</v>
      </c>
      <c r="AO1206">
        <v>268</v>
      </c>
      <c r="AP1206">
        <v>1056</v>
      </c>
      <c r="AQ1206" t="s">
        <v>103</v>
      </c>
      <c r="AR1206" t="s">
        <v>104</v>
      </c>
      <c r="AS1206" t="s">
        <v>105</v>
      </c>
      <c r="AT1206" t="s">
        <v>106</v>
      </c>
      <c r="AU1206">
        <v>1074</v>
      </c>
      <c r="AV1206">
        <v>0</v>
      </c>
      <c r="AW1206">
        <v>0</v>
      </c>
      <c r="AX1206">
        <v>1074</v>
      </c>
      <c r="AY1206">
        <v>1</v>
      </c>
      <c r="AZ1206">
        <v>0</v>
      </c>
      <c r="BA1206">
        <v>1</v>
      </c>
      <c r="BB1206">
        <v>1</v>
      </c>
      <c r="BC1206">
        <v>3</v>
      </c>
      <c r="BD1206">
        <v>1</v>
      </c>
      <c r="BE1206" t="s">
        <v>98</v>
      </c>
      <c r="BF1206">
        <v>6</v>
      </c>
      <c r="BG1206" t="s">
        <v>107</v>
      </c>
      <c r="BH1206">
        <v>0</v>
      </c>
      <c r="BI1206" t="s">
        <v>83</v>
      </c>
      <c r="BJ1206" t="s">
        <v>108</v>
      </c>
      <c r="BK1206">
        <v>1975</v>
      </c>
      <c r="BL1206" t="s">
        <v>109</v>
      </c>
      <c r="BM1206">
        <v>2</v>
      </c>
      <c r="BN1206">
        <v>495</v>
      </c>
      <c r="BO1206" t="s">
        <v>98</v>
      </c>
      <c r="BP1206" t="s">
        <v>98</v>
      </c>
      <c r="BQ1206" t="s">
        <v>105</v>
      </c>
      <c r="BR1206">
        <v>0</v>
      </c>
      <c r="BS1206">
        <v>88</v>
      </c>
      <c r="BT1206">
        <v>0</v>
      </c>
      <c r="BU1206">
        <v>0</v>
      </c>
      <c r="BV1206">
        <v>0</v>
      </c>
      <c r="BW1206">
        <v>0</v>
      </c>
      <c r="BX1206" t="s">
        <v>83</v>
      </c>
      <c r="BY1206" t="s">
        <v>134</v>
      </c>
      <c r="BZ1206" t="s">
        <v>83</v>
      </c>
      <c r="CA1206" s="2">
        <v>0</v>
      </c>
      <c r="CB1206">
        <v>7</v>
      </c>
      <c r="CC1206">
        <v>2006</v>
      </c>
      <c r="CD1206" t="s">
        <v>110</v>
      </c>
      <c r="CE1206" t="s">
        <v>111</v>
      </c>
      <c r="CF1206" s="2">
        <v>153500</v>
      </c>
      <c r="CG1206" s="4">
        <f t="shared" si="37"/>
        <v>142.92364990689012</v>
      </c>
    </row>
    <row r="1207" spans="1:85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 t="str">
        <f t="shared" si="36"/>
        <v>Y</v>
      </c>
      <c r="S1207">
        <v>7</v>
      </c>
      <c r="T1207">
        <v>7</v>
      </c>
      <c r="U1207">
        <v>1990</v>
      </c>
      <c r="V1207" t="str">
        <f>IF(Table1[[#This Row],[YearBuilt]]&lt;1990, "N", IF(Table1[[#This Row],[Remodeled after 1990?]] = "Y", "N", "Y"))</f>
        <v>N</v>
      </c>
      <c r="W1207">
        <v>1991</v>
      </c>
      <c r="X1207" t="str" cm="1">
        <f t="array" ref="X1207">IFERROR(IF(U1207=W1207, "N", IF(AND(U1207&lt;W1207, Table1[[#This Row],[YearRemodAdd]]&gt;1990), "Y", "N/A")), No value)</f>
        <v>Y</v>
      </c>
      <c r="Y1207" t="s">
        <v>152</v>
      </c>
      <c r="Z1207" t="s">
        <v>94</v>
      </c>
      <c r="AA1207" t="s">
        <v>140</v>
      </c>
      <c r="AB1207" t="s">
        <v>140</v>
      </c>
      <c r="AC1207" t="s">
        <v>96</v>
      </c>
      <c r="AD1207">
        <v>234</v>
      </c>
      <c r="AE1207" t="s">
        <v>97</v>
      </c>
      <c r="AF1207" t="s">
        <v>98</v>
      </c>
      <c r="AG1207" t="s">
        <v>118</v>
      </c>
      <c r="AH1207" t="s">
        <v>97</v>
      </c>
      <c r="AI1207" t="s">
        <v>98</v>
      </c>
      <c r="AJ1207" t="s">
        <v>121</v>
      </c>
      <c r="AK1207" t="s">
        <v>119</v>
      </c>
      <c r="AL1207">
        <v>485</v>
      </c>
      <c r="AM1207" t="s">
        <v>141</v>
      </c>
      <c r="AN1207">
        <v>177</v>
      </c>
      <c r="AO1207">
        <v>1496</v>
      </c>
      <c r="AP1207">
        <v>2158</v>
      </c>
      <c r="AQ1207" t="s">
        <v>103</v>
      </c>
      <c r="AR1207" t="s">
        <v>97</v>
      </c>
      <c r="AS1207" t="s">
        <v>105</v>
      </c>
      <c r="AT1207" t="s">
        <v>106</v>
      </c>
      <c r="AU1207">
        <v>2196</v>
      </c>
      <c r="AV1207">
        <v>0</v>
      </c>
      <c r="AW1207">
        <v>0</v>
      </c>
      <c r="AX1207">
        <v>2196</v>
      </c>
      <c r="AY1207">
        <v>0</v>
      </c>
      <c r="AZ1207">
        <v>0</v>
      </c>
      <c r="BA1207">
        <v>2</v>
      </c>
      <c r="BB1207">
        <v>0</v>
      </c>
      <c r="BC1207">
        <v>3</v>
      </c>
      <c r="BD1207">
        <v>1</v>
      </c>
      <c r="BE1207" t="s">
        <v>97</v>
      </c>
      <c r="BF1207">
        <v>7</v>
      </c>
      <c r="BG1207" t="s">
        <v>107</v>
      </c>
      <c r="BH1207">
        <v>1</v>
      </c>
      <c r="BI1207" t="s">
        <v>98</v>
      </c>
      <c r="BJ1207" t="s">
        <v>108</v>
      </c>
      <c r="BK1207">
        <v>1990</v>
      </c>
      <c r="BL1207" t="s">
        <v>109</v>
      </c>
      <c r="BM1207">
        <v>3</v>
      </c>
      <c r="BN1207">
        <v>701</v>
      </c>
      <c r="BO1207" t="s">
        <v>98</v>
      </c>
      <c r="BP1207" t="s">
        <v>98</v>
      </c>
      <c r="BQ1207" t="s">
        <v>105</v>
      </c>
      <c r="BR1207">
        <v>84</v>
      </c>
      <c r="BS1207">
        <v>70</v>
      </c>
      <c r="BT1207">
        <v>0</v>
      </c>
      <c r="BU1207">
        <v>0</v>
      </c>
      <c r="BV1207">
        <v>0</v>
      </c>
      <c r="BW1207">
        <v>0</v>
      </c>
      <c r="BX1207" t="s">
        <v>83</v>
      </c>
      <c r="BY1207" t="s">
        <v>83</v>
      </c>
      <c r="BZ1207" t="s">
        <v>83</v>
      </c>
      <c r="CA1207" s="2">
        <v>0</v>
      </c>
      <c r="CB1207">
        <v>6</v>
      </c>
      <c r="CC1207">
        <v>2009</v>
      </c>
      <c r="CD1207" t="s">
        <v>110</v>
      </c>
      <c r="CE1207" t="s">
        <v>111</v>
      </c>
      <c r="CF1207" s="2">
        <v>271900</v>
      </c>
      <c r="CG1207" s="4">
        <f t="shared" si="37"/>
        <v>123.81602914389799</v>
      </c>
    </row>
    <row r="1208" spans="1:85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 t="str">
        <f t="shared" si="36"/>
        <v>Y</v>
      </c>
      <c r="S1208">
        <v>4</v>
      </c>
      <c r="T1208">
        <v>4</v>
      </c>
      <c r="U1208">
        <v>1966</v>
      </c>
      <c r="V1208" t="str">
        <f>IF(Table1[[#This Row],[YearBuilt]]&lt;1990, "N", IF(Table1[[#This Row],[Remodeled after 1990?]] = "Y", "N", "Y"))</f>
        <v>N</v>
      </c>
      <c r="W1208">
        <v>1966</v>
      </c>
      <c r="X1208" t="str" cm="1">
        <f t="array" ref="X1208">IFERROR(IF(U1208=W1208, "N", IF(AND(U1208&lt;W1208, Table1[[#This Row],[YearRemodAdd]]&gt;1990), "Y", "N/A")), No value)</f>
        <v>N</v>
      </c>
      <c r="Y1208" t="s">
        <v>93</v>
      </c>
      <c r="Z1208" t="s">
        <v>94</v>
      </c>
      <c r="AA1208" t="s">
        <v>140</v>
      </c>
      <c r="AB1208" t="s">
        <v>140</v>
      </c>
      <c r="AC1208" t="s">
        <v>117</v>
      </c>
      <c r="AD1208">
        <v>0</v>
      </c>
      <c r="AE1208" t="s">
        <v>98</v>
      </c>
      <c r="AF1208" t="s">
        <v>98</v>
      </c>
      <c r="AG1208" t="s">
        <v>118</v>
      </c>
      <c r="AH1208" t="s">
        <v>98</v>
      </c>
      <c r="AI1208" t="s">
        <v>98</v>
      </c>
      <c r="AJ1208" t="s">
        <v>100</v>
      </c>
      <c r="AK1208" t="s">
        <v>153</v>
      </c>
      <c r="AL1208">
        <v>1056</v>
      </c>
      <c r="AM1208" t="s">
        <v>102</v>
      </c>
      <c r="AN1208">
        <v>0</v>
      </c>
      <c r="AO1208">
        <v>0</v>
      </c>
      <c r="AP1208">
        <v>1056</v>
      </c>
      <c r="AQ1208" t="s">
        <v>103</v>
      </c>
      <c r="AR1208" t="s">
        <v>98</v>
      </c>
      <c r="AS1208" t="s">
        <v>105</v>
      </c>
      <c r="AT1208" t="s">
        <v>106</v>
      </c>
      <c r="AU1208">
        <v>1056</v>
      </c>
      <c r="AV1208">
        <v>0</v>
      </c>
      <c r="AW1208">
        <v>0</v>
      </c>
      <c r="AX1208">
        <v>1056</v>
      </c>
      <c r="AY1208">
        <v>1</v>
      </c>
      <c r="AZ1208">
        <v>0</v>
      </c>
      <c r="BA1208">
        <v>1</v>
      </c>
      <c r="BB1208">
        <v>0</v>
      </c>
      <c r="BC1208">
        <v>2</v>
      </c>
      <c r="BD1208">
        <v>1</v>
      </c>
      <c r="BE1208" t="s">
        <v>98</v>
      </c>
      <c r="BF1208">
        <v>5</v>
      </c>
      <c r="BG1208" t="s">
        <v>107</v>
      </c>
      <c r="BH1208">
        <v>0</v>
      </c>
      <c r="BI1208" t="s">
        <v>83</v>
      </c>
      <c r="BJ1208" t="s">
        <v>127</v>
      </c>
      <c r="BK1208">
        <v>1966</v>
      </c>
      <c r="BL1208" t="s">
        <v>102</v>
      </c>
      <c r="BM1208">
        <v>1</v>
      </c>
      <c r="BN1208">
        <v>384</v>
      </c>
      <c r="BO1208" t="s">
        <v>98</v>
      </c>
      <c r="BP1208" t="s">
        <v>98</v>
      </c>
      <c r="BQ1208" t="s">
        <v>105</v>
      </c>
      <c r="BR1208">
        <v>0</v>
      </c>
      <c r="BS1208">
        <v>42</v>
      </c>
      <c r="BT1208">
        <v>0</v>
      </c>
      <c r="BU1208">
        <v>0</v>
      </c>
      <c r="BV1208">
        <v>0</v>
      </c>
      <c r="BW1208">
        <v>0</v>
      </c>
      <c r="BX1208" t="s">
        <v>83</v>
      </c>
      <c r="BY1208" t="s">
        <v>134</v>
      </c>
      <c r="BZ1208" t="s">
        <v>83</v>
      </c>
      <c r="CA1208" s="2">
        <v>0</v>
      </c>
      <c r="CB1208">
        <v>11</v>
      </c>
      <c r="CC1208">
        <v>2006</v>
      </c>
      <c r="CD1208" t="s">
        <v>110</v>
      </c>
      <c r="CE1208" t="s">
        <v>111</v>
      </c>
      <c r="CF1208" s="2">
        <v>107000</v>
      </c>
      <c r="CG1208" s="4">
        <f t="shared" si="37"/>
        <v>101.32575757575758</v>
      </c>
    </row>
    <row r="1209" spans="1:85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 t="str">
        <f t="shared" si="36"/>
        <v>Y</v>
      </c>
      <c r="S1209">
        <v>6</v>
      </c>
      <c r="T1209">
        <v>5</v>
      </c>
      <c r="U1209">
        <v>2003</v>
      </c>
      <c r="V1209" t="str">
        <f>IF(Table1[[#This Row],[YearBuilt]]&lt;1990, "N", IF(Table1[[#This Row],[Remodeled after 1990?]] = "Y", "N", "Y"))</f>
        <v>Y</v>
      </c>
      <c r="W1209">
        <v>2003</v>
      </c>
      <c r="X1209" t="str" cm="1">
        <f t="array" ref="X1209">IFERROR(IF(U1209=W1209, "N", IF(AND(U1209&lt;W1209, Table1[[#This Row],[YearRemodAdd]]&gt;1990), "Y", "N/A")), No value)</f>
        <v>N</v>
      </c>
      <c r="Y1209" t="s">
        <v>93</v>
      </c>
      <c r="Z1209" t="s">
        <v>94</v>
      </c>
      <c r="AA1209" t="s">
        <v>95</v>
      </c>
      <c r="AB1209" t="s">
        <v>95</v>
      </c>
      <c r="AC1209" t="s">
        <v>96</v>
      </c>
      <c r="AD1209">
        <v>120</v>
      </c>
      <c r="AE1209" t="s">
        <v>97</v>
      </c>
      <c r="AF1209" t="s">
        <v>98</v>
      </c>
      <c r="AG1209" t="s">
        <v>99</v>
      </c>
      <c r="AH1209" t="s">
        <v>97</v>
      </c>
      <c r="AI1209" t="s">
        <v>98</v>
      </c>
      <c r="AJ1209" t="s">
        <v>130</v>
      </c>
      <c r="AK1209" t="s">
        <v>101</v>
      </c>
      <c r="AL1209">
        <v>340</v>
      </c>
      <c r="AM1209" t="s">
        <v>102</v>
      </c>
      <c r="AN1209">
        <v>0</v>
      </c>
      <c r="AO1209">
        <v>1342</v>
      </c>
      <c r="AP1209">
        <v>1682</v>
      </c>
      <c r="AQ1209" t="s">
        <v>103</v>
      </c>
      <c r="AR1209" t="s">
        <v>104</v>
      </c>
      <c r="AS1209" t="s">
        <v>105</v>
      </c>
      <c r="AT1209" t="s">
        <v>106</v>
      </c>
      <c r="AU1209">
        <v>1700</v>
      </c>
      <c r="AV1209">
        <v>0</v>
      </c>
      <c r="AW1209">
        <v>0</v>
      </c>
      <c r="AX1209">
        <v>1700</v>
      </c>
      <c r="AY1209">
        <v>1</v>
      </c>
      <c r="AZ1209">
        <v>0</v>
      </c>
      <c r="BA1209">
        <v>2</v>
      </c>
      <c r="BB1209">
        <v>0</v>
      </c>
      <c r="BC1209">
        <v>3</v>
      </c>
      <c r="BD1209">
        <v>1</v>
      </c>
      <c r="BE1209" t="s">
        <v>97</v>
      </c>
      <c r="BF1209">
        <v>7</v>
      </c>
      <c r="BG1209" t="s">
        <v>107</v>
      </c>
      <c r="BH1209">
        <v>0</v>
      </c>
      <c r="BI1209" t="s">
        <v>83</v>
      </c>
      <c r="BJ1209" t="s">
        <v>108</v>
      </c>
      <c r="BK1209">
        <v>2003</v>
      </c>
      <c r="BL1209" t="s">
        <v>109</v>
      </c>
      <c r="BM1209">
        <v>2</v>
      </c>
      <c r="BN1209">
        <v>544</v>
      </c>
      <c r="BO1209" t="s">
        <v>98</v>
      </c>
      <c r="BP1209" t="s">
        <v>98</v>
      </c>
      <c r="BQ1209" t="s">
        <v>105</v>
      </c>
      <c r="BR1209">
        <v>192</v>
      </c>
      <c r="BS1209">
        <v>23</v>
      </c>
      <c r="BT1209">
        <v>0</v>
      </c>
      <c r="BU1209">
        <v>0</v>
      </c>
      <c r="BV1209">
        <v>0</v>
      </c>
      <c r="BW1209">
        <v>0</v>
      </c>
      <c r="BX1209" t="s">
        <v>83</v>
      </c>
      <c r="BY1209" t="s">
        <v>83</v>
      </c>
      <c r="BZ1209" t="s">
        <v>83</v>
      </c>
      <c r="CA1209" s="2">
        <v>0</v>
      </c>
      <c r="CB1209">
        <v>5</v>
      </c>
      <c r="CC1209">
        <v>2006</v>
      </c>
      <c r="CD1209" t="s">
        <v>110</v>
      </c>
      <c r="CE1209" t="s">
        <v>111</v>
      </c>
      <c r="CF1209" s="2">
        <v>200000</v>
      </c>
      <c r="CG1209" s="4">
        <f t="shared" si="37"/>
        <v>117.64705882352941</v>
      </c>
    </row>
    <row r="1210" spans="1:85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 t="str">
        <f t="shared" si="36"/>
        <v>Y</v>
      </c>
      <c r="S1210">
        <v>5</v>
      </c>
      <c r="T1210">
        <v>7</v>
      </c>
      <c r="U1210">
        <v>1962</v>
      </c>
      <c r="V1210" t="str">
        <f>IF(Table1[[#This Row],[YearBuilt]]&lt;1990, "N", IF(Table1[[#This Row],[Remodeled after 1990?]] = "Y", "N", "Y"))</f>
        <v>N</v>
      </c>
      <c r="W1210">
        <v>1980</v>
      </c>
      <c r="X1210" t="str" cm="1">
        <f t="array" ref="X1210">IFERROR(IF(U1210=W1210, "N", IF(AND(U1210&lt;W1210, Table1[[#This Row],[YearRemodAdd]]&gt;1990), "Y", "N/A")), No value)</f>
        <v>N/A</v>
      </c>
      <c r="Y1210" t="s">
        <v>93</v>
      </c>
      <c r="Z1210" t="s">
        <v>94</v>
      </c>
      <c r="AA1210" t="s">
        <v>116</v>
      </c>
      <c r="AB1210" t="s">
        <v>116</v>
      </c>
      <c r="AC1210" t="s">
        <v>117</v>
      </c>
      <c r="AD1210">
        <v>0</v>
      </c>
      <c r="AE1210" t="s">
        <v>98</v>
      </c>
      <c r="AF1210" t="s">
        <v>97</v>
      </c>
      <c r="AG1210" t="s">
        <v>118</v>
      </c>
      <c r="AH1210" t="s">
        <v>98</v>
      </c>
      <c r="AI1210" t="s">
        <v>98</v>
      </c>
      <c r="AJ1210" t="s">
        <v>100</v>
      </c>
      <c r="AK1210" t="s">
        <v>153</v>
      </c>
      <c r="AL1210">
        <v>504</v>
      </c>
      <c r="AM1210" t="s">
        <v>141</v>
      </c>
      <c r="AN1210">
        <v>108</v>
      </c>
      <c r="AO1210">
        <v>319</v>
      </c>
      <c r="AP1210">
        <v>931</v>
      </c>
      <c r="AQ1210" t="s">
        <v>103</v>
      </c>
      <c r="AR1210" t="s">
        <v>98</v>
      </c>
      <c r="AS1210" t="s">
        <v>105</v>
      </c>
      <c r="AT1210" t="s">
        <v>106</v>
      </c>
      <c r="AU1210">
        <v>1283</v>
      </c>
      <c r="AV1210">
        <v>0</v>
      </c>
      <c r="AW1210">
        <v>0</v>
      </c>
      <c r="AX1210">
        <v>1283</v>
      </c>
      <c r="AY1210">
        <v>1</v>
      </c>
      <c r="AZ1210">
        <v>0</v>
      </c>
      <c r="BA1210">
        <v>1</v>
      </c>
      <c r="BB1210">
        <v>0</v>
      </c>
      <c r="BC1210">
        <v>3</v>
      </c>
      <c r="BD1210">
        <v>1</v>
      </c>
      <c r="BE1210" t="s">
        <v>98</v>
      </c>
      <c r="BF1210">
        <v>6</v>
      </c>
      <c r="BG1210" t="s">
        <v>107</v>
      </c>
      <c r="BH1210">
        <v>0</v>
      </c>
      <c r="BI1210" t="s">
        <v>83</v>
      </c>
      <c r="BJ1210" t="s">
        <v>127</v>
      </c>
      <c r="BK1210">
        <v>1980</v>
      </c>
      <c r="BL1210" t="s">
        <v>102</v>
      </c>
      <c r="BM1210">
        <v>2</v>
      </c>
      <c r="BN1210">
        <v>506</v>
      </c>
      <c r="BO1210" t="s">
        <v>98</v>
      </c>
      <c r="BP1210" t="s">
        <v>98</v>
      </c>
      <c r="BQ1210" t="s">
        <v>105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 t="s">
        <v>83</v>
      </c>
      <c r="BY1210" t="s">
        <v>83</v>
      </c>
      <c r="BZ1210" t="s">
        <v>83</v>
      </c>
      <c r="CA1210" s="2">
        <v>0</v>
      </c>
      <c r="CB1210">
        <v>10</v>
      </c>
      <c r="CC1210">
        <v>2008</v>
      </c>
      <c r="CD1210" t="s">
        <v>110</v>
      </c>
      <c r="CE1210" t="s">
        <v>111</v>
      </c>
      <c r="CF1210" s="2">
        <v>140000</v>
      </c>
      <c r="CG1210" s="4">
        <f t="shared" si="37"/>
        <v>109.11925175370226</v>
      </c>
    </row>
    <row r="1211" spans="1:85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 t="str">
        <f t="shared" si="36"/>
        <v>Y</v>
      </c>
      <c r="S1211">
        <v>8</v>
      </c>
      <c r="T1211">
        <v>5</v>
      </c>
      <c r="U1211">
        <v>2006</v>
      </c>
      <c r="V1211" t="str">
        <f>IF(Table1[[#This Row],[YearBuilt]]&lt;1990, "N", IF(Table1[[#This Row],[Remodeled after 1990?]] = "Y", "N", "Y"))</f>
        <v>Y</v>
      </c>
      <c r="W1211">
        <v>2006</v>
      </c>
      <c r="X1211" t="str" cm="1">
        <f t="array" ref="X1211">IFERROR(IF(U1211=W1211, "N", IF(AND(U1211&lt;W1211, Table1[[#This Row],[YearRemodAdd]]&gt;1990), "Y", "N/A")), No value)</f>
        <v>N</v>
      </c>
      <c r="Y1211" t="s">
        <v>152</v>
      </c>
      <c r="Z1211" t="s">
        <v>94</v>
      </c>
      <c r="AA1211" t="s">
        <v>95</v>
      </c>
      <c r="AB1211" t="s">
        <v>95</v>
      </c>
      <c r="AC1211" t="s">
        <v>137</v>
      </c>
      <c r="AD1211">
        <v>420</v>
      </c>
      <c r="AE1211" t="s">
        <v>97</v>
      </c>
      <c r="AF1211" t="s">
        <v>98</v>
      </c>
      <c r="AG1211" t="s">
        <v>99</v>
      </c>
      <c r="AH1211" t="s">
        <v>104</v>
      </c>
      <c r="AI1211" t="s">
        <v>98</v>
      </c>
      <c r="AJ1211" t="s">
        <v>121</v>
      </c>
      <c r="AK1211" t="s">
        <v>101</v>
      </c>
      <c r="AL1211">
        <v>1220</v>
      </c>
      <c r="AM1211" t="s">
        <v>102</v>
      </c>
      <c r="AN1211">
        <v>0</v>
      </c>
      <c r="AO1211">
        <v>440</v>
      </c>
      <c r="AP1211">
        <v>1660</v>
      </c>
      <c r="AQ1211" t="s">
        <v>103</v>
      </c>
      <c r="AR1211" t="s">
        <v>104</v>
      </c>
      <c r="AS1211" t="s">
        <v>105</v>
      </c>
      <c r="AT1211" t="s">
        <v>106</v>
      </c>
      <c r="AU1211">
        <v>1660</v>
      </c>
      <c r="AV1211">
        <v>0</v>
      </c>
      <c r="AW1211">
        <v>0</v>
      </c>
      <c r="AX1211">
        <v>1660</v>
      </c>
      <c r="AY1211">
        <v>1</v>
      </c>
      <c r="AZ1211">
        <v>0</v>
      </c>
      <c r="BA1211">
        <v>2</v>
      </c>
      <c r="BB1211">
        <v>0</v>
      </c>
      <c r="BC1211">
        <v>3</v>
      </c>
      <c r="BD1211">
        <v>1</v>
      </c>
      <c r="BE1211" t="s">
        <v>97</v>
      </c>
      <c r="BF1211">
        <v>8</v>
      </c>
      <c r="BG1211" t="s">
        <v>107</v>
      </c>
      <c r="BH1211">
        <v>1</v>
      </c>
      <c r="BI1211" t="s">
        <v>97</v>
      </c>
      <c r="BJ1211" t="s">
        <v>108</v>
      </c>
      <c r="BK1211">
        <v>2006</v>
      </c>
      <c r="BL1211" t="s">
        <v>109</v>
      </c>
      <c r="BM1211">
        <v>2</v>
      </c>
      <c r="BN1211">
        <v>500</v>
      </c>
      <c r="BO1211" t="s">
        <v>98</v>
      </c>
      <c r="BP1211" t="s">
        <v>98</v>
      </c>
      <c r="BQ1211" t="s">
        <v>105</v>
      </c>
      <c r="BR1211">
        <v>322</v>
      </c>
      <c r="BS1211">
        <v>50</v>
      </c>
      <c r="BT1211">
        <v>0</v>
      </c>
      <c r="BU1211">
        <v>0</v>
      </c>
      <c r="BV1211">
        <v>0</v>
      </c>
      <c r="BW1211">
        <v>0</v>
      </c>
      <c r="BX1211" t="s">
        <v>83</v>
      </c>
      <c r="BY1211" t="s">
        <v>83</v>
      </c>
      <c r="BZ1211" t="s">
        <v>83</v>
      </c>
      <c r="CA1211" s="2">
        <v>0</v>
      </c>
      <c r="CB1211">
        <v>5</v>
      </c>
      <c r="CC1211">
        <v>2006</v>
      </c>
      <c r="CD1211" t="s">
        <v>158</v>
      </c>
      <c r="CE1211" t="s">
        <v>159</v>
      </c>
      <c r="CF1211" s="2">
        <v>290000</v>
      </c>
      <c r="CG1211" s="4">
        <f t="shared" si="37"/>
        <v>174.6987951807229</v>
      </c>
    </row>
    <row r="1212" spans="1:85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 t="str">
        <f t="shared" si="36"/>
        <v>N</v>
      </c>
      <c r="S1212">
        <v>6</v>
      </c>
      <c r="T1212">
        <v>5</v>
      </c>
      <c r="U1212">
        <v>1992</v>
      </c>
      <c r="V1212" t="str">
        <f>IF(Table1[[#This Row],[YearBuilt]]&lt;1990, "N", IF(Table1[[#This Row],[Remodeled after 1990?]] = "Y", "N", "Y"))</f>
        <v>Y</v>
      </c>
      <c r="W1212">
        <v>1992</v>
      </c>
      <c r="X1212" t="str" cm="1">
        <f t="array" ref="X1212">IFERROR(IF(U1212=W1212, "N", IF(AND(U1212&lt;W1212, Table1[[#This Row],[YearRemodAdd]]&gt;1990), "Y", "N/A")), No value)</f>
        <v>N</v>
      </c>
      <c r="Y1212" t="s">
        <v>93</v>
      </c>
      <c r="Z1212" t="s">
        <v>94</v>
      </c>
      <c r="AA1212" t="s">
        <v>124</v>
      </c>
      <c r="AB1212" t="s">
        <v>124</v>
      </c>
      <c r="AC1212" t="s">
        <v>117</v>
      </c>
      <c r="AD1212">
        <v>0</v>
      </c>
      <c r="AE1212" t="s">
        <v>97</v>
      </c>
      <c r="AF1212" t="s">
        <v>98</v>
      </c>
      <c r="AG1212" t="s">
        <v>99</v>
      </c>
      <c r="AH1212" t="s">
        <v>97</v>
      </c>
      <c r="AI1212" t="s">
        <v>98</v>
      </c>
      <c r="AJ1212" t="s">
        <v>100</v>
      </c>
      <c r="AK1212" t="s">
        <v>102</v>
      </c>
      <c r="AL1212">
        <v>0</v>
      </c>
      <c r="AM1212" t="s">
        <v>102</v>
      </c>
      <c r="AN1212">
        <v>0</v>
      </c>
      <c r="AO1212">
        <v>1055</v>
      </c>
      <c r="AP1212">
        <v>1055</v>
      </c>
      <c r="AQ1212" t="s">
        <v>103</v>
      </c>
      <c r="AR1212" t="s">
        <v>104</v>
      </c>
      <c r="AS1212" t="s">
        <v>105</v>
      </c>
      <c r="AT1212" t="s">
        <v>106</v>
      </c>
      <c r="AU1212">
        <v>1055</v>
      </c>
      <c r="AV1212">
        <v>790</v>
      </c>
      <c r="AW1212">
        <v>0</v>
      </c>
      <c r="AX1212">
        <v>1845</v>
      </c>
      <c r="AY1212">
        <v>0</v>
      </c>
      <c r="AZ1212">
        <v>0</v>
      </c>
      <c r="BA1212">
        <v>2</v>
      </c>
      <c r="BB1212">
        <v>1</v>
      </c>
      <c r="BC1212">
        <v>3</v>
      </c>
      <c r="BD1212">
        <v>1</v>
      </c>
      <c r="BE1212" t="s">
        <v>97</v>
      </c>
      <c r="BF1212">
        <v>8</v>
      </c>
      <c r="BG1212" t="s">
        <v>107</v>
      </c>
      <c r="BH1212">
        <v>1</v>
      </c>
      <c r="BI1212" t="s">
        <v>98</v>
      </c>
      <c r="BJ1212" t="s">
        <v>108</v>
      </c>
      <c r="BK1212">
        <v>1992</v>
      </c>
      <c r="BL1212" t="s">
        <v>109</v>
      </c>
      <c r="BM1212">
        <v>2</v>
      </c>
      <c r="BN1212">
        <v>462</v>
      </c>
      <c r="BO1212" t="s">
        <v>98</v>
      </c>
      <c r="BP1212" t="s">
        <v>98</v>
      </c>
      <c r="BQ1212" t="s">
        <v>105</v>
      </c>
      <c r="BR1212">
        <v>635</v>
      </c>
      <c r="BS1212">
        <v>104</v>
      </c>
      <c r="BT1212">
        <v>0</v>
      </c>
      <c r="BU1212">
        <v>0</v>
      </c>
      <c r="BV1212">
        <v>0</v>
      </c>
      <c r="BW1212">
        <v>0</v>
      </c>
      <c r="BX1212" t="s">
        <v>83</v>
      </c>
      <c r="BY1212" t="s">
        <v>165</v>
      </c>
      <c r="BZ1212" t="s">
        <v>135</v>
      </c>
      <c r="CA1212" s="2">
        <v>400</v>
      </c>
      <c r="CB1212">
        <v>5</v>
      </c>
      <c r="CC1212">
        <v>2010</v>
      </c>
      <c r="CD1212" t="s">
        <v>110</v>
      </c>
      <c r="CE1212" t="s">
        <v>111</v>
      </c>
      <c r="CF1212" s="2">
        <v>189000</v>
      </c>
      <c r="CG1212" s="4">
        <f t="shared" si="37"/>
        <v>102.4390243902439</v>
      </c>
    </row>
    <row r="1213" spans="1:85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 t="str">
        <f t="shared" si="36"/>
        <v>N/A</v>
      </c>
      <c r="S1213">
        <v>8</v>
      </c>
      <c r="T1213">
        <v>7</v>
      </c>
      <c r="U1213">
        <v>1988</v>
      </c>
      <c r="V1213" t="str">
        <f>IF(Table1[[#This Row],[YearBuilt]]&lt;1990, "N", IF(Table1[[#This Row],[Remodeled after 1990?]] = "Y", "N", "Y"))</f>
        <v>N</v>
      </c>
      <c r="W1213">
        <v>2005</v>
      </c>
      <c r="X1213" t="str" cm="1">
        <f t="array" ref="X1213">IFERROR(IF(U1213=W1213, "N", IF(AND(U1213&lt;W1213, Table1[[#This Row],[YearRemodAdd]]&gt;1990), "Y", "N/A")), No value)</f>
        <v>Y</v>
      </c>
      <c r="Y1213" t="s">
        <v>93</v>
      </c>
      <c r="Z1213" t="s">
        <v>94</v>
      </c>
      <c r="AA1213" t="s">
        <v>124</v>
      </c>
      <c r="AB1213" t="s">
        <v>124</v>
      </c>
      <c r="AC1213" t="s">
        <v>117</v>
      </c>
      <c r="AD1213">
        <v>0</v>
      </c>
      <c r="AE1213" t="s">
        <v>97</v>
      </c>
      <c r="AF1213" t="s">
        <v>98</v>
      </c>
      <c r="AG1213" t="s">
        <v>133</v>
      </c>
      <c r="AH1213" t="s">
        <v>97</v>
      </c>
      <c r="AI1213" t="s">
        <v>98</v>
      </c>
      <c r="AJ1213" t="s">
        <v>130</v>
      </c>
      <c r="AK1213" t="s">
        <v>101</v>
      </c>
      <c r="AL1213">
        <v>427</v>
      </c>
      <c r="AM1213" t="s">
        <v>102</v>
      </c>
      <c r="AN1213">
        <v>0</v>
      </c>
      <c r="AO1213">
        <v>132</v>
      </c>
      <c r="AP1213">
        <v>559</v>
      </c>
      <c r="AQ1213" t="s">
        <v>103</v>
      </c>
      <c r="AR1213" t="s">
        <v>97</v>
      </c>
      <c r="AS1213" t="s">
        <v>105</v>
      </c>
      <c r="AT1213" t="s">
        <v>106</v>
      </c>
      <c r="AU1213">
        <v>1080</v>
      </c>
      <c r="AV1213">
        <v>672</v>
      </c>
      <c r="AW1213">
        <v>0</v>
      </c>
      <c r="AX1213">
        <v>1752</v>
      </c>
      <c r="AY1213">
        <v>0</v>
      </c>
      <c r="AZ1213">
        <v>0</v>
      </c>
      <c r="BA1213">
        <v>2</v>
      </c>
      <c r="BB1213">
        <v>0</v>
      </c>
      <c r="BC1213">
        <v>4</v>
      </c>
      <c r="BD1213">
        <v>1</v>
      </c>
      <c r="BE1213" t="s">
        <v>98</v>
      </c>
      <c r="BF1213">
        <v>8</v>
      </c>
      <c r="BG1213" t="s">
        <v>107</v>
      </c>
      <c r="BH1213">
        <v>0</v>
      </c>
      <c r="BI1213" t="s">
        <v>83</v>
      </c>
      <c r="BJ1213" t="s">
        <v>209</v>
      </c>
      <c r="BK1213">
        <v>1988</v>
      </c>
      <c r="BL1213" t="s">
        <v>109</v>
      </c>
      <c r="BM1213">
        <v>2</v>
      </c>
      <c r="BN1213">
        <v>492</v>
      </c>
      <c r="BO1213" t="s">
        <v>98</v>
      </c>
      <c r="BP1213" t="s">
        <v>98</v>
      </c>
      <c r="BQ1213" t="s">
        <v>105</v>
      </c>
      <c r="BR1213">
        <v>325</v>
      </c>
      <c r="BS1213">
        <v>12</v>
      </c>
      <c r="BT1213">
        <v>0</v>
      </c>
      <c r="BU1213">
        <v>0</v>
      </c>
      <c r="BV1213">
        <v>0</v>
      </c>
      <c r="BW1213">
        <v>0</v>
      </c>
      <c r="BX1213" t="s">
        <v>83</v>
      </c>
      <c r="BY1213" t="s">
        <v>83</v>
      </c>
      <c r="BZ1213" t="s">
        <v>83</v>
      </c>
      <c r="CA1213" s="2">
        <v>0</v>
      </c>
      <c r="CB1213">
        <v>6</v>
      </c>
      <c r="CC1213">
        <v>2010</v>
      </c>
      <c r="CD1213" t="s">
        <v>110</v>
      </c>
      <c r="CE1213" t="s">
        <v>111</v>
      </c>
      <c r="CF1213" s="2">
        <v>164000</v>
      </c>
      <c r="CG1213" s="4">
        <f t="shared" si="37"/>
        <v>93.607305936073061</v>
      </c>
    </row>
    <row r="1214" spans="1:85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 t="str">
        <f t="shared" si="36"/>
        <v>Y</v>
      </c>
      <c r="S1214">
        <v>4</v>
      </c>
      <c r="T1214">
        <v>6</v>
      </c>
      <c r="U1214">
        <v>1941</v>
      </c>
      <c r="V1214" t="str">
        <f>IF(Table1[[#This Row],[YearBuilt]]&lt;1990, "N", IF(Table1[[#This Row],[Remodeled after 1990?]] = "Y", "N", "Y"))</f>
        <v>N</v>
      </c>
      <c r="W1214">
        <v>1950</v>
      </c>
      <c r="X1214" t="str" cm="1">
        <f t="array" ref="X1214">IFERROR(IF(U1214=W1214, "N", IF(AND(U1214&lt;W1214, Table1[[#This Row],[YearRemodAdd]]&gt;1990), "Y", "N/A")), No value)</f>
        <v>N/A</v>
      </c>
      <c r="Y1214" t="s">
        <v>152</v>
      </c>
      <c r="Z1214" t="s">
        <v>94</v>
      </c>
      <c r="AA1214" t="s">
        <v>116</v>
      </c>
      <c r="AB1214" t="s">
        <v>116</v>
      </c>
      <c r="AC1214" t="s">
        <v>117</v>
      </c>
      <c r="AD1214">
        <v>0</v>
      </c>
      <c r="AE1214" t="s">
        <v>98</v>
      </c>
      <c r="AF1214" t="s">
        <v>98</v>
      </c>
      <c r="AG1214" t="s">
        <v>118</v>
      </c>
      <c r="AH1214" t="s">
        <v>98</v>
      </c>
      <c r="AI1214" t="s">
        <v>98</v>
      </c>
      <c r="AJ1214" t="s">
        <v>100</v>
      </c>
      <c r="AK1214" t="s">
        <v>153</v>
      </c>
      <c r="AL1214">
        <v>344</v>
      </c>
      <c r="AM1214" t="s">
        <v>102</v>
      </c>
      <c r="AN1214">
        <v>0</v>
      </c>
      <c r="AO1214">
        <v>328</v>
      </c>
      <c r="AP1214">
        <v>672</v>
      </c>
      <c r="AQ1214" t="s">
        <v>103</v>
      </c>
      <c r="AR1214" t="s">
        <v>98</v>
      </c>
      <c r="AS1214" t="s">
        <v>105</v>
      </c>
      <c r="AT1214" t="s">
        <v>106</v>
      </c>
      <c r="AU1214">
        <v>672</v>
      </c>
      <c r="AV1214">
        <v>0</v>
      </c>
      <c r="AW1214">
        <v>0</v>
      </c>
      <c r="AX1214">
        <v>672</v>
      </c>
      <c r="AY1214">
        <v>1</v>
      </c>
      <c r="AZ1214">
        <v>0</v>
      </c>
      <c r="BA1214">
        <v>1</v>
      </c>
      <c r="BB1214">
        <v>0</v>
      </c>
      <c r="BC1214">
        <v>2</v>
      </c>
      <c r="BD1214">
        <v>1</v>
      </c>
      <c r="BE1214" t="s">
        <v>98</v>
      </c>
      <c r="BF1214">
        <v>4</v>
      </c>
      <c r="BG1214" t="s">
        <v>107</v>
      </c>
      <c r="BH1214">
        <v>0</v>
      </c>
      <c r="BI1214" t="s">
        <v>83</v>
      </c>
      <c r="BJ1214" t="s">
        <v>108</v>
      </c>
      <c r="BK1214">
        <v>1941</v>
      </c>
      <c r="BL1214" t="s">
        <v>102</v>
      </c>
      <c r="BM1214">
        <v>1</v>
      </c>
      <c r="BN1214">
        <v>234</v>
      </c>
      <c r="BO1214" t="s">
        <v>98</v>
      </c>
      <c r="BP1214" t="s">
        <v>98</v>
      </c>
      <c r="BQ1214" t="s">
        <v>177</v>
      </c>
      <c r="BR1214">
        <v>0</v>
      </c>
      <c r="BS1214">
        <v>113</v>
      </c>
      <c r="BT1214">
        <v>0</v>
      </c>
      <c r="BU1214">
        <v>0</v>
      </c>
      <c r="BV1214">
        <v>0</v>
      </c>
      <c r="BW1214">
        <v>0</v>
      </c>
      <c r="BX1214" t="s">
        <v>83</v>
      </c>
      <c r="BY1214" t="s">
        <v>83</v>
      </c>
      <c r="BZ1214" t="s">
        <v>83</v>
      </c>
      <c r="CA1214" s="2">
        <v>0</v>
      </c>
      <c r="CB1214">
        <v>8</v>
      </c>
      <c r="CC1214">
        <v>2009</v>
      </c>
      <c r="CD1214" t="s">
        <v>110</v>
      </c>
      <c r="CE1214" t="s">
        <v>111</v>
      </c>
      <c r="CF1214" s="2">
        <v>113000</v>
      </c>
      <c r="CG1214" s="4">
        <f t="shared" si="37"/>
        <v>168.1547619047619</v>
      </c>
    </row>
    <row r="1215" spans="1:85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 t="str">
        <f t="shared" si="36"/>
        <v>N/A</v>
      </c>
      <c r="S1215">
        <v>4</v>
      </c>
      <c r="T1215">
        <v>9</v>
      </c>
      <c r="U1215">
        <v>1965</v>
      </c>
      <c r="V1215" t="str">
        <f>IF(Table1[[#This Row],[YearBuilt]]&lt;1990, "N", IF(Table1[[#This Row],[Remodeled after 1990?]] = "Y", "N", "Y"))</f>
        <v>N</v>
      </c>
      <c r="W1215">
        <v>2001</v>
      </c>
      <c r="X1215" t="str" cm="1">
        <f t="array" ref="X1215">IFERROR(IF(U1215=W1215, "N", IF(AND(U1215&lt;W1215, Table1[[#This Row],[YearRemodAdd]]&gt;1990), "Y", "N/A")), No value)</f>
        <v>Y</v>
      </c>
      <c r="Y1215" t="s">
        <v>93</v>
      </c>
      <c r="Z1215" t="s">
        <v>94</v>
      </c>
      <c r="AA1215" t="s">
        <v>95</v>
      </c>
      <c r="AB1215" t="s">
        <v>95</v>
      </c>
      <c r="AC1215" t="s">
        <v>117</v>
      </c>
      <c r="AD1215">
        <v>0</v>
      </c>
      <c r="AE1215" t="s">
        <v>98</v>
      </c>
      <c r="AF1215" t="s">
        <v>97</v>
      </c>
      <c r="AG1215" t="s">
        <v>118</v>
      </c>
      <c r="AH1215" t="s">
        <v>98</v>
      </c>
      <c r="AI1215" t="s">
        <v>97</v>
      </c>
      <c r="AJ1215" t="s">
        <v>130</v>
      </c>
      <c r="AK1215" t="s">
        <v>101</v>
      </c>
      <c r="AL1215">
        <v>648</v>
      </c>
      <c r="AM1215" t="s">
        <v>102</v>
      </c>
      <c r="AN1215">
        <v>0</v>
      </c>
      <c r="AO1215">
        <v>0</v>
      </c>
      <c r="AP1215">
        <v>648</v>
      </c>
      <c r="AQ1215" t="s">
        <v>103</v>
      </c>
      <c r="AR1215" t="s">
        <v>104</v>
      </c>
      <c r="AS1215" t="s">
        <v>105</v>
      </c>
      <c r="AT1215" t="s">
        <v>106</v>
      </c>
      <c r="AU1215">
        <v>960</v>
      </c>
      <c r="AV1215">
        <v>0</v>
      </c>
      <c r="AW1215">
        <v>0</v>
      </c>
      <c r="AX1215">
        <v>960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1</v>
      </c>
      <c r="BE1215" t="s">
        <v>98</v>
      </c>
      <c r="BF1215">
        <v>3</v>
      </c>
      <c r="BG1215" t="s">
        <v>107</v>
      </c>
      <c r="BH1215">
        <v>0</v>
      </c>
      <c r="BI1215" t="s">
        <v>83</v>
      </c>
      <c r="BJ1215" t="s">
        <v>108</v>
      </c>
      <c r="BK1215">
        <v>1965</v>
      </c>
      <c r="BL1215" t="s">
        <v>102</v>
      </c>
      <c r="BM1215">
        <v>1</v>
      </c>
      <c r="BN1215">
        <v>364</v>
      </c>
      <c r="BO1215" t="s">
        <v>98</v>
      </c>
      <c r="BP1215" t="s">
        <v>98</v>
      </c>
      <c r="BQ1215" t="s">
        <v>105</v>
      </c>
      <c r="BR1215">
        <v>88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t="s">
        <v>83</v>
      </c>
      <c r="BY1215" t="s">
        <v>83</v>
      </c>
      <c r="BZ1215" t="s">
        <v>83</v>
      </c>
      <c r="CA1215" s="2">
        <v>0</v>
      </c>
      <c r="CB1215">
        <v>5</v>
      </c>
      <c r="CC1215">
        <v>2006</v>
      </c>
      <c r="CD1215" t="s">
        <v>110</v>
      </c>
      <c r="CE1215" t="s">
        <v>111</v>
      </c>
      <c r="CF1215" s="2">
        <v>145000</v>
      </c>
      <c r="CG1215" s="4">
        <f t="shared" si="37"/>
        <v>151.04166666666666</v>
      </c>
    </row>
    <row r="1216" spans="1:85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 t="str">
        <f t="shared" si="36"/>
        <v>N/A</v>
      </c>
      <c r="S1216">
        <v>5</v>
      </c>
      <c r="T1216">
        <v>5</v>
      </c>
      <c r="U1216">
        <v>1962</v>
      </c>
      <c r="V1216" t="str">
        <f>IF(Table1[[#This Row],[YearBuilt]]&lt;1990, "N", IF(Table1[[#This Row],[Remodeled after 1990?]] = "Y", "N", "Y"))</f>
        <v>N</v>
      </c>
      <c r="W1216">
        <v>1962</v>
      </c>
      <c r="X1216" t="str" cm="1">
        <f t="array" ref="X1216">IFERROR(IF(U1216=W1216, "N", IF(AND(U1216&lt;W1216, Table1[[#This Row],[YearRemodAdd]]&gt;1990), "Y", "N/A")), No value)</f>
        <v>N</v>
      </c>
      <c r="Y1216" t="s">
        <v>93</v>
      </c>
      <c r="Z1216" t="s">
        <v>94</v>
      </c>
      <c r="AA1216" t="s">
        <v>116</v>
      </c>
      <c r="AB1216" t="s">
        <v>116</v>
      </c>
      <c r="AC1216" t="s">
        <v>117</v>
      </c>
      <c r="AD1216">
        <v>0</v>
      </c>
      <c r="AE1216" t="s">
        <v>98</v>
      </c>
      <c r="AF1216" t="s">
        <v>98</v>
      </c>
      <c r="AG1216" t="s">
        <v>118</v>
      </c>
      <c r="AH1216" t="s">
        <v>98</v>
      </c>
      <c r="AI1216" t="s">
        <v>98</v>
      </c>
      <c r="AJ1216" t="s">
        <v>130</v>
      </c>
      <c r="AK1216" t="s">
        <v>141</v>
      </c>
      <c r="AL1216">
        <v>784</v>
      </c>
      <c r="AM1216" t="s">
        <v>102</v>
      </c>
      <c r="AN1216">
        <v>0</v>
      </c>
      <c r="AO1216">
        <v>141</v>
      </c>
      <c r="AP1216">
        <v>925</v>
      </c>
      <c r="AQ1216" t="s">
        <v>103</v>
      </c>
      <c r="AR1216" t="s">
        <v>98</v>
      </c>
      <c r="AS1216" t="s">
        <v>105</v>
      </c>
      <c r="AT1216" t="s">
        <v>106</v>
      </c>
      <c r="AU1216">
        <v>999</v>
      </c>
      <c r="AV1216">
        <v>0</v>
      </c>
      <c r="AW1216">
        <v>0</v>
      </c>
      <c r="AX1216">
        <v>999</v>
      </c>
      <c r="AY1216">
        <v>1</v>
      </c>
      <c r="AZ1216">
        <v>0</v>
      </c>
      <c r="BA1216">
        <v>1</v>
      </c>
      <c r="BB1216">
        <v>0</v>
      </c>
      <c r="BC1216">
        <v>3</v>
      </c>
      <c r="BD1216">
        <v>1</v>
      </c>
      <c r="BE1216" t="s">
        <v>98</v>
      </c>
      <c r="BF1216">
        <v>6</v>
      </c>
      <c r="BG1216" t="s">
        <v>107</v>
      </c>
      <c r="BH1216">
        <v>0</v>
      </c>
      <c r="BI1216" t="s">
        <v>83</v>
      </c>
      <c r="BJ1216" t="s">
        <v>108</v>
      </c>
      <c r="BK1216">
        <v>1962</v>
      </c>
      <c r="BL1216" t="s">
        <v>102</v>
      </c>
      <c r="BM1216">
        <v>1</v>
      </c>
      <c r="BN1216">
        <v>300</v>
      </c>
      <c r="BO1216" t="s">
        <v>98</v>
      </c>
      <c r="BP1216" t="s">
        <v>98</v>
      </c>
      <c r="BQ1216" t="s">
        <v>105</v>
      </c>
      <c r="BR1216">
        <v>150</v>
      </c>
      <c r="BS1216">
        <v>72</v>
      </c>
      <c r="BT1216">
        <v>0</v>
      </c>
      <c r="BU1216">
        <v>0</v>
      </c>
      <c r="BV1216">
        <v>0</v>
      </c>
      <c r="BW1216">
        <v>0</v>
      </c>
      <c r="BX1216" t="s">
        <v>83</v>
      </c>
      <c r="BY1216" t="s">
        <v>83</v>
      </c>
      <c r="BZ1216" t="s">
        <v>83</v>
      </c>
      <c r="CA1216" s="2">
        <v>0</v>
      </c>
      <c r="CB1216">
        <v>5</v>
      </c>
      <c r="CC1216">
        <v>2006</v>
      </c>
      <c r="CD1216" t="s">
        <v>110</v>
      </c>
      <c r="CE1216" t="s">
        <v>111</v>
      </c>
      <c r="CF1216" s="2">
        <v>134500</v>
      </c>
      <c r="CG1216" s="4">
        <f t="shared" si="37"/>
        <v>134.63463463463464</v>
      </c>
    </row>
    <row r="1217" spans="1:85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 t="str">
        <f t="shared" si="36"/>
        <v>Y</v>
      </c>
      <c r="S1217">
        <v>5</v>
      </c>
      <c r="T1217">
        <v>5</v>
      </c>
      <c r="U1217">
        <v>1966</v>
      </c>
      <c r="V1217" t="str">
        <f>IF(Table1[[#This Row],[YearBuilt]]&lt;1990, "N", IF(Table1[[#This Row],[Remodeled after 1990?]] = "Y", "N", "Y"))</f>
        <v>N</v>
      </c>
      <c r="W1217">
        <v>1966</v>
      </c>
      <c r="X1217" t="str" cm="1">
        <f t="array" ref="X1217">IFERROR(IF(U1217=W1217, "N", IF(AND(U1217&lt;W1217, Table1[[#This Row],[YearRemodAdd]]&gt;1990), "Y", "N/A")), No value)</f>
        <v>N</v>
      </c>
      <c r="Y1217" t="s">
        <v>93</v>
      </c>
      <c r="Z1217" t="s">
        <v>94</v>
      </c>
      <c r="AA1217" t="s">
        <v>95</v>
      </c>
      <c r="AB1217" t="s">
        <v>95</v>
      </c>
      <c r="AC1217" t="s">
        <v>117</v>
      </c>
      <c r="AD1217">
        <v>0</v>
      </c>
      <c r="AE1217" t="s">
        <v>98</v>
      </c>
      <c r="AF1217" t="s">
        <v>98</v>
      </c>
      <c r="AG1217" t="s">
        <v>118</v>
      </c>
      <c r="AH1217" t="s">
        <v>98</v>
      </c>
      <c r="AI1217" t="s">
        <v>98</v>
      </c>
      <c r="AJ1217" t="s">
        <v>100</v>
      </c>
      <c r="AK1217" t="s">
        <v>153</v>
      </c>
      <c r="AL1217">
        <v>180</v>
      </c>
      <c r="AM1217" t="s">
        <v>172</v>
      </c>
      <c r="AN1217">
        <v>374</v>
      </c>
      <c r="AO1217">
        <v>340</v>
      </c>
      <c r="AP1217">
        <v>894</v>
      </c>
      <c r="AQ1217" t="s">
        <v>103</v>
      </c>
      <c r="AR1217" t="s">
        <v>98</v>
      </c>
      <c r="AS1217" t="s">
        <v>105</v>
      </c>
      <c r="AT1217" t="s">
        <v>106</v>
      </c>
      <c r="AU1217">
        <v>894</v>
      </c>
      <c r="AV1217">
        <v>0</v>
      </c>
      <c r="AW1217">
        <v>0</v>
      </c>
      <c r="AX1217">
        <v>894</v>
      </c>
      <c r="AY1217">
        <v>0</v>
      </c>
      <c r="AZ1217">
        <v>0</v>
      </c>
      <c r="BA1217">
        <v>1</v>
      </c>
      <c r="BB1217">
        <v>0</v>
      </c>
      <c r="BC1217">
        <v>3</v>
      </c>
      <c r="BD1217">
        <v>1</v>
      </c>
      <c r="BE1217" t="s">
        <v>98</v>
      </c>
      <c r="BF1217">
        <v>5</v>
      </c>
      <c r="BG1217" t="s">
        <v>107</v>
      </c>
      <c r="BH1217">
        <v>0</v>
      </c>
      <c r="BI1217" t="s">
        <v>83</v>
      </c>
      <c r="BJ1217" t="s">
        <v>127</v>
      </c>
      <c r="BK1217">
        <v>1966</v>
      </c>
      <c r="BL1217" t="s">
        <v>109</v>
      </c>
      <c r="BM1217">
        <v>1</v>
      </c>
      <c r="BN1217">
        <v>384</v>
      </c>
      <c r="BO1217" t="s">
        <v>98</v>
      </c>
      <c r="BP1217" t="s">
        <v>98</v>
      </c>
      <c r="BQ1217" t="s">
        <v>105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83</v>
      </c>
      <c r="BY1217" t="s">
        <v>134</v>
      </c>
      <c r="BZ1217" t="s">
        <v>83</v>
      </c>
      <c r="CA1217" s="2">
        <v>0</v>
      </c>
      <c r="CB1217">
        <v>5</v>
      </c>
      <c r="CC1217">
        <v>2007</v>
      </c>
      <c r="CD1217" t="s">
        <v>110</v>
      </c>
      <c r="CE1217" t="s">
        <v>111</v>
      </c>
      <c r="CF1217" s="2">
        <v>125000</v>
      </c>
      <c r="CG1217" s="4">
        <f t="shared" si="37"/>
        <v>139.82102908277406</v>
      </c>
    </row>
    <row r="1218" spans="1:85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 t="str">
        <f t="shared" si="36"/>
        <v>N/A</v>
      </c>
      <c r="S1218">
        <v>6</v>
      </c>
      <c r="T1218">
        <v>5</v>
      </c>
      <c r="U1218">
        <v>1978</v>
      </c>
      <c r="V1218" t="str">
        <f>IF(Table1[[#This Row],[YearBuilt]]&lt;1990, "N", IF(Table1[[#This Row],[Remodeled after 1990?]] = "Y", "N", "Y"))</f>
        <v>N</v>
      </c>
      <c r="W1218">
        <v>1978</v>
      </c>
      <c r="X1218" t="str" cm="1">
        <f t="array" ref="X1218">IFERROR(IF(U1218=W1218, "N", IF(AND(U1218&lt;W1218, Table1[[#This Row],[YearRemodAdd]]&gt;1990), "Y", "N/A")), No value)</f>
        <v>N</v>
      </c>
      <c r="Y1218" t="s">
        <v>93</v>
      </c>
      <c r="Z1218" t="s">
        <v>94</v>
      </c>
      <c r="AA1218" t="s">
        <v>95</v>
      </c>
      <c r="AB1218" t="s">
        <v>95</v>
      </c>
      <c r="AC1218" t="s">
        <v>117</v>
      </c>
      <c r="AD1218">
        <v>0</v>
      </c>
      <c r="AE1218" t="s">
        <v>98</v>
      </c>
      <c r="AF1218" t="s">
        <v>98</v>
      </c>
      <c r="AG1218" t="s">
        <v>168</v>
      </c>
      <c r="AH1218" t="s">
        <v>83</v>
      </c>
      <c r="AI1218" t="s">
        <v>83</v>
      </c>
      <c r="AJ1218" t="s">
        <v>83</v>
      </c>
      <c r="AK1218" t="s">
        <v>83</v>
      </c>
      <c r="AL1218">
        <v>0</v>
      </c>
      <c r="AM1218" t="s">
        <v>83</v>
      </c>
      <c r="AN1218">
        <v>0</v>
      </c>
      <c r="AO1218">
        <v>0</v>
      </c>
      <c r="AP1218">
        <v>0</v>
      </c>
      <c r="AQ1218" t="s">
        <v>103</v>
      </c>
      <c r="AR1218" t="s">
        <v>98</v>
      </c>
      <c r="AS1218" t="s">
        <v>105</v>
      </c>
      <c r="AT1218" t="s">
        <v>106</v>
      </c>
      <c r="AU1218">
        <v>1318</v>
      </c>
      <c r="AV1218">
        <v>584</v>
      </c>
      <c r="AW1218">
        <v>0</v>
      </c>
      <c r="AX1218">
        <v>1902</v>
      </c>
      <c r="AY1218">
        <v>0</v>
      </c>
      <c r="AZ1218">
        <v>0</v>
      </c>
      <c r="BA1218">
        <v>2</v>
      </c>
      <c r="BB1218">
        <v>0</v>
      </c>
      <c r="BC1218">
        <v>4</v>
      </c>
      <c r="BD1218">
        <v>2</v>
      </c>
      <c r="BE1218" t="s">
        <v>98</v>
      </c>
      <c r="BF1218">
        <v>8</v>
      </c>
      <c r="BG1218" t="s">
        <v>107</v>
      </c>
      <c r="BH1218">
        <v>0</v>
      </c>
      <c r="BI1218" t="s">
        <v>83</v>
      </c>
      <c r="BJ1218" t="s">
        <v>108</v>
      </c>
      <c r="BK1218">
        <v>1978</v>
      </c>
      <c r="BL1218" t="s">
        <v>102</v>
      </c>
      <c r="BM1218">
        <v>2</v>
      </c>
      <c r="BN1218">
        <v>539</v>
      </c>
      <c r="BO1218" t="s">
        <v>98</v>
      </c>
      <c r="BP1218" t="s">
        <v>98</v>
      </c>
      <c r="BQ1218" t="s">
        <v>105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 t="s">
        <v>83</v>
      </c>
      <c r="BY1218" t="s">
        <v>83</v>
      </c>
      <c r="BZ1218" t="s">
        <v>83</v>
      </c>
      <c r="CA1218" s="2">
        <v>0</v>
      </c>
      <c r="CB1218">
        <v>4</v>
      </c>
      <c r="CC1218">
        <v>2010</v>
      </c>
      <c r="CD1218" t="s">
        <v>110</v>
      </c>
      <c r="CE1218" t="s">
        <v>111</v>
      </c>
      <c r="CF1218" s="2">
        <v>112000</v>
      </c>
      <c r="CG1218" s="4">
        <f t="shared" si="37"/>
        <v>58.885383806519457</v>
      </c>
    </row>
    <row r="1219" spans="1:85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 t="str">
        <f t="shared" ref="R1219:R1282" si="38">IFERROR(IF(Q1219 = "1Story", "Y",IF(Q1219 = "2Story", "N", "N/A")), "No value")</f>
        <v>Y</v>
      </c>
      <c r="S1219">
        <v>8</v>
      </c>
      <c r="T1219">
        <v>5</v>
      </c>
      <c r="U1219">
        <v>2009</v>
      </c>
      <c r="V1219" t="str">
        <f>IF(Table1[[#This Row],[YearBuilt]]&lt;1990, "N", IF(Table1[[#This Row],[Remodeled after 1990?]] = "Y", "N", "Y"))</f>
        <v>Y</v>
      </c>
      <c r="W1219">
        <v>2009</v>
      </c>
      <c r="X1219" t="str" cm="1">
        <f t="array" ref="X1219">IFERROR(IF(U1219=W1219, "N", IF(AND(U1219&lt;W1219, Table1[[#This Row],[YearRemodAdd]]&gt;1990), "Y", "N/A")), No value)</f>
        <v>N</v>
      </c>
      <c r="Y1219" t="s">
        <v>93</v>
      </c>
      <c r="Z1219" t="s">
        <v>94</v>
      </c>
      <c r="AA1219" t="s">
        <v>180</v>
      </c>
      <c r="AB1219" t="s">
        <v>181</v>
      </c>
      <c r="AC1219" t="s">
        <v>137</v>
      </c>
      <c r="AD1219">
        <v>72</v>
      </c>
      <c r="AE1219" t="s">
        <v>97</v>
      </c>
      <c r="AF1219" t="s">
        <v>98</v>
      </c>
      <c r="AG1219" t="s">
        <v>99</v>
      </c>
      <c r="AH1219" t="s">
        <v>97</v>
      </c>
      <c r="AI1219" t="s">
        <v>98</v>
      </c>
      <c r="AJ1219" t="s">
        <v>121</v>
      </c>
      <c r="AK1219" t="s">
        <v>101</v>
      </c>
      <c r="AL1219">
        <v>936</v>
      </c>
      <c r="AM1219" t="s">
        <v>102</v>
      </c>
      <c r="AN1219">
        <v>0</v>
      </c>
      <c r="AO1219">
        <v>364</v>
      </c>
      <c r="AP1219">
        <v>1300</v>
      </c>
      <c r="AQ1219" t="s">
        <v>103</v>
      </c>
      <c r="AR1219" t="s">
        <v>104</v>
      </c>
      <c r="AS1219" t="s">
        <v>105</v>
      </c>
      <c r="AT1219" t="s">
        <v>106</v>
      </c>
      <c r="AU1219">
        <v>1314</v>
      </c>
      <c r="AV1219">
        <v>0</v>
      </c>
      <c r="AW1219">
        <v>0</v>
      </c>
      <c r="AX1219">
        <v>1314</v>
      </c>
      <c r="AY1219">
        <v>1</v>
      </c>
      <c r="AZ1219">
        <v>0</v>
      </c>
      <c r="BA1219">
        <v>2</v>
      </c>
      <c r="BB1219">
        <v>0</v>
      </c>
      <c r="BC1219">
        <v>3</v>
      </c>
      <c r="BD1219">
        <v>1</v>
      </c>
      <c r="BE1219" t="s">
        <v>97</v>
      </c>
      <c r="BF1219">
        <v>6</v>
      </c>
      <c r="BG1219" t="s">
        <v>107</v>
      </c>
      <c r="BH1219">
        <v>0</v>
      </c>
      <c r="BI1219" t="s">
        <v>83</v>
      </c>
      <c r="BJ1219" t="s">
        <v>108</v>
      </c>
      <c r="BK1219">
        <v>2009</v>
      </c>
      <c r="BL1219" t="s">
        <v>109</v>
      </c>
      <c r="BM1219">
        <v>2</v>
      </c>
      <c r="BN1219">
        <v>552</v>
      </c>
      <c r="BO1219" t="s">
        <v>98</v>
      </c>
      <c r="BP1219" t="s">
        <v>98</v>
      </c>
      <c r="BQ1219" t="s">
        <v>105</v>
      </c>
      <c r="BR1219">
        <v>135</v>
      </c>
      <c r="BS1219">
        <v>112</v>
      </c>
      <c r="BT1219">
        <v>0</v>
      </c>
      <c r="BU1219">
        <v>0</v>
      </c>
      <c r="BV1219">
        <v>0</v>
      </c>
      <c r="BW1219">
        <v>0</v>
      </c>
      <c r="BX1219" t="s">
        <v>83</v>
      </c>
      <c r="BY1219" t="s">
        <v>83</v>
      </c>
      <c r="BZ1219" t="s">
        <v>83</v>
      </c>
      <c r="CA1219" s="2">
        <v>0</v>
      </c>
      <c r="CB1219">
        <v>9</v>
      </c>
      <c r="CC1219">
        <v>2009</v>
      </c>
      <c r="CD1219" t="s">
        <v>158</v>
      </c>
      <c r="CE1219" t="s">
        <v>159</v>
      </c>
      <c r="CF1219" s="2">
        <v>229456</v>
      </c>
      <c r="CG1219" s="4">
        <f t="shared" ref="CG1219:CG1282" si="39">CF1219/AX1219</f>
        <v>174.6240487062405</v>
      </c>
    </row>
    <row r="1220" spans="1:85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 t="str">
        <f t="shared" si="38"/>
        <v>N/A</v>
      </c>
      <c r="S1220">
        <v>4</v>
      </c>
      <c r="T1220">
        <v>5</v>
      </c>
      <c r="U1220">
        <v>1947</v>
      </c>
      <c r="V1220" t="str">
        <f>IF(Table1[[#This Row],[YearBuilt]]&lt;1990, "N", IF(Table1[[#This Row],[Remodeled after 1990?]] = "Y", "N", "Y"))</f>
        <v>N</v>
      </c>
      <c r="W1220">
        <v>1950</v>
      </c>
      <c r="X1220" t="str" cm="1">
        <f t="array" ref="X1220">IFERROR(IF(U1220=W1220, "N", IF(AND(U1220&lt;W1220, Table1[[#This Row],[YearRemodAdd]]&gt;1990), "Y", "N/A")), No value)</f>
        <v>N/A</v>
      </c>
      <c r="Y1220" t="s">
        <v>93</v>
      </c>
      <c r="Z1220" t="s">
        <v>94</v>
      </c>
      <c r="AA1220" t="s">
        <v>186</v>
      </c>
      <c r="AB1220" t="s">
        <v>186</v>
      </c>
      <c r="AC1220" t="s">
        <v>117</v>
      </c>
      <c r="AD1220">
        <v>0</v>
      </c>
      <c r="AE1220" t="s">
        <v>98</v>
      </c>
      <c r="AF1220" t="s">
        <v>98</v>
      </c>
      <c r="AG1220" t="s">
        <v>168</v>
      </c>
      <c r="AH1220" t="s">
        <v>83</v>
      </c>
      <c r="AI1220" t="s">
        <v>83</v>
      </c>
      <c r="AJ1220" t="s">
        <v>83</v>
      </c>
      <c r="AK1220" t="s">
        <v>83</v>
      </c>
      <c r="AL1220">
        <v>0</v>
      </c>
      <c r="AM1220" t="s">
        <v>83</v>
      </c>
      <c r="AN1220">
        <v>0</v>
      </c>
      <c r="AO1220">
        <v>0</v>
      </c>
      <c r="AP1220">
        <v>0</v>
      </c>
      <c r="AQ1220" t="s">
        <v>103</v>
      </c>
      <c r="AR1220" t="s">
        <v>97</v>
      </c>
      <c r="AS1220" t="s">
        <v>177</v>
      </c>
      <c r="AT1220" t="s">
        <v>106</v>
      </c>
      <c r="AU1220">
        <v>672</v>
      </c>
      <c r="AV1220">
        <v>240</v>
      </c>
      <c r="AW1220">
        <v>0</v>
      </c>
      <c r="AX1220">
        <v>912</v>
      </c>
      <c r="AY1220">
        <v>0</v>
      </c>
      <c r="AZ1220">
        <v>0</v>
      </c>
      <c r="BA1220">
        <v>1</v>
      </c>
      <c r="BB1220">
        <v>0</v>
      </c>
      <c r="BC1220">
        <v>2</v>
      </c>
      <c r="BD1220">
        <v>1</v>
      </c>
      <c r="BE1220" t="s">
        <v>98</v>
      </c>
      <c r="BF1220">
        <v>3</v>
      </c>
      <c r="BG1220" t="s">
        <v>107</v>
      </c>
      <c r="BH1220">
        <v>0</v>
      </c>
      <c r="BI1220" t="s">
        <v>83</v>
      </c>
      <c r="BJ1220" t="s">
        <v>83</v>
      </c>
      <c r="BK1220" t="s">
        <v>83</v>
      </c>
      <c r="BL1220" t="s">
        <v>83</v>
      </c>
      <c r="BM1220">
        <v>0</v>
      </c>
      <c r="BN1220">
        <v>0</v>
      </c>
      <c r="BO1220" t="s">
        <v>83</v>
      </c>
      <c r="BP1220" t="s">
        <v>83</v>
      </c>
      <c r="BQ1220" t="s">
        <v>177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83</v>
      </c>
      <c r="BY1220" t="s">
        <v>83</v>
      </c>
      <c r="BZ1220" t="s">
        <v>83</v>
      </c>
      <c r="CA1220" s="2">
        <v>0</v>
      </c>
      <c r="CB1220">
        <v>7</v>
      </c>
      <c r="CC1220">
        <v>2006</v>
      </c>
      <c r="CD1220" t="s">
        <v>110</v>
      </c>
      <c r="CE1220" t="s">
        <v>111</v>
      </c>
      <c r="CF1220" s="2">
        <v>80500</v>
      </c>
      <c r="CG1220" s="4">
        <f t="shared" si="39"/>
        <v>88.267543859649123</v>
      </c>
    </row>
    <row r="1221" spans="1:85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 t="str">
        <f t="shared" si="38"/>
        <v>N</v>
      </c>
      <c r="S1221">
        <v>6</v>
      </c>
      <c r="T1221">
        <v>5</v>
      </c>
      <c r="U1221">
        <v>1971</v>
      </c>
      <c r="V1221" t="str">
        <f>IF(Table1[[#This Row],[YearBuilt]]&lt;1990, "N", IF(Table1[[#This Row],[Remodeled after 1990?]] = "Y", "N", "Y"))</f>
        <v>N</v>
      </c>
      <c r="W1221">
        <v>1971</v>
      </c>
      <c r="X1221" t="str" cm="1">
        <f t="array" ref="X1221">IFERROR(IF(U1221=W1221, "N", IF(AND(U1221&lt;W1221, Table1[[#This Row],[YearRemodAdd]]&gt;1990), "Y", "N/A")), No value)</f>
        <v>N</v>
      </c>
      <c r="Y1221" t="s">
        <v>93</v>
      </c>
      <c r="Z1221" t="s">
        <v>94</v>
      </c>
      <c r="AA1221" t="s">
        <v>180</v>
      </c>
      <c r="AB1221" t="s">
        <v>181</v>
      </c>
      <c r="AC1221" t="s">
        <v>96</v>
      </c>
      <c r="AD1221">
        <v>236</v>
      </c>
      <c r="AE1221" t="s">
        <v>98</v>
      </c>
      <c r="AF1221" t="s">
        <v>98</v>
      </c>
      <c r="AG1221" t="s">
        <v>118</v>
      </c>
      <c r="AH1221" t="s">
        <v>98</v>
      </c>
      <c r="AI1221" t="s">
        <v>98</v>
      </c>
      <c r="AJ1221" t="s">
        <v>100</v>
      </c>
      <c r="AK1221" t="s">
        <v>102</v>
      </c>
      <c r="AL1221">
        <v>0</v>
      </c>
      <c r="AM1221" t="s">
        <v>102</v>
      </c>
      <c r="AN1221">
        <v>0</v>
      </c>
      <c r="AO1221">
        <v>672</v>
      </c>
      <c r="AP1221">
        <v>672</v>
      </c>
      <c r="AQ1221" t="s">
        <v>103</v>
      </c>
      <c r="AR1221" t="s">
        <v>98</v>
      </c>
      <c r="AS1221" t="s">
        <v>105</v>
      </c>
      <c r="AT1221" t="s">
        <v>106</v>
      </c>
      <c r="AU1221">
        <v>672</v>
      </c>
      <c r="AV1221">
        <v>546</v>
      </c>
      <c r="AW1221">
        <v>0</v>
      </c>
      <c r="AX1221">
        <v>1218</v>
      </c>
      <c r="AY1221">
        <v>0</v>
      </c>
      <c r="AZ1221">
        <v>0</v>
      </c>
      <c r="BA1221">
        <v>1</v>
      </c>
      <c r="BB1221">
        <v>1</v>
      </c>
      <c r="BC1221">
        <v>3</v>
      </c>
      <c r="BD1221">
        <v>1</v>
      </c>
      <c r="BE1221" t="s">
        <v>98</v>
      </c>
      <c r="BF1221">
        <v>7</v>
      </c>
      <c r="BG1221" t="s">
        <v>107</v>
      </c>
      <c r="BH1221">
        <v>0</v>
      </c>
      <c r="BI1221" t="s">
        <v>83</v>
      </c>
      <c r="BJ1221" t="s">
        <v>83</v>
      </c>
      <c r="BK1221" t="s">
        <v>83</v>
      </c>
      <c r="BL1221" t="s">
        <v>83</v>
      </c>
      <c r="BM1221">
        <v>0</v>
      </c>
      <c r="BN1221">
        <v>0</v>
      </c>
      <c r="BO1221" t="s">
        <v>83</v>
      </c>
      <c r="BP1221" t="s">
        <v>83</v>
      </c>
      <c r="BQ1221" t="s">
        <v>177</v>
      </c>
      <c r="BR1221">
        <v>201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83</v>
      </c>
      <c r="BY1221" t="s">
        <v>83</v>
      </c>
      <c r="BZ1221" t="s">
        <v>83</v>
      </c>
      <c r="CA1221" s="2">
        <v>0</v>
      </c>
      <c r="CB1221">
        <v>4</v>
      </c>
      <c r="CC1221">
        <v>2006</v>
      </c>
      <c r="CD1221" t="s">
        <v>110</v>
      </c>
      <c r="CE1221" t="s">
        <v>128</v>
      </c>
      <c r="CF1221" s="2">
        <v>91500</v>
      </c>
      <c r="CG1221" s="4">
        <f t="shared" si="39"/>
        <v>75.123152709359601</v>
      </c>
    </row>
    <row r="1222" spans="1:85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 t="str">
        <f t="shared" si="38"/>
        <v>Y</v>
      </c>
      <c r="S1222">
        <v>5</v>
      </c>
      <c r="T1222">
        <v>5</v>
      </c>
      <c r="U1222">
        <v>1964</v>
      </c>
      <c r="V1222" t="str">
        <f>IF(Table1[[#This Row],[YearBuilt]]&lt;1990, "N", IF(Table1[[#This Row],[Remodeled after 1990?]] = "Y", "N", "Y"))</f>
        <v>N</v>
      </c>
      <c r="W1222">
        <v>1964</v>
      </c>
      <c r="X1222" t="str" cm="1">
        <f t="array" ref="X1222">IFERROR(IF(U1222=W1222, "N", IF(AND(U1222&lt;W1222, Table1[[#This Row],[YearRemodAdd]]&gt;1990), "Y", "N/A")), No value)</f>
        <v>N</v>
      </c>
      <c r="Y1222" t="s">
        <v>93</v>
      </c>
      <c r="Z1222" t="s">
        <v>94</v>
      </c>
      <c r="AA1222" t="s">
        <v>124</v>
      </c>
      <c r="AB1222" t="s">
        <v>124</v>
      </c>
      <c r="AC1222" t="s">
        <v>117</v>
      </c>
      <c r="AD1222">
        <v>0</v>
      </c>
      <c r="AE1222" t="s">
        <v>98</v>
      </c>
      <c r="AF1222" t="s">
        <v>98</v>
      </c>
      <c r="AG1222" t="s">
        <v>118</v>
      </c>
      <c r="AH1222" t="s">
        <v>98</v>
      </c>
      <c r="AI1222" t="s">
        <v>98</v>
      </c>
      <c r="AJ1222" t="s">
        <v>100</v>
      </c>
      <c r="AK1222" t="s">
        <v>153</v>
      </c>
      <c r="AL1222">
        <v>312</v>
      </c>
      <c r="AM1222" t="s">
        <v>172</v>
      </c>
      <c r="AN1222">
        <v>600</v>
      </c>
      <c r="AO1222">
        <v>0</v>
      </c>
      <c r="AP1222">
        <v>912</v>
      </c>
      <c r="AQ1222" t="s">
        <v>103</v>
      </c>
      <c r="AR1222" t="s">
        <v>98</v>
      </c>
      <c r="AS1222" t="s">
        <v>105</v>
      </c>
      <c r="AT1222" t="s">
        <v>106</v>
      </c>
      <c r="AU1222">
        <v>912</v>
      </c>
      <c r="AV1222">
        <v>0</v>
      </c>
      <c r="AW1222">
        <v>0</v>
      </c>
      <c r="AX1222">
        <v>912</v>
      </c>
      <c r="AY1222">
        <v>0</v>
      </c>
      <c r="AZ1222">
        <v>0</v>
      </c>
      <c r="BA1222">
        <v>1</v>
      </c>
      <c r="BB1222">
        <v>0</v>
      </c>
      <c r="BC1222">
        <v>2</v>
      </c>
      <c r="BD1222">
        <v>1</v>
      </c>
      <c r="BE1222" t="s">
        <v>98</v>
      </c>
      <c r="BF1222">
        <v>5</v>
      </c>
      <c r="BG1222" t="s">
        <v>107</v>
      </c>
      <c r="BH1222">
        <v>0</v>
      </c>
      <c r="BI1222" t="s">
        <v>83</v>
      </c>
      <c r="BJ1222" t="s">
        <v>108</v>
      </c>
      <c r="BK1222">
        <v>1964</v>
      </c>
      <c r="BL1222" t="s">
        <v>102</v>
      </c>
      <c r="BM1222">
        <v>1</v>
      </c>
      <c r="BN1222">
        <v>288</v>
      </c>
      <c r="BO1222" t="s">
        <v>98</v>
      </c>
      <c r="BP1222" t="s">
        <v>98</v>
      </c>
      <c r="BQ1222" t="s">
        <v>105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83</v>
      </c>
      <c r="BY1222" t="s">
        <v>83</v>
      </c>
      <c r="BZ1222" t="s">
        <v>83</v>
      </c>
      <c r="CA1222" s="2">
        <v>0</v>
      </c>
      <c r="CB1222">
        <v>11</v>
      </c>
      <c r="CC1222">
        <v>2006</v>
      </c>
      <c r="CD1222" t="s">
        <v>110</v>
      </c>
      <c r="CE1222" t="s">
        <v>128</v>
      </c>
      <c r="CF1222" s="2">
        <v>115000</v>
      </c>
      <c r="CG1222" s="4">
        <f t="shared" si="39"/>
        <v>126.09649122807018</v>
      </c>
    </row>
    <row r="1223" spans="1:85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 t="str">
        <f t="shared" si="38"/>
        <v>Y</v>
      </c>
      <c r="S1223">
        <v>5</v>
      </c>
      <c r="T1223">
        <v>5</v>
      </c>
      <c r="U1223">
        <v>1968</v>
      </c>
      <c r="V1223" t="str">
        <f>IF(Table1[[#This Row],[YearBuilt]]&lt;1990, "N", IF(Table1[[#This Row],[Remodeled after 1990?]] = "Y", "N", "Y"))</f>
        <v>N</v>
      </c>
      <c r="W1223">
        <v>1968</v>
      </c>
      <c r="X1223" t="str" cm="1">
        <f t="array" ref="X1223">IFERROR(IF(U1223=W1223, "N", IF(AND(U1223&lt;W1223, Table1[[#This Row],[YearRemodAdd]]&gt;1990), "Y", "N/A")), No value)</f>
        <v>N</v>
      </c>
      <c r="Y1223" t="s">
        <v>152</v>
      </c>
      <c r="Z1223" t="s">
        <v>94</v>
      </c>
      <c r="AA1223" t="s">
        <v>140</v>
      </c>
      <c r="AB1223" t="s">
        <v>140</v>
      </c>
      <c r="AC1223" t="s">
        <v>117</v>
      </c>
      <c r="AD1223">
        <v>0</v>
      </c>
      <c r="AE1223" t="s">
        <v>98</v>
      </c>
      <c r="AF1223" t="s">
        <v>98</v>
      </c>
      <c r="AG1223" t="s">
        <v>118</v>
      </c>
      <c r="AH1223" t="s">
        <v>98</v>
      </c>
      <c r="AI1223" t="s">
        <v>98</v>
      </c>
      <c r="AJ1223" t="s">
        <v>100</v>
      </c>
      <c r="AK1223" t="s">
        <v>141</v>
      </c>
      <c r="AL1223">
        <v>250</v>
      </c>
      <c r="AM1223" t="s">
        <v>172</v>
      </c>
      <c r="AN1223">
        <v>492</v>
      </c>
      <c r="AO1223">
        <v>210</v>
      </c>
      <c r="AP1223">
        <v>952</v>
      </c>
      <c r="AQ1223" t="s">
        <v>103</v>
      </c>
      <c r="AR1223" t="s">
        <v>104</v>
      </c>
      <c r="AS1223" t="s">
        <v>105</v>
      </c>
      <c r="AT1223" t="s">
        <v>106</v>
      </c>
      <c r="AU1223">
        <v>1211</v>
      </c>
      <c r="AV1223">
        <v>0</v>
      </c>
      <c r="AW1223">
        <v>0</v>
      </c>
      <c r="AX1223">
        <v>1211</v>
      </c>
      <c r="AY1223">
        <v>0</v>
      </c>
      <c r="AZ1223">
        <v>0</v>
      </c>
      <c r="BA1223">
        <v>1</v>
      </c>
      <c r="BB1223">
        <v>0</v>
      </c>
      <c r="BC1223">
        <v>3</v>
      </c>
      <c r="BD1223">
        <v>1</v>
      </c>
      <c r="BE1223" t="s">
        <v>98</v>
      </c>
      <c r="BF1223">
        <v>5</v>
      </c>
      <c r="BG1223" t="s">
        <v>107</v>
      </c>
      <c r="BH1223">
        <v>1</v>
      </c>
      <c r="BI1223" t="s">
        <v>98</v>
      </c>
      <c r="BJ1223" t="s">
        <v>108</v>
      </c>
      <c r="BK1223">
        <v>1968</v>
      </c>
      <c r="BL1223" t="s">
        <v>102</v>
      </c>
      <c r="BM1223">
        <v>1</v>
      </c>
      <c r="BN1223">
        <v>322</v>
      </c>
      <c r="BO1223" t="s">
        <v>98</v>
      </c>
      <c r="BP1223" t="s">
        <v>98</v>
      </c>
      <c r="BQ1223" t="s">
        <v>105</v>
      </c>
      <c r="BR1223">
        <v>0</v>
      </c>
      <c r="BS1223">
        <v>63</v>
      </c>
      <c r="BT1223">
        <v>0</v>
      </c>
      <c r="BU1223">
        <v>0</v>
      </c>
      <c r="BV1223">
        <v>0</v>
      </c>
      <c r="BW1223">
        <v>0</v>
      </c>
      <c r="BX1223" t="s">
        <v>83</v>
      </c>
      <c r="BY1223" t="s">
        <v>83</v>
      </c>
      <c r="BZ1223" t="s">
        <v>83</v>
      </c>
      <c r="CA1223" s="2">
        <v>0</v>
      </c>
      <c r="CB1223">
        <v>8</v>
      </c>
      <c r="CC1223">
        <v>2008</v>
      </c>
      <c r="CD1223" t="s">
        <v>110</v>
      </c>
      <c r="CE1223" t="s">
        <v>111</v>
      </c>
      <c r="CF1223" s="2">
        <v>134000</v>
      </c>
      <c r="CG1223" s="4">
        <f t="shared" si="39"/>
        <v>110.6523534269199</v>
      </c>
    </row>
    <row r="1224" spans="1:85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 t="str">
        <f t="shared" si="38"/>
        <v>N/A</v>
      </c>
      <c r="S1224">
        <v>6</v>
      </c>
      <c r="T1224">
        <v>6</v>
      </c>
      <c r="U1224">
        <v>1949</v>
      </c>
      <c r="V1224" t="str">
        <f>IF(Table1[[#This Row],[YearBuilt]]&lt;1990, "N", IF(Table1[[#This Row],[Remodeled after 1990?]] = "Y", "N", "Y"))</f>
        <v>N</v>
      </c>
      <c r="W1224">
        <v>1950</v>
      </c>
      <c r="X1224" t="str" cm="1">
        <f t="array" ref="X1224">IFERROR(IF(U1224=W1224, "N", IF(AND(U1224&lt;W1224, Table1[[#This Row],[YearRemodAdd]]&gt;1990), "Y", "N/A")), No value)</f>
        <v>N/A</v>
      </c>
      <c r="Y1224" t="s">
        <v>93</v>
      </c>
      <c r="Z1224" t="s">
        <v>94</v>
      </c>
      <c r="AA1224" t="s">
        <v>124</v>
      </c>
      <c r="AB1224" t="s">
        <v>124</v>
      </c>
      <c r="AC1224" t="s">
        <v>96</v>
      </c>
      <c r="AD1224">
        <v>320</v>
      </c>
      <c r="AE1224" t="s">
        <v>98</v>
      </c>
      <c r="AF1224" t="s">
        <v>98</v>
      </c>
      <c r="AG1224" t="s">
        <v>118</v>
      </c>
      <c r="AH1224" t="s">
        <v>98</v>
      </c>
      <c r="AI1224" t="s">
        <v>98</v>
      </c>
      <c r="AJ1224" t="s">
        <v>121</v>
      </c>
      <c r="AK1224" t="s">
        <v>153</v>
      </c>
      <c r="AL1224">
        <v>196</v>
      </c>
      <c r="AM1224" t="s">
        <v>102</v>
      </c>
      <c r="AN1224">
        <v>0</v>
      </c>
      <c r="AO1224">
        <v>844</v>
      </c>
      <c r="AP1224">
        <v>1040</v>
      </c>
      <c r="AQ1224" t="s">
        <v>103</v>
      </c>
      <c r="AR1224" t="s">
        <v>104</v>
      </c>
      <c r="AS1224" t="s">
        <v>105</v>
      </c>
      <c r="AT1224" t="s">
        <v>106</v>
      </c>
      <c r="AU1224">
        <v>1168</v>
      </c>
      <c r="AV1224">
        <v>678</v>
      </c>
      <c r="AW1224">
        <v>0</v>
      </c>
      <c r="AX1224">
        <v>1846</v>
      </c>
      <c r="AY1224">
        <v>0</v>
      </c>
      <c r="AZ1224">
        <v>0</v>
      </c>
      <c r="BA1224">
        <v>2</v>
      </c>
      <c r="BB1224">
        <v>0</v>
      </c>
      <c r="BC1224">
        <v>3</v>
      </c>
      <c r="BD1224">
        <v>1</v>
      </c>
      <c r="BE1224" t="s">
        <v>98</v>
      </c>
      <c r="BF1224">
        <v>7</v>
      </c>
      <c r="BG1224" t="s">
        <v>107</v>
      </c>
      <c r="BH1224">
        <v>1</v>
      </c>
      <c r="BI1224" t="s">
        <v>97</v>
      </c>
      <c r="BJ1224" t="s">
        <v>108</v>
      </c>
      <c r="BK1224">
        <v>1949</v>
      </c>
      <c r="BL1224" t="s">
        <v>102</v>
      </c>
      <c r="BM1224">
        <v>1</v>
      </c>
      <c r="BN1224">
        <v>315</v>
      </c>
      <c r="BO1224" t="s">
        <v>98</v>
      </c>
      <c r="BP1224" t="s">
        <v>98</v>
      </c>
      <c r="BQ1224" t="s">
        <v>105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83</v>
      </c>
      <c r="BY1224" t="s">
        <v>163</v>
      </c>
      <c r="BZ1224" t="s">
        <v>83</v>
      </c>
      <c r="CA1224" s="2">
        <v>0</v>
      </c>
      <c r="CB1224">
        <v>1</v>
      </c>
      <c r="CC1224">
        <v>2007</v>
      </c>
      <c r="CD1224" t="s">
        <v>110</v>
      </c>
      <c r="CE1224" t="s">
        <v>111</v>
      </c>
      <c r="CF1224" s="2">
        <v>143000</v>
      </c>
      <c r="CG1224" s="4">
        <f t="shared" si="39"/>
        <v>77.464788732394368</v>
      </c>
    </row>
    <row r="1225" spans="1:85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 t="str">
        <f t="shared" si="38"/>
        <v>Y</v>
      </c>
      <c r="S1225">
        <v>5</v>
      </c>
      <c r="T1225">
        <v>3</v>
      </c>
      <c r="U1225">
        <v>1951</v>
      </c>
      <c r="V1225" t="str">
        <f>IF(Table1[[#This Row],[YearBuilt]]&lt;1990, "N", IF(Table1[[#This Row],[Remodeled after 1990?]] = "Y", "N", "Y"))</f>
        <v>N</v>
      </c>
      <c r="W1225">
        <v>1951</v>
      </c>
      <c r="X1225" t="str" cm="1">
        <f t="array" ref="X1225">IFERROR(IF(U1225=W1225, "N", IF(AND(U1225&lt;W1225, Table1[[#This Row],[YearRemodAdd]]&gt;1990), "Y", "N/A")), No value)</f>
        <v>N</v>
      </c>
      <c r="Y1225" t="s">
        <v>152</v>
      </c>
      <c r="Z1225" t="s">
        <v>94</v>
      </c>
      <c r="AA1225" t="s">
        <v>124</v>
      </c>
      <c r="AB1225" t="s">
        <v>124</v>
      </c>
      <c r="AC1225" t="s">
        <v>96</v>
      </c>
      <c r="AD1225">
        <v>44</v>
      </c>
      <c r="AE1225" t="s">
        <v>98</v>
      </c>
      <c r="AF1225" t="s">
        <v>98</v>
      </c>
      <c r="AG1225" t="s">
        <v>118</v>
      </c>
      <c r="AH1225" t="s">
        <v>98</v>
      </c>
      <c r="AI1225" t="s">
        <v>147</v>
      </c>
      <c r="AJ1225" t="s">
        <v>100</v>
      </c>
      <c r="AK1225" t="s">
        <v>172</v>
      </c>
      <c r="AL1225">
        <v>756</v>
      </c>
      <c r="AM1225" t="s">
        <v>102</v>
      </c>
      <c r="AN1225">
        <v>0</v>
      </c>
      <c r="AO1225">
        <v>1380</v>
      </c>
      <c r="AP1225">
        <v>2136</v>
      </c>
      <c r="AQ1225" t="s">
        <v>103</v>
      </c>
      <c r="AR1225" t="s">
        <v>98</v>
      </c>
      <c r="AS1225" t="s">
        <v>177</v>
      </c>
      <c r="AT1225" t="s">
        <v>164</v>
      </c>
      <c r="AU1225">
        <v>2136</v>
      </c>
      <c r="AV1225">
        <v>0</v>
      </c>
      <c r="AW1225">
        <v>0</v>
      </c>
      <c r="AX1225">
        <v>2136</v>
      </c>
      <c r="AY1225">
        <v>0</v>
      </c>
      <c r="AZ1225">
        <v>0</v>
      </c>
      <c r="BA1225">
        <v>2</v>
      </c>
      <c r="BB1225">
        <v>0</v>
      </c>
      <c r="BC1225">
        <v>4</v>
      </c>
      <c r="BD1225">
        <v>1</v>
      </c>
      <c r="BE1225" t="s">
        <v>98</v>
      </c>
      <c r="BF1225">
        <v>7</v>
      </c>
      <c r="BG1225" t="s">
        <v>194</v>
      </c>
      <c r="BH1225">
        <v>0</v>
      </c>
      <c r="BI1225" t="s">
        <v>83</v>
      </c>
      <c r="BJ1225" t="s">
        <v>127</v>
      </c>
      <c r="BK1225">
        <v>1951</v>
      </c>
      <c r="BL1225" t="s">
        <v>102</v>
      </c>
      <c r="BM1225">
        <v>2</v>
      </c>
      <c r="BN1225">
        <v>528</v>
      </c>
      <c r="BO1225" t="s">
        <v>98</v>
      </c>
      <c r="BP1225" t="s">
        <v>98</v>
      </c>
      <c r="BQ1225" t="s">
        <v>105</v>
      </c>
      <c r="BR1225">
        <v>0</v>
      </c>
      <c r="BS1225">
        <v>30</v>
      </c>
      <c r="BT1225">
        <v>0</v>
      </c>
      <c r="BU1225">
        <v>0</v>
      </c>
      <c r="BV1225">
        <v>0</v>
      </c>
      <c r="BW1225">
        <v>0</v>
      </c>
      <c r="BX1225" t="s">
        <v>83</v>
      </c>
      <c r="BY1225" t="s">
        <v>134</v>
      </c>
      <c r="BZ1225" t="s">
        <v>83</v>
      </c>
      <c r="CA1225" s="2">
        <v>0</v>
      </c>
      <c r="CB1225">
        <v>10</v>
      </c>
      <c r="CC1225">
        <v>2006</v>
      </c>
      <c r="CD1225" t="s">
        <v>110</v>
      </c>
      <c r="CE1225" t="s">
        <v>111</v>
      </c>
      <c r="CF1225" s="2">
        <v>137900</v>
      </c>
      <c r="CG1225" s="4">
        <f t="shared" si="39"/>
        <v>64.559925093632955</v>
      </c>
    </row>
    <row r="1226" spans="1:85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 t="str">
        <f t="shared" si="38"/>
        <v>N</v>
      </c>
      <c r="S1226">
        <v>7</v>
      </c>
      <c r="T1226">
        <v>5</v>
      </c>
      <c r="U1226">
        <v>2004</v>
      </c>
      <c r="V1226" t="str">
        <f>IF(Table1[[#This Row],[YearBuilt]]&lt;1990, "N", IF(Table1[[#This Row],[Remodeled after 1990?]] = "Y", "N", "Y"))</f>
        <v>N</v>
      </c>
      <c r="W1226">
        <v>2005</v>
      </c>
      <c r="X1226" t="str" cm="1">
        <f t="array" ref="X1226">IFERROR(IF(U1226=W1226, "N", IF(AND(U1226&lt;W1226, Table1[[#This Row],[YearRemodAdd]]&gt;1990), "Y", "N/A")), No value)</f>
        <v>Y</v>
      </c>
      <c r="Y1226" t="s">
        <v>93</v>
      </c>
      <c r="Z1226" t="s">
        <v>94</v>
      </c>
      <c r="AA1226" t="s">
        <v>95</v>
      </c>
      <c r="AB1226" t="s">
        <v>95</v>
      </c>
      <c r="AC1226" t="s">
        <v>117</v>
      </c>
      <c r="AD1226">
        <v>0</v>
      </c>
      <c r="AE1226" t="s">
        <v>97</v>
      </c>
      <c r="AF1226" t="s">
        <v>98</v>
      </c>
      <c r="AG1226" t="s">
        <v>99</v>
      </c>
      <c r="AH1226" t="s">
        <v>97</v>
      </c>
      <c r="AI1226" t="s">
        <v>98</v>
      </c>
      <c r="AJ1226" t="s">
        <v>130</v>
      </c>
      <c r="AK1226" t="s">
        <v>101</v>
      </c>
      <c r="AL1226">
        <v>724</v>
      </c>
      <c r="AM1226" t="s">
        <v>102</v>
      </c>
      <c r="AN1226">
        <v>0</v>
      </c>
      <c r="AO1226">
        <v>64</v>
      </c>
      <c r="AP1226">
        <v>788</v>
      </c>
      <c r="AQ1226" t="s">
        <v>103</v>
      </c>
      <c r="AR1226" t="s">
        <v>104</v>
      </c>
      <c r="AS1226" t="s">
        <v>105</v>
      </c>
      <c r="AT1226" t="s">
        <v>106</v>
      </c>
      <c r="AU1226">
        <v>788</v>
      </c>
      <c r="AV1226">
        <v>702</v>
      </c>
      <c r="AW1226">
        <v>0</v>
      </c>
      <c r="AX1226">
        <v>1490</v>
      </c>
      <c r="AY1226">
        <v>1</v>
      </c>
      <c r="AZ1226">
        <v>0</v>
      </c>
      <c r="BA1226">
        <v>2</v>
      </c>
      <c r="BB1226">
        <v>1</v>
      </c>
      <c r="BC1226">
        <v>3</v>
      </c>
      <c r="BD1226">
        <v>1</v>
      </c>
      <c r="BE1226" t="s">
        <v>97</v>
      </c>
      <c r="BF1226">
        <v>8</v>
      </c>
      <c r="BG1226" t="s">
        <v>107</v>
      </c>
      <c r="BH1226">
        <v>1</v>
      </c>
      <c r="BI1226" t="s">
        <v>97</v>
      </c>
      <c r="BJ1226" t="s">
        <v>108</v>
      </c>
      <c r="BK1226">
        <v>2004</v>
      </c>
      <c r="BL1226" t="s">
        <v>157</v>
      </c>
      <c r="BM1226">
        <v>2</v>
      </c>
      <c r="BN1226">
        <v>388</v>
      </c>
      <c r="BO1226" t="s">
        <v>98</v>
      </c>
      <c r="BP1226" t="s">
        <v>98</v>
      </c>
      <c r="BQ1226" t="s">
        <v>105</v>
      </c>
      <c r="BR1226">
        <v>100</v>
      </c>
      <c r="BS1226">
        <v>75</v>
      </c>
      <c r="BT1226">
        <v>0</v>
      </c>
      <c r="BU1226">
        <v>0</v>
      </c>
      <c r="BV1226">
        <v>0</v>
      </c>
      <c r="BW1226">
        <v>0</v>
      </c>
      <c r="BX1226" t="s">
        <v>83</v>
      </c>
      <c r="BY1226" t="s">
        <v>83</v>
      </c>
      <c r="BZ1226" t="s">
        <v>83</v>
      </c>
      <c r="CA1226" s="2">
        <v>0</v>
      </c>
      <c r="CB1226">
        <v>2</v>
      </c>
      <c r="CC1226">
        <v>2008</v>
      </c>
      <c r="CD1226" t="s">
        <v>110</v>
      </c>
      <c r="CE1226" t="s">
        <v>111</v>
      </c>
      <c r="CF1226" s="2">
        <v>184000</v>
      </c>
      <c r="CG1226" s="4">
        <f t="shared" si="39"/>
        <v>123.48993288590604</v>
      </c>
    </row>
    <row r="1227" spans="1:85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 t="str">
        <f t="shared" si="38"/>
        <v>N/A</v>
      </c>
      <c r="S1227">
        <v>6</v>
      </c>
      <c r="T1227">
        <v>8</v>
      </c>
      <c r="U1227">
        <v>1958</v>
      </c>
      <c r="V1227" t="str">
        <f>IF(Table1[[#This Row],[YearBuilt]]&lt;1990, "N", IF(Table1[[#This Row],[Remodeled after 1990?]] = "Y", "N", "Y"))</f>
        <v>N</v>
      </c>
      <c r="W1227">
        <v>1958</v>
      </c>
      <c r="X1227" t="str" cm="1">
        <f t="array" ref="X1227">IFERROR(IF(U1227=W1227, "N", IF(AND(U1227&lt;W1227, Table1[[#This Row],[YearRemodAdd]]&gt;1990), "Y", "N/A")), No value)</f>
        <v>N</v>
      </c>
      <c r="Y1227" t="s">
        <v>152</v>
      </c>
      <c r="Z1227" t="s">
        <v>94</v>
      </c>
      <c r="AA1227" t="s">
        <v>95</v>
      </c>
      <c r="AB1227" t="s">
        <v>95</v>
      </c>
      <c r="AC1227" t="s">
        <v>96</v>
      </c>
      <c r="AD1227">
        <v>63</v>
      </c>
      <c r="AE1227" t="s">
        <v>98</v>
      </c>
      <c r="AF1227" t="s">
        <v>97</v>
      </c>
      <c r="AG1227" t="s">
        <v>118</v>
      </c>
      <c r="AH1227" t="s">
        <v>98</v>
      </c>
      <c r="AI1227" t="s">
        <v>98</v>
      </c>
      <c r="AJ1227" t="s">
        <v>130</v>
      </c>
      <c r="AK1227" t="s">
        <v>101</v>
      </c>
      <c r="AL1227">
        <v>507</v>
      </c>
      <c r="AM1227" t="s">
        <v>102</v>
      </c>
      <c r="AN1227">
        <v>0</v>
      </c>
      <c r="AO1227">
        <v>81</v>
      </c>
      <c r="AP1227">
        <v>588</v>
      </c>
      <c r="AQ1227" t="s">
        <v>103</v>
      </c>
      <c r="AR1227" t="s">
        <v>104</v>
      </c>
      <c r="AS1227" t="s">
        <v>105</v>
      </c>
      <c r="AT1227" t="s">
        <v>106</v>
      </c>
      <c r="AU1227">
        <v>1138</v>
      </c>
      <c r="AV1227">
        <v>0</v>
      </c>
      <c r="AW1227">
        <v>0</v>
      </c>
      <c r="AX1227">
        <v>1138</v>
      </c>
      <c r="AY1227">
        <v>0</v>
      </c>
      <c r="AZ1227">
        <v>1</v>
      </c>
      <c r="BA1227">
        <v>1</v>
      </c>
      <c r="BB1227">
        <v>0</v>
      </c>
      <c r="BC1227">
        <v>3</v>
      </c>
      <c r="BD1227">
        <v>1</v>
      </c>
      <c r="BE1227" t="s">
        <v>98</v>
      </c>
      <c r="BF1227">
        <v>6</v>
      </c>
      <c r="BG1227" t="s">
        <v>107</v>
      </c>
      <c r="BH1227">
        <v>0</v>
      </c>
      <c r="BI1227" t="s">
        <v>83</v>
      </c>
      <c r="BJ1227" t="s">
        <v>108</v>
      </c>
      <c r="BK1227">
        <v>1958</v>
      </c>
      <c r="BL1227" t="s">
        <v>109</v>
      </c>
      <c r="BM1227">
        <v>1</v>
      </c>
      <c r="BN1227">
        <v>264</v>
      </c>
      <c r="BO1227" t="s">
        <v>98</v>
      </c>
      <c r="BP1227" t="s">
        <v>98</v>
      </c>
      <c r="BQ1227" t="s">
        <v>105</v>
      </c>
      <c r="BR1227">
        <v>224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 t="s">
        <v>83</v>
      </c>
      <c r="BY1227" t="s">
        <v>218</v>
      </c>
      <c r="BZ1227" t="s">
        <v>83</v>
      </c>
      <c r="CA1227" s="2">
        <v>0</v>
      </c>
      <c r="CB1227">
        <v>6</v>
      </c>
      <c r="CC1227">
        <v>2007</v>
      </c>
      <c r="CD1227" t="s">
        <v>110</v>
      </c>
      <c r="CE1227" t="s">
        <v>111</v>
      </c>
      <c r="CF1227" s="2">
        <v>145000</v>
      </c>
      <c r="CG1227" s="4">
        <f t="shared" si="39"/>
        <v>127.41652021089631</v>
      </c>
    </row>
    <row r="1228" spans="1:85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 t="str">
        <f t="shared" si="38"/>
        <v>N</v>
      </c>
      <c r="S1228">
        <v>6</v>
      </c>
      <c r="T1228">
        <v>5</v>
      </c>
      <c r="U1228">
        <v>2007</v>
      </c>
      <c r="V1228" t="str">
        <f>IF(Table1[[#This Row],[YearBuilt]]&lt;1990, "N", IF(Table1[[#This Row],[Remodeled after 1990?]] = "Y", "N", "Y"))</f>
        <v>Y</v>
      </c>
      <c r="W1228">
        <v>2007</v>
      </c>
      <c r="X1228" t="str" cm="1">
        <f t="array" ref="X1228">IFERROR(IF(U1228=W1228, "N", IF(AND(U1228&lt;W1228, Table1[[#This Row],[YearRemodAdd]]&gt;1990), "Y", "N/A")), No value)</f>
        <v>N</v>
      </c>
      <c r="Y1228" t="s">
        <v>93</v>
      </c>
      <c r="Z1228" t="s">
        <v>94</v>
      </c>
      <c r="AA1228" t="s">
        <v>95</v>
      </c>
      <c r="AB1228" t="s">
        <v>95</v>
      </c>
      <c r="AC1228" t="s">
        <v>137</v>
      </c>
      <c r="AD1228">
        <v>74</v>
      </c>
      <c r="AE1228" t="s">
        <v>97</v>
      </c>
      <c r="AF1228" t="s">
        <v>98</v>
      </c>
      <c r="AG1228" t="s">
        <v>99</v>
      </c>
      <c r="AH1228" t="s">
        <v>97</v>
      </c>
      <c r="AI1228" t="s">
        <v>98</v>
      </c>
      <c r="AJ1228" t="s">
        <v>121</v>
      </c>
      <c r="AK1228" t="s">
        <v>102</v>
      </c>
      <c r="AL1228">
        <v>0</v>
      </c>
      <c r="AM1228" t="s">
        <v>102</v>
      </c>
      <c r="AN1228">
        <v>0</v>
      </c>
      <c r="AO1228">
        <v>894</v>
      </c>
      <c r="AP1228">
        <v>894</v>
      </c>
      <c r="AQ1228" t="s">
        <v>103</v>
      </c>
      <c r="AR1228" t="s">
        <v>104</v>
      </c>
      <c r="AS1228" t="s">
        <v>105</v>
      </c>
      <c r="AT1228" t="s">
        <v>106</v>
      </c>
      <c r="AU1228">
        <v>894</v>
      </c>
      <c r="AV1228">
        <v>1039</v>
      </c>
      <c r="AW1228">
        <v>0</v>
      </c>
      <c r="AX1228">
        <v>1933</v>
      </c>
      <c r="AY1228">
        <v>0</v>
      </c>
      <c r="AZ1228">
        <v>0</v>
      </c>
      <c r="BA1228">
        <v>2</v>
      </c>
      <c r="BB1228">
        <v>1</v>
      </c>
      <c r="BC1228">
        <v>4</v>
      </c>
      <c r="BD1228">
        <v>1</v>
      </c>
      <c r="BE1228" t="s">
        <v>97</v>
      </c>
      <c r="BF1228">
        <v>9</v>
      </c>
      <c r="BG1228" t="s">
        <v>107</v>
      </c>
      <c r="BH1228">
        <v>1</v>
      </c>
      <c r="BI1228" t="s">
        <v>97</v>
      </c>
      <c r="BJ1228" t="s">
        <v>156</v>
      </c>
      <c r="BK1228">
        <v>2007</v>
      </c>
      <c r="BL1228" t="s">
        <v>157</v>
      </c>
      <c r="BM1228">
        <v>3</v>
      </c>
      <c r="BN1228">
        <v>668</v>
      </c>
      <c r="BO1228" t="s">
        <v>98</v>
      </c>
      <c r="BP1228" t="s">
        <v>98</v>
      </c>
      <c r="BQ1228" t="s">
        <v>105</v>
      </c>
      <c r="BR1228">
        <v>100</v>
      </c>
      <c r="BS1228">
        <v>18</v>
      </c>
      <c r="BT1228">
        <v>0</v>
      </c>
      <c r="BU1228">
        <v>0</v>
      </c>
      <c r="BV1228">
        <v>0</v>
      </c>
      <c r="BW1228">
        <v>0</v>
      </c>
      <c r="BX1228" t="s">
        <v>83</v>
      </c>
      <c r="BY1228" t="s">
        <v>83</v>
      </c>
      <c r="BZ1228" t="s">
        <v>83</v>
      </c>
      <c r="CA1228" s="2">
        <v>0</v>
      </c>
      <c r="CB1228">
        <v>1</v>
      </c>
      <c r="CC1228">
        <v>2008</v>
      </c>
      <c r="CD1228" t="s">
        <v>110</v>
      </c>
      <c r="CE1228" t="s">
        <v>111</v>
      </c>
      <c r="CF1228" s="2">
        <v>214000</v>
      </c>
      <c r="CG1228" s="4">
        <f t="shared" si="39"/>
        <v>110.7087428867046</v>
      </c>
    </row>
    <row r="1229" spans="1:85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 t="str">
        <f t="shared" si="38"/>
        <v>Y</v>
      </c>
      <c r="S1229">
        <v>5</v>
      </c>
      <c r="T1229">
        <v>8</v>
      </c>
      <c r="U1229">
        <v>1965</v>
      </c>
      <c r="V1229" t="str">
        <f>IF(Table1[[#This Row],[YearBuilt]]&lt;1990, "N", IF(Table1[[#This Row],[Remodeled after 1990?]] = "Y", "N", "Y"))</f>
        <v>N</v>
      </c>
      <c r="W1229">
        <v>2008</v>
      </c>
      <c r="X1229" t="str" cm="1">
        <f t="array" ref="X1229">IFERROR(IF(U1229=W1229, "N", IF(AND(U1229&lt;W1229, Table1[[#This Row],[YearRemodAdd]]&gt;1990), "Y", "N/A")), No value)</f>
        <v>Y</v>
      </c>
      <c r="Y1229" t="s">
        <v>93</v>
      </c>
      <c r="Z1229" t="s">
        <v>94</v>
      </c>
      <c r="AA1229" t="s">
        <v>95</v>
      </c>
      <c r="AB1229" t="s">
        <v>95</v>
      </c>
      <c r="AC1229" t="s">
        <v>96</v>
      </c>
      <c r="AD1229">
        <v>300</v>
      </c>
      <c r="AE1229" t="s">
        <v>98</v>
      </c>
      <c r="AF1229" t="s">
        <v>98</v>
      </c>
      <c r="AG1229" t="s">
        <v>118</v>
      </c>
      <c r="AH1229" t="s">
        <v>98</v>
      </c>
      <c r="AI1229" t="s">
        <v>98</v>
      </c>
      <c r="AJ1229" t="s">
        <v>100</v>
      </c>
      <c r="AK1229" t="s">
        <v>119</v>
      </c>
      <c r="AL1229">
        <v>595</v>
      </c>
      <c r="AM1229" t="s">
        <v>102</v>
      </c>
      <c r="AN1229">
        <v>0</v>
      </c>
      <c r="AO1229">
        <v>317</v>
      </c>
      <c r="AP1229">
        <v>912</v>
      </c>
      <c r="AQ1229" t="s">
        <v>103</v>
      </c>
      <c r="AR1229" t="s">
        <v>104</v>
      </c>
      <c r="AS1229" t="s">
        <v>105</v>
      </c>
      <c r="AT1229" t="s">
        <v>106</v>
      </c>
      <c r="AU1229">
        <v>912</v>
      </c>
      <c r="AV1229">
        <v>0</v>
      </c>
      <c r="AW1229">
        <v>0</v>
      </c>
      <c r="AX1229">
        <v>912</v>
      </c>
      <c r="AY1229">
        <v>1</v>
      </c>
      <c r="AZ1229">
        <v>0</v>
      </c>
      <c r="BA1229">
        <v>1</v>
      </c>
      <c r="BB1229">
        <v>0</v>
      </c>
      <c r="BC1229">
        <v>2</v>
      </c>
      <c r="BD1229">
        <v>1</v>
      </c>
      <c r="BE1229" t="s">
        <v>97</v>
      </c>
      <c r="BF1229">
        <v>5</v>
      </c>
      <c r="BG1229" t="s">
        <v>107</v>
      </c>
      <c r="BH1229">
        <v>0</v>
      </c>
      <c r="BI1229" t="s">
        <v>83</v>
      </c>
      <c r="BJ1229" t="s">
        <v>127</v>
      </c>
      <c r="BK1229">
        <v>1992</v>
      </c>
      <c r="BL1229" t="s">
        <v>102</v>
      </c>
      <c r="BM1229">
        <v>2</v>
      </c>
      <c r="BN1229">
        <v>576</v>
      </c>
      <c r="BO1229" t="s">
        <v>98</v>
      </c>
      <c r="BP1229" t="s">
        <v>98</v>
      </c>
      <c r="BQ1229" t="s">
        <v>105</v>
      </c>
      <c r="BR1229">
        <v>0</v>
      </c>
      <c r="BS1229">
        <v>240</v>
      </c>
      <c r="BT1229">
        <v>0</v>
      </c>
      <c r="BU1229">
        <v>0</v>
      </c>
      <c r="BV1229">
        <v>0</v>
      </c>
      <c r="BW1229">
        <v>0</v>
      </c>
      <c r="BX1229" t="s">
        <v>83</v>
      </c>
      <c r="BY1229" t="s">
        <v>83</v>
      </c>
      <c r="BZ1229" t="s">
        <v>83</v>
      </c>
      <c r="CA1229" s="2">
        <v>0</v>
      </c>
      <c r="CB1229">
        <v>12</v>
      </c>
      <c r="CC1229">
        <v>2008</v>
      </c>
      <c r="CD1229" t="s">
        <v>110</v>
      </c>
      <c r="CE1229" t="s">
        <v>111</v>
      </c>
      <c r="CF1229" s="2">
        <v>147000</v>
      </c>
      <c r="CG1229" s="4">
        <f t="shared" si="39"/>
        <v>161.18421052631578</v>
      </c>
    </row>
    <row r="1230" spans="1:85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 t="str">
        <f t="shared" si="38"/>
        <v>Y</v>
      </c>
      <c r="S1230">
        <v>9</v>
      </c>
      <c r="T1230">
        <v>5</v>
      </c>
      <c r="U1230">
        <v>2008</v>
      </c>
      <c r="V1230" t="str">
        <f>IF(Table1[[#This Row],[YearBuilt]]&lt;1990, "N", IF(Table1[[#This Row],[Remodeled after 1990?]] = "Y", "N", "Y"))</f>
        <v>Y</v>
      </c>
      <c r="W1230">
        <v>2008</v>
      </c>
      <c r="X1230" t="str" cm="1">
        <f t="array" ref="X1230">IFERROR(IF(U1230=W1230, "N", IF(AND(U1230&lt;W1230, Table1[[#This Row],[YearRemodAdd]]&gt;1990), "Y", "N/A")), No value)</f>
        <v>N</v>
      </c>
      <c r="Y1230" t="s">
        <v>152</v>
      </c>
      <c r="Z1230" t="s">
        <v>94</v>
      </c>
      <c r="AA1230" t="s">
        <v>116</v>
      </c>
      <c r="AB1230" t="s">
        <v>116</v>
      </c>
      <c r="AC1230" t="s">
        <v>96</v>
      </c>
      <c r="AD1230">
        <v>766</v>
      </c>
      <c r="AE1230" t="s">
        <v>104</v>
      </c>
      <c r="AF1230" t="s">
        <v>98</v>
      </c>
      <c r="AG1230" t="s">
        <v>99</v>
      </c>
      <c r="AH1230" t="s">
        <v>104</v>
      </c>
      <c r="AI1230" t="s">
        <v>98</v>
      </c>
      <c r="AJ1230" t="s">
        <v>100</v>
      </c>
      <c r="AK1230" t="s">
        <v>101</v>
      </c>
      <c r="AL1230">
        <v>1540</v>
      </c>
      <c r="AM1230" t="s">
        <v>102</v>
      </c>
      <c r="AN1230">
        <v>0</v>
      </c>
      <c r="AO1230">
        <v>162</v>
      </c>
      <c r="AP1230">
        <v>1702</v>
      </c>
      <c r="AQ1230" t="s">
        <v>103</v>
      </c>
      <c r="AR1230" t="s">
        <v>104</v>
      </c>
      <c r="AS1230" t="s">
        <v>105</v>
      </c>
      <c r="AT1230" t="s">
        <v>106</v>
      </c>
      <c r="AU1230">
        <v>1702</v>
      </c>
      <c r="AV1230">
        <v>0</v>
      </c>
      <c r="AW1230">
        <v>0</v>
      </c>
      <c r="AX1230">
        <v>1702</v>
      </c>
      <c r="AY1230">
        <v>1</v>
      </c>
      <c r="AZ1230">
        <v>0</v>
      </c>
      <c r="BA1230">
        <v>1</v>
      </c>
      <c r="BB1230">
        <v>1</v>
      </c>
      <c r="BC1230">
        <v>1</v>
      </c>
      <c r="BD1230">
        <v>1</v>
      </c>
      <c r="BE1230" t="s">
        <v>104</v>
      </c>
      <c r="BF1230">
        <v>7</v>
      </c>
      <c r="BG1230" t="s">
        <v>107</v>
      </c>
      <c r="BH1230">
        <v>1</v>
      </c>
      <c r="BI1230" t="s">
        <v>97</v>
      </c>
      <c r="BJ1230" t="s">
        <v>108</v>
      </c>
      <c r="BK1230">
        <v>2008</v>
      </c>
      <c r="BL1230" t="s">
        <v>157</v>
      </c>
      <c r="BM1230">
        <v>3</v>
      </c>
      <c r="BN1230">
        <v>1052</v>
      </c>
      <c r="BO1230" t="s">
        <v>98</v>
      </c>
      <c r="BP1230" t="s">
        <v>98</v>
      </c>
      <c r="BQ1230" t="s">
        <v>105</v>
      </c>
      <c r="BR1230">
        <v>0</v>
      </c>
      <c r="BS1230">
        <v>72</v>
      </c>
      <c r="BT1230">
        <v>0</v>
      </c>
      <c r="BU1230">
        <v>0</v>
      </c>
      <c r="BV1230">
        <v>224</v>
      </c>
      <c r="BW1230">
        <v>0</v>
      </c>
      <c r="BX1230" t="s">
        <v>83</v>
      </c>
      <c r="BY1230" t="s">
        <v>83</v>
      </c>
      <c r="BZ1230" t="s">
        <v>83</v>
      </c>
      <c r="CA1230" s="2">
        <v>0</v>
      </c>
      <c r="CB1230">
        <v>10</v>
      </c>
      <c r="CC1230">
        <v>2008</v>
      </c>
      <c r="CD1230" t="s">
        <v>158</v>
      </c>
      <c r="CE1230" t="s">
        <v>159</v>
      </c>
      <c r="CF1230" s="2">
        <v>367294</v>
      </c>
      <c r="CG1230" s="4">
        <f t="shared" si="39"/>
        <v>215.80141010575792</v>
      </c>
    </row>
    <row r="1231" spans="1:85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 t="str">
        <f t="shared" si="38"/>
        <v>N/A</v>
      </c>
      <c r="S1231">
        <v>5</v>
      </c>
      <c r="T1231">
        <v>5</v>
      </c>
      <c r="U1231">
        <v>1960</v>
      </c>
      <c r="V1231" t="str">
        <f>IF(Table1[[#This Row],[YearBuilt]]&lt;1990, "N", IF(Table1[[#This Row],[Remodeled after 1990?]] = "Y", "N", "Y"))</f>
        <v>N</v>
      </c>
      <c r="W1231">
        <v>1960</v>
      </c>
      <c r="X1231" t="str" cm="1">
        <f t="array" ref="X1231">IFERROR(IF(U1231=W1231, "N", IF(AND(U1231&lt;W1231, Table1[[#This Row],[YearRemodAdd]]&gt;1990), "Y", "N/A")), No value)</f>
        <v>N</v>
      </c>
      <c r="Y1231" t="s">
        <v>152</v>
      </c>
      <c r="Z1231" t="s">
        <v>94</v>
      </c>
      <c r="AA1231" t="s">
        <v>96</v>
      </c>
      <c r="AB1231" t="s">
        <v>140</v>
      </c>
      <c r="AC1231" t="s">
        <v>117</v>
      </c>
      <c r="AD1231">
        <v>0</v>
      </c>
      <c r="AE1231" t="s">
        <v>98</v>
      </c>
      <c r="AF1231" t="s">
        <v>98</v>
      </c>
      <c r="AG1231" t="s">
        <v>118</v>
      </c>
      <c r="AH1231" t="s">
        <v>98</v>
      </c>
      <c r="AI1231" t="s">
        <v>98</v>
      </c>
      <c r="AJ1231" t="s">
        <v>100</v>
      </c>
      <c r="AK1231" t="s">
        <v>119</v>
      </c>
      <c r="AL1231">
        <v>666</v>
      </c>
      <c r="AM1231" t="s">
        <v>102</v>
      </c>
      <c r="AN1231">
        <v>0</v>
      </c>
      <c r="AO1231">
        <v>409</v>
      </c>
      <c r="AP1231">
        <v>1075</v>
      </c>
      <c r="AQ1231" t="s">
        <v>103</v>
      </c>
      <c r="AR1231" t="s">
        <v>97</v>
      </c>
      <c r="AS1231" t="s">
        <v>105</v>
      </c>
      <c r="AT1231" t="s">
        <v>106</v>
      </c>
      <c r="AU1231">
        <v>1507</v>
      </c>
      <c r="AV1231">
        <v>0</v>
      </c>
      <c r="AW1231">
        <v>0</v>
      </c>
      <c r="AX1231">
        <v>1507</v>
      </c>
      <c r="AY1231">
        <v>0</v>
      </c>
      <c r="AZ1231">
        <v>0</v>
      </c>
      <c r="BA1231">
        <v>2</v>
      </c>
      <c r="BB1231">
        <v>0</v>
      </c>
      <c r="BC1231">
        <v>4</v>
      </c>
      <c r="BD1231">
        <v>1</v>
      </c>
      <c r="BE1231" t="s">
        <v>98</v>
      </c>
      <c r="BF1231">
        <v>7</v>
      </c>
      <c r="BG1231" t="s">
        <v>221</v>
      </c>
      <c r="BH1231">
        <v>0</v>
      </c>
      <c r="BI1231" t="s">
        <v>83</v>
      </c>
      <c r="BJ1231" t="s">
        <v>209</v>
      </c>
      <c r="BK1231">
        <v>1960</v>
      </c>
      <c r="BL1231" t="s">
        <v>102</v>
      </c>
      <c r="BM1231">
        <v>1</v>
      </c>
      <c r="BN1231">
        <v>404</v>
      </c>
      <c r="BO1231" t="s">
        <v>98</v>
      </c>
      <c r="BP1231" t="s">
        <v>98</v>
      </c>
      <c r="BQ1231" t="s">
        <v>105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 t="s">
        <v>83</v>
      </c>
      <c r="BY1231" t="s">
        <v>163</v>
      </c>
      <c r="BZ1231" t="s">
        <v>83</v>
      </c>
      <c r="CA1231" s="2">
        <v>0</v>
      </c>
      <c r="CB1231">
        <v>8</v>
      </c>
      <c r="CC1231">
        <v>2008</v>
      </c>
      <c r="CD1231" t="s">
        <v>110</v>
      </c>
      <c r="CE1231" t="s">
        <v>111</v>
      </c>
      <c r="CF1231" s="2">
        <v>127000</v>
      </c>
      <c r="CG1231" s="4">
        <f t="shared" si="39"/>
        <v>84.273390842733903</v>
      </c>
    </row>
    <row r="1232" spans="1:85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 t="str">
        <f t="shared" si="38"/>
        <v>N/A</v>
      </c>
      <c r="S1232">
        <v>5</v>
      </c>
      <c r="T1232">
        <v>5</v>
      </c>
      <c r="U1232">
        <v>1977</v>
      </c>
      <c r="V1232" t="str">
        <f>IF(Table1[[#This Row],[YearBuilt]]&lt;1990, "N", IF(Table1[[#This Row],[Remodeled after 1990?]] = "Y", "N", "Y"))</f>
        <v>N</v>
      </c>
      <c r="W1232">
        <v>1977</v>
      </c>
      <c r="X1232" t="str" cm="1">
        <f t="array" ref="X1232">IFERROR(IF(U1232=W1232, "N", IF(AND(U1232&lt;W1232, Table1[[#This Row],[YearRemodAdd]]&gt;1990), "Y", "N/A")), No value)</f>
        <v>N</v>
      </c>
      <c r="Y1232" t="s">
        <v>135</v>
      </c>
      <c r="Z1232" t="s">
        <v>94</v>
      </c>
      <c r="AA1232" t="s">
        <v>161</v>
      </c>
      <c r="AB1232" t="s">
        <v>161</v>
      </c>
      <c r="AC1232" t="s">
        <v>117</v>
      </c>
      <c r="AD1232">
        <v>1</v>
      </c>
      <c r="AE1232" t="s">
        <v>98</v>
      </c>
      <c r="AF1232" t="s">
        <v>98</v>
      </c>
      <c r="AG1232" t="s">
        <v>118</v>
      </c>
      <c r="AH1232" t="s">
        <v>97</v>
      </c>
      <c r="AI1232" t="s">
        <v>98</v>
      </c>
      <c r="AJ1232" t="s">
        <v>100</v>
      </c>
      <c r="AK1232" t="s">
        <v>101</v>
      </c>
      <c r="AL1232">
        <v>498</v>
      </c>
      <c r="AM1232" t="s">
        <v>153</v>
      </c>
      <c r="AN1232">
        <v>211</v>
      </c>
      <c r="AO1232">
        <v>652</v>
      </c>
      <c r="AP1232">
        <v>1361</v>
      </c>
      <c r="AQ1232" t="s">
        <v>103</v>
      </c>
      <c r="AR1232" t="s">
        <v>104</v>
      </c>
      <c r="AS1232" t="s">
        <v>105</v>
      </c>
      <c r="AT1232" t="s">
        <v>106</v>
      </c>
      <c r="AU1232">
        <v>1361</v>
      </c>
      <c r="AV1232">
        <v>1259</v>
      </c>
      <c r="AW1232">
        <v>0</v>
      </c>
      <c r="AX1232">
        <v>2620</v>
      </c>
      <c r="AY1232">
        <v>0</v>
      </c>
      <c r="AZ1232">
        <v>0</v>
      </c>
      <c r="BA1232">
        <v>2</v>
      </c>
      <c r="BB1232">
        <v>2</v>
      </c>
      <c r="BC1232">
        <v>4</v>
      </c>
      <c r="BD1232">
        <v>2</v>
      </c>
      <c r="BE1232" t="s">
        <v>98</v>
      </c>
      <c r="BF1232">
        <v>12</v>
      </c>
      <c r="BG1232" t="s">
        <v>107</v>
      </c>
      <c r="BH1232">
        <v>1</v>
      </c>
      <c r="BI1232" t="s">
        <v>98</v>
      </c>
      <c r="BJ1232" t="s">
        <v>156</v>
      </c>
      <c r="BK1232">
        <v>1977</v>
      </c>
      <c r="BL1232" t="s">
        <v>109</v>
      </c>
      <c r="BM1232">
        <v>2</v>
      </c>
      <c r="BN1232">
        <v>600</v>
      </c>
      <c r="BO1232" t="s">
        <v>98</v>
      </c>
      <c r="BP1232" t="s">
        <v>98</v>
      </c>
      <c r="BQ1232" t="s">
        <v>177</v>
      </c>
      <c r="BR1232">
        <v>155</v>
      </c>
      <c r="BS1232">
        <v>24</v>
      </c>
      <c r="BT1232">
        <v>145</v>
      </c>
      <c r="BU1232">
        <v>0</v>
      </c>
      <c r="BV1232">
        <v>0</v>
      </c>
      <c r="BW1232">
        <v>0</v>
      </c>
      <c r="BX1232" t="s">
        <v>83</v>
      </c>
      <c r="BY1232" t="s">
        <v>83</v>
      </c>
      <c r="BZ1232" t="s">
        <v>241</v>
      </c>
      <c r="CA1232" s="2">
        <v>8300</v>
      </c>
      <c r="CB1232">
        <v>8</v>
      </c>
      <c r="CC1232">
        <v>2007</v>
      </c>
      <c r="CD1232" t="s">
        <v>110</v>
      </c>
      <c r="CE1232" t="s">
        <v>111</v>
      </c>
      <c r="CF1232" s="2">
        <v>190000</v>
      </c>
      <c r="CG1232" s="4">
        <f t="shared" si="39"/>
        <v>72.519083969465655</v>
      </c>
    </row>
    <row r="1233" spans="1:85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 t="str">
        <f t="shared" si="38"/>
        <v>N/A</v>
      </c>
      <c r="S1233">
        <v>5</v>
      </c>
      <c r="T1233">
        <v>6</v>
      </c>
      <c r="U1233">
        <v>1962</v>
      </c>
      <c r="V1233" t="str">
        <f>IF(Table1[[#This Row],[YearBuilt]]&lt;1990, "N", IF(Table1[[#This Row],[Remodeled after 1990?]] = "Y", "N", "Y"))</f>
        <v>N</v>
      </c>
      <c r="W1233">
        <v>1962</v>
      </c>
      <c r="X1233" t="str" cm="1">
        <f t="array" ref="X1233">IFERROR(IF(U1233=W1233, "N", IF(AND(U1233&lt;W1233, Table1[[#This Row],[YearRemodAdd]]&gt;1990), "Y", "N/A")), No value)</f>
        <v>N</v>
      </c>
      <c r="Y1233" t="s">
        <v>152</v>
      </c>
      <c r="Z1233" t="s">
        <v>94</v>
      </c>
      <c r="AA1233" t="s">
        <v>124</v>
      </c>
      <c r="AB1233" t="s">
        <v>124</v>
      </c>
      <c r="AC1233" t="s">
        <v>96</v>
      </c>
      <c r="AD1233">
        <v>120</v>
      </c>
      <c r="AE1233" t="s">
        <v>98</v>
      </c>
      <c r="AF1233" t="s">
        <v>98</v>
      </c>
      <c r="AG1233" t="s">
        <v>118</v>
      </c>
      <c r="AH1233" t="s">
        <v>98</v>
      </c>
      <c r="AI1233" t="s">
        <v>98</v>
      </c>
      <c r="AJ1233" t="s">
        <v>130</v>
      </c>
      <c r="AK1233" t="s">
        <v>119</v>
      </c>
      <c r="AL1233">
        <v>803</v>
      </c>
      <c r="AM1233" t="s">
        <v>102</v>
      </c>
      <c r="AN1233">
        <v>0</v>
      </c>
      <c r="AO1233">
        <v>303</v>
      </c>
      <c r="AP1233">
        <v>1106</v>
      </c>
      <c r="AQ1233" t="s">
        <v>103</v>
      </c>
      <c r="AR1233" t="s">
        <v>98</v>
      </c>
      <c r="AS1233" t="s">
        <v>105</v>
      </c>
      <c r="AT1233" t="s">
        <v>106</v>
      </c>
      <c r="AU1233">
        <v>1190</v>
      </c>
      <c r="AV1233">
        <v>0</v>
      </c>
      <c r="AW1233">
        <v>0</v>
      </c>
      <c r="AX1233">
        <v>1190</v>
      </c>
      <c r="AY1233">
        <v>1</v>
      </c>
      <c r="AZ1233">
        <v>0</v>
      </c>
      <c r="BA1233">
        <v>1</v>
      </c>
      <c r="BB1233">
        <v>0</v>
      </c>
      <c r="BC1233">
        <v>3</v>
      </c>
      <c r="BD1233">
        <v>1</v>
      </c>
      <c r="BE1233" t="s">
        <v>98</v>
      </c>
      <c r="BF1233">
        <v>6</v>
      </c>
      <c r="BG1233" t="s">
        <v>107</v>
      </c>
      <c r="BH1233">
        <v>0</v>
      </c>
      <c r="BI1233" t="s">
        <v>83</v>
      </c>
      <c r="BJ1233" t="s">
        <v>108</v>
      </c>
      <c r="BK1233">
        <v>1962</v>
      </c>
      <c r="BL1233" t="s">
        <v>102</v>
      </c>
      <c r="BM1233">
        <v>2</v>
      </c>
      <c r="BN1233">
        <v>540</v>
      </c>
      <c r="BO1233" t="s">
        <v>98</v>
      </c>
      <c r="BP1233" t="s">
        <v>98</v>
      </c>
      <c r="BQ1233" t="s">
        <v>105</v>
      </c>
      <c r="BR1233">
        <v>0</v>
      </c>
      <c r="BS1233">
        <v>18</v>
      </c>
      <c r="BT1233">
        <v>0</v>
      </c>
      <c r="BU1233">
        <v>0</v>
      </c>
      <c r="BV1233">
        <v>0</v>
      </c>
      <c r="BW1233">
        <v>0</v>
      </c>
      <c r="BX1233" t="s">
        <v>83</v>
      </c>
      <c r="BY1233" t="s">
        <v>163</v>
      </c>
      <c r="BZ1233" t="s">
        <v>83</v>
      </c>
      <c r="CA1233" s="2">
        <v>0</v>
      </c>
      <c r="CB1233">
        <v>5</v>
      </c>
      <c r="CC1233">
        <v>2006</v>
      </c>
      <c r="CD1233" t="s">
        <v>110</v>
      </c>
      <c r="CE1233" t="s">
        <v>111</v>
      </c>
      <c r="CF1233" s="2">
        <v>132500</v>
      </c>
      <c r="CG1233" s="4">
        <f t="shared" si="39"/>
        <v>111.34453781512605</v>
      </c>
    </row>
    <row r="1234" spans="1:85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 t="str">
        <f t="shared" si="38"/>
        <v>Y</v>
      </c>
      <c r="S1234">
        <v>4</v>
      </c>
      <c r="T1234">
        <v>5</v>
      </c>
      <c r="U1234">
        <v>1962</v>
      </c>
      <c r="V1234" t="str">
        <f>IF(Table1[[#This Row],[YearBuilt]]&lt;1990, "N", IF(Table1[[#This Row],[Remodeled after 1990?]] = "Y", "N", "Y"))</f>
        <v>N</v>
      </c>
      <c r="W1234">
        <v>1962</v>
      </c>
      <c r="X1234" t="str" cm="1">
        <f t="array" ref="X1234">IFERROR(IF(U1234=W1234, "N", IF(AND(U1234&lt;W1234, Table1[[#This Row],[YearRemodAdd]]&gt;1990), "Y", "N/A")), No value)</f>
        <v>N</v>
      </c>
      <c r="Y1234" t="s">
        <v>93</v>
      </c>
      <c r="Z1234" t="s">
        <v>94</v>
      </c>
      <c r="AA1234" t="s">
        <v>140</v>
      </c>
      <c r="AB1234" t="s">
        <v>140</v>
      </c>
      <c r="AC1234" t="s">
        <v>117</v>
      </c>
      <c r="AD1234">
        <v>0</v>
      </c>
      <c r="AE1234" t="s">
        <v>98</v>
      </c>
      <c r="AF1234" t="s">
        <v>98</v>
      </c>
      <c r="AG1234" t="s">
        <v>168</v>
      </c>
      <c r="AH1234" t="s">
        <v>83</v>
      </c>
      <c r="AI1234" t="s">
        <v>83</v>
      </c>
      <c r="AJ1234" t="s">
        <v>83</v>
      </c>
      <c r="AK1234" t="s">
        <v>83</v>
      </c>
      <c r="AL1234">
        <v>0</v>
      </c>
      <c r="AM1234" t="s">
        <v>83</v>
      </c>
      <c r="AN1234">
        <v>0</v>
      </c>
      <c r="AO1234">
        <v>0</v>
      </c>
      <c r="AP1234">
        <v>0</v>
      </c>
      <c r="AQ1234" t="s">
        <v>103</v>
      </c>
      <c r="AR1234" t="s">
        <v>98</v>
      </c>
      <c r="AS1234" t="s">
        <v>105</v>
      </c>
      <c r="AT1234" t="s">
        <v>106</v>
      </c>
      <c r="AU1234">
        <v>1224</v>
      </c>
      <c r="AV1234">
        <v>0</v>
      </c>
      <c r="AW1234">
        <v>0</v>
      </c>
      <c r="AX1234">
        <v>1224</v>
      </c>
      <c r="AY1234">
        <v>0</v>
      </c>
      <c r="AZ1234">
        <v>0</v>
      </c>
      <c r="BA1234">
        <v>2</v>
      </c>
      <c r="BB1234">
        <v>0</v>
      </c>
      <c r="BC1234">
        <v>2</v>
      </c>
      <c r="BD1234">
        <v>2</v>
      </c>
      <c r="BE1234" t="s">
        <v>98</v>
      </c>
      <c r="BF1234">
        <v>6</v>
      </c>
      <c r="BG1234" t="s">
        <v>107</v>
      </c>
      <c r="BH1234">
        <v>0</v>
      </c>
      <c r="BI1234" t="s">
        <v>83</v>
      </c>
      <c r="BJ1234" t="s">
        <v>169</v>
      </c>
      <c r="BK1234">
        <v>1962</v>
      </c>
      <c r="BL1234" t="s">
        <v>102</v>
      </c>
      <c r="BM1234">
        <v>2</v>
      </c>
      <c r="BN1234">
        <v>462</v>
      </c>
      <c r="BO1234" t="s">
        <v>98</v>
      </c>
      <c r="BP1234" t="s">
        <v>98</v>
      </c>
      <c r="BQ1234" t="s">
        <v>105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 t="s">
        <v>83</v>
      </c>
      <c r="BY1234" t="s">
        <v>83</v>
      </c>
      <c r="BZ1234" t="s">
        <v>83</v>
      </c>
      <c r="CA1234" s="2">
        <v>0</v>
      </c>
      <c r="CB1234">
        <v>3</v>
      </c>
      <c r="CC1234">
        <v>2007</v>
      </c>
      <c r="CD1234" t="s">
        <v>110</v>
      </c>
      <c r="CE1234" t="s">
        <v>111</v>
      </c>
      <c r="CF1234" s="2">
        <v>101800</v>
      </c>
      <c r="CG1234" s="4">
        <f t="shared" si="39"/>
        <v>83.169934640522882</v>
      </c>
    </row>
    <row r="1235" spans="1:85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 t="str">
        <f t="shared" si="38"/>
        <v>Y</v>
      </c>
      <c r="S1235">
        <v>5</v>
      </c>
      <c r="T1235">
        <v>5</v>
      </c>
      <c r="U1235">
        <v>1959</v>
      </c>
      <c r="V1235" t="str">
        <f>IF(Table1[[#This Row],[YearBuilt]]&lt;1990, "N", IF(Table1[[#This Row],[Remodeled after 1990?]] = "Y", "N", "Y"))</f>
        <v>N</v>
      </c>
      <c r="W1235">
        <v>1959</v>
      </c>
      <c r="X1235" t="str" cm="1">
        <f t="array" ref="X1235">IFERROR(IF(U1235=W1235, "N", IF(AND(U1235&lt;W1235, Table1[[#This Row],[YearRemodAdd]]&gt;1990), "Y", "N/A")), No value)</f>
        <v>N</v>
      </c>
      <c r="Y1235" t="s">
        <v>152</v>
      </c>
      <c r="Z1235" t="s">
        <v>94</v>
      </c>
      <c r="AA1235" t="s">
        <v>161</v>
      </c>
      <c r="AB1235" t="s">
        <v>161</v>
      </c>
      <c r="AC1235" t="s">
        <v>96</v>
      </c>
      <c r="AD1235">
        <v>180</v>
      </c>
      <c r="AE1235" t="s">
        <v>98</v>
      </c>
      <c r="AF1235" t="s">
        <v>98</v>
      </c>
      <c r="AG1235" t="s">
        <v>118</v>
      </c>
      <c r="AH1235" t="s">
        <v>98</v>
      </c>
      <c r="AI1235" t="s">
        <v>98</v>
      </c>
      <c r="AJ1235" t="s">
        <v>100</v>
      </c>
      <c r="AK1235" t="s">
        <v>153</v>
      </c>
      <c r="AL1235">
        <v>1000</v>
      </c>
      <c r="AM1235" t="s">
        <v>102</v>
      </c>
      <c r="AN1235">
        <v>0</v>
      </c>
      <c r="AO1235">
        <v>188</v>
      </c>
      <c r="AP1235">
        <v>1188</v>
      </c>
      <c r="AQ1235" t="s">
        <v>103</v>
      </c>
      <c r="AR1235" t="s">
        <v>147</v>
      </c>
      <c r="AS1235" t="s">
        <v>105</v>
      </c>
      <c r="AT1235" t="s">
        <v>106</v>
      </c>
      <c r="AU1235">
        <v>1188</v>
      </c>
      <c r="AV1235">
        <v>0</v>
      </c>
      <c r="AW1235">
        <v>0</v>
      </c>
      <c r="AX1235">
        <v>1188</v>
      </c>
      <c r="AY1235">
        <v>1</v>
      </c>
      <c r="AZ1235">
        <v>0</v>
      </c>
      <c r="BA1235">
        <v>1</v>
      </c>
      <c r="BB1235">
        <v>0</v>
      </c>
      <c r="BC1235">
        <v>3</v>
      </c>
      <c r="BD1235">
        <v>1</v>
      </c>
      <c r="BE1235" t="s">
        <v>98</v>
      </c>
      <c r="BF1235">
        <v>6</v>
      </c>
      <c r="BG1235" t="s">
        <v>107</v>
      </c>
      <c r="BH1235">
        <v>0</v>
      </c>
      <c r="BI1235" t="s">
        <v>83</v>
      </c>
      <c r="BJ1235" t="s">
        <v>108</v>
      </c>
      <c r="BK1235">
        <v>1959</v>
      </c>
      <c r="BL1235" t="s">
        <v>109</v>
      </c>
      <c r="BM1235">
        <v>2</v>
      </c>
      <c r="BN1235">
        <v>531</v>
      </c>
      <c r="BO1235" t="s">
        <v>98</v>
      </c>
      <c r="BP1235" t="s">
        <v>98</v>
      </c>
      <c r="BQ1235" t="s">
        <v>105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 t="s">
        <v>83</v>
      </c>
      <c r="BY1235" t="s">
        <v>134</v>
      </c>
      <c r="BZ1235" t="s">
        <v>83</v>
      </c>
      <c r="CA1235" s="2">
        <v>0</v>
      </c>
      <c r="CB1235">
        <v>5</v>
      </c>
      <c r="CC1235">
        <v>2010</v>
      </c>
      <c r="CD1235" t="s">
        <v>173</v>
      </c>
      <c r="CE1235" t="s">
        <v>128</v>
      </c>
      <c r="CF1235" s="2">
        <v>142000</v>
      </c>
      <c r="CG1235" s="4">
        <f t="shared" si="39"/>
        <v>119.52861952861953</v>
      </c>
    </row>
    <row r="1236" spans="1:85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 t="str">
        <f t="shared" si="38"/>
        <v>N</v>
      </c>
      <c r="S1236">
        <v>5</v>
      </c>
      <c r="T1236">
        <v>6</v>
      </c>
      <c r="U1236">
        <v>1911</v>
      </c>
      <c r="V1236" t="str">
        <f>IF(Table1[[#This Row],[YearBuilt]]&lt;1990, "N", IF(Table1[[#This Row],[Remodeled after 1990?]] = "Y", "N", "Y"))</f>
        <v>N</v>
      </c>
      <c r="W1236">
        <v>1950</v>
      </c>
      <c r="X1236" t="str" cm="1">
        <f t="array" ref="X1236">IFERROR(IF(U1236=W1236, "N", IF(AND(U1236&lt;W1236, Table1[[#This Row],[YearRemodAdd]]&gt;1990), "Y", "N/A")), No value)</f>
        <v>N/A</v>
      </c>
      <c r="Y1236" t="s">
        <v>93</v>
      </c>
      <c r="Z1236" t="s">
        <v>94</v>
      </c>
      <c r="AA1236" t="s">
        <v>116</v>
      </c>
      <c r="AB1236" t="s">
        <v>116</v>
      </c>
      <c r="AC1236" t="s">
        <v>117</v>
      </c>
      <c r="AD1236">
        <v>0</v>
      </c>
      <c r="AE1236" t="s">
        <v>98</v>
      </c>
      <c r="AF1236" t="s">
        <v>98</v>
      </c>
      <c r="AG1236" t="s">
        <v>99</v>
      </c>
      <c r="AH1236" t="s">
        <v>98</v>
      </c>
      <c r="AI1236" t="s">
        <v>98</v>
      </c>
      <c r="AJ1236" t="s">
        <v>130</v>
      </c>
      <c r="AK1236" t="s">
        <v>102</v>
      </c>
      <c r="AL1236">
        <v>0</v>
      </c>
      <c r="AM1236" t="s">
        <v>102</v>
      </c>
      <c r="AN1236">
        <v>0</v>
      </c>
      <c r="AO1236">
        <v>940</v>
      </c>
      <c r="AP1236">
        <v>940</v>
      </c>
      <c r="AQ1236" t="s">
        <v>103</v>
      </c>
      <c r="AR1236" t="s">
        <v>98</v>
      </c>
      <c r="AS1236" t="s">
        <v>177</v>
      </c>
      <c r="AT1236" t="s">
        <v>164</v>
      </c>
      <c r="AU1236">
        <v>1024</v>
      </c>
      <c r="AV1236">
        <v>940</v>
      </c>
      <c r="AW1236">
        <v>0</v>
      </c>
      <c r="AX1236">
        <v>1964</v>
      </c>
      <c r="AY1236">
        <v>0</v>
      </c>
      <c r="AZ1236">
        <v>0</v>
      </c>
      <c r="BA1236">
        <v>1</v>
      </c>
      <c r="BB1236">
        <v>1</v>
      </c>
      <c r="BC1236">
        <v>4</v>
      </c>
      <c r="BD1236">
        <v>1</v>
      </c>
      <c r="BE1236" t="s">
        <v>98</v>
      </c>
      <c r="BF1236">
        <v>7</v>
      </c>
      <c r="BG1236" t="s">
        <v>107</v>
      </c>
      <c r="BH1236">
        <v>0</v>
      </c>
      <c r="BI1236" t="s">
        <v>83</v>
      </c>
      <c r="BJ1236" t="s">
        <v>83</v>
      </c>
      <c r="BK1236" t="s">
        <v>83</v>
      </c>
      <c r="BL1236" t="s">
        <v>83</v>
      </c>
      <c r="BM1236">
        <v>0</v>
      </c>
      <c r="BN1236">
        <v>0</v>
      </c>
      <c r="BO1236" t="s">
        <v>83</v>
      </c>
      <c r="BP1236" t="s">
        <v>83</v>
      </c>
      <c r="BQ1236" t="s">
        <v>177</v>
      </c>
      <c r="BR1236">
        <v>0</v>
      </c>
      <c r="BS1236">
        <v>192</v>
      </c>
      <c r="BT1236">
        <v>0</v>
      </c>
      <c r="BU1236">
        <v>0</v>
      </c>
      <c r="BV1236">
        <v>0</v>
      </c>
      <c r="BW1236">
        <v>0</v>
      </c>
      <c r="BX1236" t="s">
        <v>83</v>
      </c>
      <c r="BY1236" t="s">
        <v>83</v>
      </c>
      <c r="BZ1236" t="s">
        <v>83</v>
      </c>
      <c r="CA1236" s="2">
        <v>0</v>
      </c>
      <c r="CB1236">
        <v>11</v>
      </c>
      <c r="CC1236">
        <v>2008</v>
      </c>
      <c r="CD1236" t="s">
        <v>110</v>
      </c>
      <c r="CE1236" t="s">
        <v>128</v>
      </c>
      <c r="CF1236" s="2">
        <v>130000</v>
      </c>
      <c r="CG1236" s="4">
        <f t="shared" si="39"/>
        <v>66.191446028513241</v>
      </c>
    </row>
    <row r="1237" spans="1:85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 t="str">
        <f t="shared" si="38"/>
        <v>N</v>
      </c>
      <c r="S1237">
        <v>5</v>
      </c>
      <c r="T1237">
        <v>5</v>
      </c>
      <c r="U1237">
        <v>1914</v>
      </c>
      <c r="V1237" t="str">
        <f>IF(Table1[[#This Row],[YearBuilt]]&lt;1990, "N", IF(Table1[[#This Row],[Remodeled after 1990?]] = "Y", "N", "Y"))</f>
        <v>N</v>
      </c>
      <c r="W1237">
        <v>1950</v>
      </c>
      <c r="X1237" t="str" cm="1">
        <f t="array" ref="X1237">IFERROR(IF(U1237=W1237, "N", IF(AND(U1237&lt;W1237, Table1[[#This Row],[YearRemodAdd]]&gt;1990), "Y", "N/A")), No value)</f>
        <v>N/A</v>
      </c>
      <c r="Y1237" t="s">
        <v>93</v>
      </c>
      <c r="Z1237" t="s">
        <v>94</v>
      </c>
      <c r="AA1237" t="s">
        <v>124</v>
      </c>
      <c r="AB1237" t="s">
        <v>124</v>
      </c>
      <c r="AC1237" t="s">
        <v>117</v>
      </c>
      <c r="AD1237">
        <v>0</v>
      </c>
      <c r="AE1237" t="s">
        <v>98</v>
      </c>
      <c r="AF1237" t="s">
        <v>98</v>
      </c>
      <c r="AG1237" t="s">
        <v>126</v>
      </c>
      <c r="AH1237" t="s">
        <v>97</v>
      </c>
      <c r="AI1237" t="s">
        <v>98</v>
      </c>
      <c r="AJ1237" t="s">
        <v>121</v>
      </c>
      <c r="AK1237" t="s">
        <v>102</v>
      </c>
      <c r="AL1237">
        <v>0</v>
      </c>
      <c r="AM1237" t="s">
        <v>102</v>
      </c>
      <c r="AN1237">
        <v>0</v>
      </c>
      <c r="AO1237">
        <v>747</v>
      </c>
      <c r="AP1237">
        <v>747</v>
      </c>
      <c r="AQ1237" t="s">
        <v>103</v>
      </c>
      <c r="AR1237" t="s">
        <v>97</v>
      </c>
      <c r="AS1237" t="s">
        <v>105</v>
      </c>
      <c r="AT1237" t="s">
        <v>145</v>
      </c>
      <c r="AU1237">
        <v>892</v>
      </c>
      <c r="AV1237">
        <v>892</v>
      </c>
      <c r="AW1237">
        <v>0</v>
      </c>
      <c r="AX1237">
        <v>1784</v>
      </c>
      <c r="AY1237">
        <v>0</v>
      </c>
      <c r="AZ1237">
        <v>0</v>
      </c>
      <c r="BA1237">
        <v>1</v>
      </c>
      <c r="BB1237">
        <v>1</v>
      </c>
      <c r="BC1237">
        <v>4</v>
      </c>
      <c r="BD1237">
        <v>1</v>
      </c>
      <c r="BE1237" t="s">
        <v>98</v>
      </c>
      <c r="BF1237">
        <v>9</v>
      </c>
      <c r="BG1237" t="s">
        <v>107</v>
      </c>
      <c r="BH1237">
        <v>0</v>
      </c>
      <c r="BI1237" t="s">
        <v>83</v>
      </c>
      <c r="BJ1237" t="s">
        <v>127</v>
      </c>
      <c r="BK1237">
        <v>1914</v>
      </c>
      <c r="BL1237" t="s">
        <v>102</v>
      </c>
      <c r="BM1237">
        <v>1</v>
      </c>
      <c r="BN1237">
        <v>180</v>
      </c>
      <c r="BO1237" t="s">
        <v>147</v>
      </c>
      <c r="BP1237" t="s">
        <v>147</v>
      </c>
      <c r="BQ1237" t="s">
        <v>177</v>
      </c>
      <c r="BR1237">
        <v>203</v>
      </c>
      <c r="BS1237">
        <v>40</v>
      </c>
      <c r="BT1237">
        <v>0</v>
      </c>
      <c r="BU1237">
        <v>0</v>
      </c>
      <c r="BV1237">
        <v>0</v>
      </c>
      <c r="BW1237">
        <v>0</v>
      </c>
      <c r="BX1237" t="s">
        <v>83</v>
      </c>
      <c r="BY1237" t="s">
        <v>83</v>
      </c>
      <c r="BZ1237" t="s">
        <v>83</v>
      </c>
      <c r="CA1237" s="2">
        <v>0</v>
      </c>
      <c r="CB1237">
        <v>7</v>
      </c>
      <c r="CC1237">
        <v>2006</v>
      </c>
      <c r="CD1237" t="s">
        <v>110</v>
      </c>
      <c r="CE1237" t="s">
        <v>111</v>
      </c>
      <c r="CF1237" s="2">
        <v>138887</v>
      </c>
      <c r="CG1237" s="4">
        <f t="shared" si="39"/>
        <v>77.85145739910314</v>
      </c>
    </row>
    <row r="1238" spans="1:85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 t="str">
        <f t="shared" si="38"/>
        <v>N</v>
      </c>
      <c r="S1238">
        <v>7</v>
      </c>
      <c r="T1238">
        <v>5</v>
      </c>
      <c r="U1238">
        <v>2003</v>
      </c>
      <c r="V1238" t="str">
        <f>IF(Table1[[#This Row],[YearBuilt]]&lt;1990, "N", IF(Table1[[#This Row],[Remodeled after 1990?]] = "Y", "N", "Y"))</f>
        <v>Y</v>
      </c>
      <c r="W1238">
        <v>2003</v>
      </c>
      <c r="X1238" t="str" cm="1">
        <f t="array" ref="X1238">IFERROR(IF(U1238=W1238, "N", IF(AND(U1238&lt;W1238, Table1[[#This Row],[YearRemodAdd]]&gt;1990), "Y", "N/A")), No value)</f>
        <v>N</v>
      </c>
      <c r="Y1238" t="s">
        <v>93</v>
      </c>
      <c r="Z1238" t="s">
        <v>94</v>
      </c>
      <c r="AA1238" t="s">
        <v>95</v>
      </c>
      <c r="AB1238" t="s">
        <v>125</v>
      </c>
      <c r="AC1238" t="s">
        <v>137</v>
      </c>
      <c r="AD1238">
        <v>106</v>
      </c>
      <c r="AE1238" t="s">
        <v>97</v>
      </c>
      <c r="AF1238" t="s">
        <v>98</v>
      </c>
      <c r="AG1238" t="s">
        <v>99</v>
      </c>
      <c r="AH1238" t="s">
        <v>97</v>
      </c>
      <c r="AI1238" t="s">
        <v>98</v>
      </c>
      <c r="AJ1238" t="s">
        <v>100</v>
      </c>
      <c r="AK1238" t="s">
        <v>102</v>
      </c>
      <c r="AL1238">
        <v>0</v>
      </c>
      <c r="AM1238" t="s">
        <v>102</v>
      </c>
      <c r="AN1238">
        <v>0</v>
      </c>
      <c r="AO1238">
        <v>764</v>
      </c>
      <c r="AP1238">
        <v>764</v>
      </c>
      <c r="AQ1238" t="s">
        <v>103</v>
      </c>
      <c r="AR1238" t="s">
        <v>104</v>
      </c>
      <c r="AS1238" t="s">
        <v>105</v>
      </c>
      <c r="AT1238" t="s">
        <v>106</v>
      </c>
      <c r="AU1238">
        <v>764</v>
      </c>
      <c r="AV1238">
        <v>862</v>
      </c>
      <c r="AW1238">
        <v>0</v>
      </c>
      <c r="AX1238">
        <v>1626</v>
      </c>
      <c r="AY1238">
        <v>0</v>
      </c>
      <c r="AZ1238">
        <v>0</v>
      </c>
      <c r="BA1238">
        <v>2</v>
      </c>
      <c r="BB1238">
        <v>1</v>
      </c>
      <c r="BC1238">
        <v>2</v>
      </c>
      <c r="BD1238">
        <v>1</v>
      </c>
      <c r="BE1238" t="s">
        <v>97</v>
      </c>
      <c r="BF1238">
        <v>6</v>
      </c>
      <c r="BG1238" t="s">
        <v>107</v>
      </c>
      <c r="BH1238">
        <v>0</v>
      </c>
      <c r="BI1238" t="s">
        <v>83</v>
      </c>
      <c r="BJ1238" t="s">
        <v>156</v>
      </c>
      <c r="BK1238">
        <v>2003</v>
      </c>
      <c r="BL1238" t="s">
        <v>109</v>
      </c>
      <c r="BM1238">
        <v>2</v>
      </c>
      <c r="BN1238">
        <v>474</v>
      </c>
      <c r="BO1238" t="s">
        <v>98</v>
      </c>
      <c r="BP1238" t="s">
        <v>98</v>
      </c>
      <c r="BQ1238" t="s">
        <v>105</v>
      </c>
      <c r="BR1238">
        <v>0</v>
      </c>
      <c r="BS1238">
        <v>27</v>
      </c>
      <c r="BT1238">
        <v>0</v>
      </c>
      <c r="BU1238">
        <v>0</v>
      </c>
      <c r="BV1238">
        <v>0</v>
      </c>
      <c r="BW1238">
        <v>0</v>
      </c>
      <c r="BX1238" t="s">
        <v>83</v>
      </c>
      <c r="BY1238" t="s">
        <v>83</v>
      </c>
      <c r="BZ1238" t="s">
        <v>83</v>
      </c>
      <c r="CA1238" s="2">
        <v>0</v>
      </c>
      <c r="CB1238">
        <v>6</v>
      </c>
      <c r="CC1238">
        <v>2010</v>
      </c>
      <c r="CD1238" t="s">
        <v>110</v>
      </c>
      <c r="CE1238" t="s">
        <v>111</v>
      </c>
      <c r="CF1238" s="2">
        <v>175500</v>
      </c>
      <c r="CG1238" s="4">
        <f t="shared" si="39"/>
        <v>107.93357933579335</v>
      </c>
    </row>
    <row r="1239" spans="1:85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 t="str">
        <f t="shared" si="38"/>
        <v>N</v>
      </c>
      <c r="S1239">
        <v>7</v>
      </c>
      <c r="T1239">
        <v>5</v>
      </c>
      <c r="U1239">
        <v>2004</v>
      </c>
      <c r="V1239" t="str">
        <f>IF(Table1[[#This Row],[YearBuilt]]&lt;1990, "N", IF(Table1[[#This Row],[Remodeled after 1990?]] = "Y", "N", "Y"))</f>
        <v>N</v>
      </c>
      <c r="W1239">
        <v>2005</v>
      </c>
      <c r="X1239" t="str" cm="1">
        <f t="array" ref="X1239">IFERROR(IF(U1239=W1239, "N", IF(AND(U1239&lt;W1239, Table1[[#This Row],[YearRemodAdd]]&gt;1990), "Y", "N/A")), No value)</f>
        <v>Y</v>
      </c>
      <c r="Y1239" t="s">
        <v>93</v>
      </c>
      <c r="Z1239" t="s">
        <v>94</v>
      </c>
      <c r="AA1239" t="s">
        <v>95</v>
      </c>
      <c r="AB1239" t="s">
        <v>95</v>
      </c>
      <c r="AC1239" t="s">
        <v>117</v>
      </c>
      <c r="AD1239">
        <v>0</v>
      </c>
      <c r="AE1239" t="s">
        <v>97</v>
      </c>
      <c r="AF1239" t="s">
        <v>98</v>
      </c>
      <c r="AG1239" t="s">
        <v>99</v>
      </c>
      <c r="AH1239" t="s">
        <v>97</v>
      </c>
      <c r="AI1239" t="s">
        <v>98</v>
      </c>
      <c r="AJ1239" t="s">
        <v>100</v>
      </c>
      <c r="AK1239" t="s">
        <v>102</v>
      </c>
      <c r="AL1239">
        <v>0</v>
      </c>
      <c r="AM1239" t="s">
        <v>102</v>
      </c>
      <c r="AN1239">
        <v>0</v>
      </c>
      <c r="AO1239">
        <v>847</v>
      </c>
      <c r="AP1239">
        <v>847</v>
      </c>
      <c r="AQ1239" t="s">
        <v>103</v>
      </c>
      <c r="AR1239" t="s">
        <v>104</v>
      </c>
      <c r="AS1239" t="s">
        <v>105</v>
      </c>
      <c r="AT1239" t="s">
        <v>106</v>
      </c>
      <c r="AU1239">
        <v>847</v>
      </c>
      <c r="AV1239">
        <v>1101</v>
      </c>
      <c r="AW1239">
        <v>0</v>
      </c>
      <c r="AX1239">
        <v>1948</v>
      </c>
      <c r="AY1239">
        <v>0</v>
      </c>
      <c r="AZ1239">
        <v>0</v>
      </c>
      <c r="BA1239">
        <v>2</v>
      </c>
      <c r="BB1239">
        <v>1</v>
      </c>
      <c r="BC1239">
        <v>4</v>
      </c>
      <c r="BD1239">
        <v>1</v>
      </c>
      <c r="BE1239" t="s">
        <v>97</v>
      </c>
      <c r="BF1239">
        <v>8</v>
      </c>
      <c r="BG1239" t="s">
        <v>107</v>
      </c>
      <c r="BH1239">
        <v>1</v>
      </c>
      <c r="BI1239" t="s">
        <v>97</v>
      </c>
      <c r="BJ1239" t="s">
        <v>156</v>
      </c>
      <c r="BK1239">
        <v>2004</v>
      </c>
      <c r="BL1239" t="s">
        <v>157</v>
      </c>
      <c r="BM1239">
        <v>2</v>
      </c>
      <c r="BN1239">
        <v>434</v>
      </c>
      <c r="BO1239" t="s">
        <v>98</v>
      </c>
      <c r="BP1239" t="s">
        <v>98</v>
      </c>
      <c r="BQ1239" t="s">
        <v>105</v>
      </c>
      <c r="BR1239">
        <v>100</v>
      </c>
      <c r="BS1239">
        <v>48</v>
      </c>
      <c r="BT1239">
        <v>0</v>
      </c>
      <c r="BU1239">
        <v>0</v>
      </c>
      <c r="BV1239">
        <v>0</v>
      </c>
      <c r="BW1239">
        <v>0</v>
      </c>
      <c r="BX1239" t="s">
        <v>83</v>
      </c>
      <c r="BY1239" t="s">
        <v>83</v>
      </c>
      <c r="BZ1239" t="s">
        <v>83</v>
      </c>
      <c r="CA1239" s="2">
        <v>0</v>
      </c>
      <c r="CB1239">
        <v>9</v>
      </c>
      <c r="CC1239">
        <v>2006</v>
      </c>
      <c r="CD1239" t="s">
        <v>110</v>
      </c>
      <c r="CE1239" t="s">
        <v>111</v>
      </c>
      <c r="CF1239" s="2">
        <v>195000</v>
      </c>
      <c r="CG1239" s="4">
        <f t="shared" si="39"/>
        <v>100.10266940451746</v>
      </c>
    </row>
    <row r="1240" spans="1:85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 t="str">
        <f t="shared" si="38"/>
        <v>Y</v>
      </c>
      <c r="S1240">
        <v>6</v>
      </c>
      <c r="T1240">
        <v>5</v>
      </c>
      <c r="U1240">
        <v>2005</v>
      </c>
      <c r="V1240" t="str">
        <f>IF(Table1[[#This Row],[YearBuilt]]&lt;1990, "N", IF(Table1[[#This Row],[Remodeled after 1990?]] = "Y", "N", "Y"))</f>
        <v>Y</v>
      </c>
      <c r="W1240">
        <v>2005</v>
      </c>
      <c r="X1240" t="str" cm="1">
        <f t="array" ref="X1240">IFERROR(IF(U1240=W1240, "N", IF(AND(U1240&lt;W1240, Table1[[#This Row],[YearRemodAdd]]&gt;1990), "Y", "N/A")), No value)</f>
        <v>N</v>
      </c>
      <c r="Y1240" t="s">
        <v>93</v>
      </c>
      <c r="Z1240" t="s">
        <v>94</v>
      </c>
      <c r="AA1240" t="s">
        <v>95</v>
      </c>
      <c r="AB1240" t="s">
        <v>95</v>
      </c>
      <c r="AC1240" t="s">
        <v>117</v>
      </c>
      <c r="AD1240">
        <v>0</v>
      </c>
      <c r="AE1240" t="s">
        <v>97</v>
      </c>
      <c r="AF1240" t="s">
        <v>98</v>
      </c>
      <c r="AG1240" t="s">
        <v>99</v>
      </c>
      <c r="AH1240" t="s">
        <v>97</v>
      </c>
      <c r="AI1240" t="s">
        <v>98</v>
      </c>
      <c r="AJ1240" t="s">
        <v>100</v>
      </c>
      <c r="AK1240" t="s">
        <v>102</v>
      </c>
      <c r="AL1240">
        <v>0</v>
      </c>
      <c r="AM1240" t="s">
        <v>102</v>
      </c>
      <c r="AN1240">
        <v>0</v>
      </c>
      <c r="AO1240">
        <v>1141</v>
      </c>
      <c r="AP1240">
        <v>1141</v>
      </c>
      <c r="AQ1240" t="s">
        <v>103</v>
      </c>
      <c r="AR1240" t="s">
        <v>104</v>
      </c>
      <c r="AS1240" t="s">
        <v>105</v>
      </c>
      <c r="AT1240" t="s">
        <v>106</v>
      </c>
      <c r="AU1240">
        <v>1141</v>
      </c>
      <c r="AV1240">
        <v>0</v>
      </c>
      <c r="AW1240">
        <v>0</v>
      </c>
      <c r="AX1240">
        <v>1141</v>
      </c>
      <c r="AY1240">
        <v>0</v>
      </c>
      <c r="AZ1240">
        <v>0</v>
      </c>
      <c r="BA1240">
        <v>1</v>
      </c>
      <c r="BB1240">
        <v>1</v>
      </c>
      <c r="BC1240">
        <v>3</v>
      </c>
      <c r="BD1240">
        <v>1</v>
      </c>
      <c r="BE1240" t="s">
        <v>98</v>
      </c>
      <c r="BF1240">
        <v>6</v>
      </c>
      <c r="BG1240" t="s">
        <v>107</v>
      </c>
      <c r="BH1240">
        <v>0</v>
      </c>
      <c r="BI1240" t="s">
        <v>83</v>
      </c>
      <c r="BJ1240" t="s">
        <v>127</v>
      </c>
      <c r="BK1240">
        <v>2005</v>
      </c>
      <c r="BL1240" t="s">
        <v>102</v>
      </c>
      <c r="BM1240">
        <v>2</v>
      </c>
      <c r="BN1240">
        <v>484</v>
      </c>
      <c r="BO1240" t="s">
        <v>98</v>
      </c>
      <c r="BP1240" t="s">
        <v>98</v>
      </c>
      <c r="BQ1240" t="s">
        <v>105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 t="s">
        <v>83</v>
      </c>
      <c r="BY1240" t="s">
        <v>83</v>
      </c>
      <c r="BZ1240" t="s">
        <v>83</v>
      </c>
      <c r="CA1240" s="2">
        <v>0</v>
      </c>
      <c r="CB1240">
        <v>3</v>
      </c>
      <c r="CC1240">
        <v>2006</v>
      </c>
      <c r="CD1240" t="s">
        <v>110</v>
      </c>
      <c r="CE1240" t="s">
        <v>128</v>
      </c>
      <c r="CF1240" s="2">
        <v>142500</v>
      </c>
      <c r="CG1240" s="4">
        <f t="shared" si="39"/>
        <v>124.89044697633655</v>
      </c>
    </row>
    <row r="1241" spans="1:85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 t="str">
        <f t="shared" si="38"/>
        <v>Y</v>
      </c>
      <c r="S1241">
        <v>8</v>
      </c>
      <c r="T1241">
        <v>5</v>
      </c>
      <c r="U1241">
        <v>2006</v>
      </c>
      <c r="V1241" t="str">
        <f>IF(Table1[[#This Row],[YearBuilt]]&lt;1990, "N", IF(Table1[[#This Row],[Remodeled after 1990?]] = "Y", "N", "Y"))</f>
        <v>Y</v>
      </c>
      <c r="W1241">
        <v>2006</v>
      </c>
      <c r="X1241" t="str" cm="1">
        <f t="array" ref="X1241">IFERROR(IF(U1241=W1241, "N", IF(AND(U1241&lt;W1241, Table1[[#This Row],[YearRemodAdd]]&gt;1990), "Y", "N/A")), No value)</f>
        <v>N</v>
      </c>
      <c r="Y1241" t="s">
        <v>152</v>
      </c>
      <c r="Z1241" t="s">
        <v>94</v>
      </c>
      <c r="AA1241" t="s">
        <v>95</v>
      </c>
      <c r="AB1241" t="s">
        <v>95</v>
      </c>
      <c r="AC1241" t="s">
        <v>96</v>
      </c>
      <c r="AD1241">
        <v>32</v>
      </c>
      <c r="AE1241" t="s">
        <v>97</v>
      </c>
      <c r="AF1241" t="s">
        <v>98</v>
      </c>
      <c r="AG1241" t="s">
        <v>99</v>
      </c>
      <c r="AH1241" t="s">
        <v>97</v>
      </c>
      <c r="AI1241" t="s">
        <v>98</v>
      </c>
      <c r="AJ1241" t="s">
        <v>130</v>
      </c>
      <c r="AK1241" t="s">
        <v>101</v>
      </c>
      <c r="AL1241">
        <v>428</v>
      </c>
      <c r="AM1241" t="s">
        <v>102</v>
      </c>
      <c r="AN1241">
        <v>0</v>
      </c>
      <c r="AO1241">
        <v>1048</v>
      </c>
      <c r="AP1241">
        <v>1476</v>
      </c>
      <c r="AQ1241" t="s">
        <v>103</v>
      </c>
      <c r="AR1241" t="s">
        <v>104</v>
      </c>
      <c r="AS1241" t="s">
        <v>105</v>
      </c>
      <c r="AT1241" t="s">
        <v>106</v>
      </c>
      <c r="AU1241">
        <v>1484</v>
      </c>
      <c r="AV1241">
        <v>0</v>
      </c>
      <c r="AW1241">
        <v>0</v>
      </c>
      <c r="AX1241">
        <v>1484</v>
      </c>
      <c r="AY1241">
        <v>0</v>
      </c>
      <c r="AZ1241">
        <v>0</v>
      </c>
      <c r="BA1241">
        <v>2</v>
      </c>
      <c r="BB1241">
        <v>0</v>
      </c>
      <c r="BC1241">
        <v>2</v>
      </c>
      <c r="BD1241">
        <v>1</v>
      </c>
      <c r="BE1241" t="s">
        <v>104</v>
      </c>
      <c r="BF1241">
        <v>6</v>
      </c>
      <c r="BG1241" t="s">
        <v>107</v>
      </c>
      <c r="BH1241">
        <v>1</v>
      </c>
      <c r="BI1241" t="s">
        <v>97</v>
      </c>
      <c r="BJ1241" t="s">
        <v>108</v>
      </c>
      <c r="BK1241">
        <v>2006</v>
      </c>
      <c r="BL1241" t="s">
        <v>109</v>
      </c>
      <c r="BM1241">
        <v>2</v>
      </c>
      <c r="BN1241">
        <v>472</v>
      </c>
      <c r="BO1241" t="s">
        <v>98</v>
      </c>
      <c r="BP1241" t="s">
        <v>98</v>
      </c>
      <c r="BQ1241" t="s">
        <v>105</v>
      </c>
      <c r="BR1241">
        <v>120</v>
      </c>
      <c r="BS1241">
        <v>33</v>
      </c>
      <c r="BT1241">
        <v>0</v>
      </c>
      <c r="BU1241">
        <v>0</v>
      </c>
      <c r="BV1241">
        <v>0</v>
      </c>
      <c r="BW1241">
        <v>0</v>
      </c>
      <c r="BX1241" t="s">
        <v>83</v>
      </c>
      <c r="BY1241" t="s">
        <v>83</v>
      </c>
      <c r="BZ1241" t="s">
        <v>83</v>
      </c>
      <c r="CA1241" s="2">
        <v>0</v>
      </c>
      <c r="CB1241">
        <v>12</v>
      </c>
      <c r="CC1241">
        <v>2007</v>
      </c>
      <c r="CD1241" t="s">
        <v>110</v>
      </c>
      <c r="CE1241" t="s">
        <v>111</v>
      </c>
      <c r="CF1241" s="2">
        <v>265900</v>
      </c>
      <c r="CG1241" s="4">
        <f t="shared" si="39"/>
        <v>179.17789757412399</v>
      </c>
    </row>
    <row r="1242" spans="1:85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 t="str">
        <f t="shared" si="38"/>
        <v>N</v>
      </c>
      <c r="S1242">
        <v>7</v>
      </c>
      <c r="T1242">
        <v>5</v>
      </c>
      <c r="U1242">
        <v>2003</v>
      </c>
      <c r="V1242" t="str">
        <f>IF(Table1[[#This Row],[YearBuilt]]&lt;1990, "N", IF(Table1[[#This Row],[Remodeled after 1990?]] = "Y", "N", "Y"))</f>
        <v>Y</v>
      </c>
      <c r="W1242">
        <v>2003</v>
      </c>
      <c r="X1242" t="str" cm="1">
        <f t="array" ref="X1242">IFERROR(IF(U1242=W1242, "N", IF(AND(U1242&lt;W1242, Table1[[#This Row],[YearRemodAdd]]&gt;1990), "Y", "N/A")), No value)</f>
        <v>N</v>
      </c>
      <c r="Y1242" t="s">
        <v>93</v>
      </c>
      <c r="Z1242" t="s">
        <v>94</v>
      </c>
      <c r="AA1242" t="s">
        <v>95</v>
      </c>
      <c r="AB1242" t="s">
        <v>95</v>
      </c>
      <c r="AC1242" t="s">
        <v>96</v>
      </c>
      <c r="AD1242">
        <v>252</v>
      </c>
      <c r="AE1242" t="s">
        <v>97</v>
      </c>
      <c r="AF1242" t="s">
        <v>98</v>
      </c>
      <c r="AG1242" t="s">
        <v>99</v>
      </c>
      <c r="AH1242" t="s">
        <v>97</v>
      </c>
      <c r="AI1242" t="s">
        <v>98</v>
      </c>
      <c r="AJ1242" t="s">
        <v>100</v>
      </c>
      <c r="AK1242" t="s">
        <v>101</v>
      </c>
      <c r="AL1242">
        <v>550</v>
      </c>
      <c r="AM1242" t="s">
        <v>102</v>
      </c>
      <c r="AN1242">
        <v>0</v>
      </c>
      <c r="AO1242">
        <v>334</v>
      </c>
      <c r="AP1242">
        <v>884</v>
      </c>
      <c r="AQ1242" t="s">
        <v>103</v>
      </c>
      <c r="AR1242" t="s">
        <v>104</v>
      </c>
      <c r="AS1242" t="s">
        <v>105</v>
      </c>
      <c r="AT1242" t="s">
        <v>106</v>
      </c>
      <c r="AU1242">
        <v>884</v>
      </c>
      <c r="AV1242">
        <v>884</v>
      </c>
      <c r="AW1242">
        <v>0</v>
      </c>
      <c r="AX1242">
        <v>1768</v>
      </c>
      <c r="AY1242">
        <v>1</v>
      </c>
      <c r="AZ1242">
        <v>0</v>
      </c>
      <c r="BA1242">
        <v>2</v>
      </c>
      <c r="BB1242">
        <v>1</v>
      </c>
      <c r="BC1242">
        <v>3</v>
      </c>
      <c r="BD1242">
        <v>1</v>
      </c>
      <c r="BE1242" t="s">
        <v>97</v>
      </c>
      <c r="BF1242">
        <v>8</v>
      </c>
      <c r="BG1242" t="s">
        <v>107</v>
      </c>
      <c r="BH1242">
        <v>0</v>
      </c>
      <c r="BI1242" t="s">
        <v>83</v>
      </c>
      <c r="BJ1242" t="s">
        <v>108</v>
      </c>
      <c r="BK1242">
        <v>2003</v>
      </c>
      <c r="BL1242" t="s">
        <v>109</v>
      </c>
      <c r="BM1242">
        <v>2</v>
      </c>
      <c r="BN1242">
        <v>543</v>
      </c>
      <c r="BO1242" t="s">
        <v>98</v>
      </c>
      <c r="BP1242" t="s">
        <v>98</v>
      </c>
      <c r="BQ1242" t="s">
        <v>105</v>
      </c>
      <c r="BR1242">
        <v>0</v>
      </c>
      <c r="BS1242">
        <v>63</v>
      </c>
      <c r="BT1242">
        <v>0</v>
      </c>
      <c r="BU1242">
        <v>0</v>
      </c>
      <c r="BV1242">
        <v>0</v>
      </c>
      <c r="BW1242">
        <v>0</v>
      </c>
      <c r="BX1242" t="s">
        <v>83</v>
      </c>
      <c r="BY1242" t="s">
        <v>83</v>
      </c>
      <c r="BZ1242" t="s">
        <v>83</v>
      </c>
      <c r="CA1242" s="2">
        <v>0</v>
      </c>
      <c r="CB1242">
        <v>7</v>
      </c>
      <c r="CC1242">
        <v>2008</v>
      </c>
      <c r="CD1242" t="s">
        <v>110</v>
      </c>
      <c r="CE1242" t="s">
        <v>111</v>
      </c>
      <c r="CF1242" s="2">
        <v>224900</v>
      </c>
      <c r="CG1242" s="4">
        <f t="shared" si="39"/>
        <v>127.20588235294117</v>
      </c>
    </row>
    <row r="1243" spans="1:85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 t="str">
        <f t="shared" si="38"/>
        <v>Y</v>
      </c>
      <c r="S1243">
        <v>7</v>
      </c>
      <c r="T1243">
        <v>6</v>
      </c>
      <c r="U1243">
        <v>2007</v>
      </c>
      <c r="V1243" t="str">
        <f>IF(Table1[[#This Row],[YearBuilt]]&lt;1990, "N", IF(Table1[[#This Row],[Remodeled after 1990?]] = "Y", "N", "Y"))</f>
        <v>Y</v>
      </c>
      <c r="W1243">
        <v>2007</v>
      </c>
      <c r="X1243" t="str" cm="1">
        <f t="array" ref="X1243">IFERROR(IF(U1243=W1243, "N", IF(AND(U1243&lt;W1243, Table1[[#This Row],[YearRemodAdd]]&gt;1990), "Y", "N/A")), No value)</f>
        <v>N</v>
      </c>
      <c r="Y1243" t="s">
        <v>152</v>
      </c>
      <c r="Z1243" t="s">
        <v>94</v>
      </c>
      <c r="AA1243" t="s">
        <v>95</v>
      </c>
      <c r="AB1243" t="s">
        <v>95</v>
      </c>
      <c r="AC1243" t="s">
        <v>137</v>
      </c>
      <c r="AD1243">
        <v>0</v>
      </c>
      <c r="AE1243" t="s">
        <v>97</v>
      </c>
      <c r="AF1243" t="s">
        <v>98</v>
      </c>
      <c r="AG1243" t="s">
        <v>99</v>
      </c>
      <c r="AH1243" t="s">
        <v>97</v>
      </c>
      <c r="AI1243" t="s">
        <v>98</v>
      </c>
      <c r="AJ1243" t="s">
        <v>130</v>
      </c>
      <c r="AK1243" t="s">
        <v>102</v>
      </c>
      <c r="AL1243">
        <v>0</v>
      </c>
      <c r="AM1243" t="s">
        <v>102</v>
      </c>
      <c r="AN1243">
        <v>0</v>
      </c>
      <c r="AO1243">
        <v>1689</v>
      </c>
      <c r="AP1243">
        <v>1689</v>
      </c>
      <c r="AQ1243" t="s">
        <v>103</v>
      </c>
      <c r="AR1243" t="s">
        <v>104</v>
      </c>
      <c r="AS1243" t="s">
        <v>105</v>
      </c>
      <c r="AT1243" t="s">
        <v>106</v>
      </c>
      <c r="AU1243">
        <v>1689</v>
      </c>
      <c r="AV1243">
        <v>0</v>
      </c>
      <c r="AW1243">
        <v>0</v>
      </c>
      <c r="AX1243">
        <v>1689</v>
      </c>
      <c r="AY1243">
        <v>0</v>
      </c>
      <c r="AZ1243">
        <v>0</v>
      </c>
      <c r="BA1243">
        <v>2</v>
      </c>
      <c r="BB1243">
        <v>0</v>
      </c>
      <c r="BC1243">
        <v>3</v>
      </c>
      <c r="BD1243">
        <v>1</v>
      </c>
      <c r="BE1243" t="s">
        <v>97</v>
      </c>
      <c r="BF1243">
        <v>7</v>
      </c>
      <c r="BG1243" t="s">
        <v>107</v>
      </c>
      <c r="BH1243">
        <v>0</v>
      </c>
      <c r="BI1243" t="s">
        <v>83</v>
      </c>
      <c r="BJ1243" t="s">
        <v>108</v>
      </c>
      <c r="BK1243">
        <v>2007</v>
      </c>
      <c r="BL1243" t="s">
        <v>109</v>
      </c>
      <c r="BM1243">
        <v>3</v>
      </c>
      <c r="BN1243">
        <v>954</v>
      </c>
      <c r="BO1243" t="s">
        <v>98</v>
      </c>
      <c r="BP1243" t="s">
        <v>98</v>
      </c>
      <c r="BQ1243" t="s">
        <v>105</v>
      </c>
      <c r="BR1243">
        <v>0</v>
      </c>
      <c r="BS1243">
        <v>56</v>
      </c>
      <c r="BT1243">
        <v>0</v>
      </c>
      <c r="BU1243">
        <v>0</v>
      </c>
      <c r="BV1243">
        <v>0</v>
      </c>
      <c r="BW1243">
        <v>0</v>
      </c>
      <c r="BX1243" t="s">
        <v>83</v>
      </c>
      <c r="BY1243" t="s">
        <v>83</v>
      </c>
      <c r="BZ1243" t="s">
        <v>83</v>
      </c>
      <c r="CA1243" s="2">
        <v>0</v>
      </c>
      <c r="CB1243">
        <v>6</v>
      </c>
      <c r="CC1243">
        <v>2007</v>
      </c>
      <c r="CD1243" t="s">
        <v>158</v>
      </c>
      <c r="CE1243" t="s">
        <v>159</v>
      </c>
      <c r="CF1243" s="2">
        <v>248328</v>
      </c>
      <c r="CG1243" s="4">
        <f t="shared" si="39"/>
        <v>147.02664298401422</v>
      </c>
    </row>
    <row r="1244" spans="1:85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 t="str">
        <f t="shared" si="38"/>
        <v>N/A</v>
      </c>
      <c r="S1244">
        <v>7</v>
      </c>
      <c r="T1244">
        <v>6</v>
      </c>
      <c r="U1244">
        <v>1974</v>
      </c>
      <c r="V1244" t="str">
        <f>IF(Table1[[#This Row],[YearBuilt]]&lt;1990, "N", IF(Table1[[#This Row],[Remodeled after 1990?]] = "Y", "N", "Y"))</f>
        <v>N</v>
      </c>
      <c r="W1244">
        <v>1974</v>
      </c>
      <c r="X1244" t="str" cm="1">
        <f t="array" ref="X1244">IFERROR(IF(U1244=W1244, "N", IF(AND(U1244&lt;W1244, Table1[[#This Row],[YearRemodAdd]]&gt;1990), "Y", "N/A")), No value)</f>
        <v>N</v>
      </c>
      <c r="Y1244" t="s">
        <v>93</v>
      </c>
      <c r="Z1244" t="s">
        <v>94</v>
      </c>
      <c r="AA1244" t="s">
        <v>161</v>
      </c>
      <c r="AB1244" t="s">
        <v>161</v>
      </c>
      <c r="AC1244" t="s">
        <v>96</v>
      </c>
      <c r="AD1244">
        <v>81</v>
      </c>
      <c r="AE1244" t="s">
        <v>98</v>
      </c>
      <c r="AF1244" t="s">
        <v>98</v>
      </c>
      <c r="AG1244" t="s">
        <v>118</v>
      </c>
      <c r="AH1244" t="s">
        <v>97</v>
      </c>
      <c r="AI1244" t="s">
        <v>98</v>
      </c>
      <c r="AJ1244" t="s">
        <v>97</v>
      </c>
      <c r="AK1244" t="s">
        <v>101</v>
      </c>
      <c r="AL1244">
        <v>885</v>
      </c>
      <c r="AM1244" t="s">
        <v>172</v>
      </c>
      <c r="AN1244">
        <v>168</v>
      </c>
      <c r="AO1244">
        <v>0</v>
      </c>
      <c r="AP1244">
        <v>1053</v>
      </c>
      <c r="AQ1244" t="s">
        <v>103</v>
      </c>
      <c r="AR1244" t="s">
        <v>98</v>
      </c>
      <c r="AS1244" t="s">
        <v>105</v>
      </c>
      <c r="AT1244" t="s">
        <v>106</v>
      </c>
      <c r="AU1244">
        <v>1173</v>
      </c>
      <c r="AV1244">
        <v>0</v>
      </c>
      <c r="AW1244">
        <v>0</v>
      </c>
      <c r="AX1244">
        <v>1173</v>
      </c>
      <c r="AY1244">
        <v>1</v>
      </c>
      <c r="AZ1244">
        <v>0</v>
      </c>
      <c r="BA1244">
        <v>2</v>
      </c>
      <c r="BB1244">
        <v>0</v>
      </c>
      <c r="BC1244">
        <v>3</v>
      </c>
      <c r="BD1244">
        <v>1</v>
      </c>
      <c r="BE1244" t="s">
        <v>97</v>
      </c>
      <c r="BF1244">
        <v>6</v>
      </c>
      <c r="BG1244" t="s">
        <v>107</v>
      </c>
      <c r="BH1244">
        <v>2</v>
      </c>
      <c r="BI1244" t="s">
        <v>98</v>
      </c>
      <c r="BJ1244" t="s">
        <v>108</v>
      </c>
      <c r="BK1244">
        <v>1974</v>
      </c>
      <c r="BL1244" t="s">
        <v>109</v>
      </c>
      <c r="BM1244">
        <v>2</v>
      </c>
      <c r="BN1244">
        <v>528</v>
      </c>
      <c r="BO1244" t="s">
        <v>98</v>
      </c>
      <c r="BP1244" t="s">
        <v>98</v>
      </c>
      <c r="BQ1244" t="s">
        <v>105</v>
      </c>
      <c r="BR1244">
        <v>0</v>
      </c>
      <c r="BS1244">
        <v>120</v>
      </c>
      <c r="BT1244">
        <v>0</v>
      </c>
      <c r="BU1244">
        <v>0</v>
      </c>
      <c r="BV1244">
        <v>0</v>
      </c>
      <c r="BW1244">
        <v>0</v>
      </c>
      <c r="BX1244" t="s">
        <v>83</v>
      </c>
      <c r="BY1244" t="s">
        <v>134</v>
      </c>
      <c r="BZ1244" t="s">
        <v>83</v>
      </c>
      <c r="CA1244" s="2">
        <v>0</v>
      </c>
      <c r="CB1244">
        <v>1</v>
      </c>
      <c r="CC1244">
        <v>2010</v>
      </c>
      <c r="CD1244" t="s">
        <v>110</v>
      </c>
      <c r="CE1244" t="s">
        <v>219</v>
      </c>
      <c r="CF1244" s="2">
        <v>170000</v>
      </c>
      <c r="CG1244" s="4">
        <f t="shared" si="39"/>
        <v>144.92753623188406</v>
      </c>
    </row>
    <row r="1245" spans="1:85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 t="str">
        <f t="shared" si="38"/>
        <v>Y</v>
      </c>
      <c r="S1245">
        <v>10</v>
      </c>
      <c r="T1245">
        <v>5</v>
      </c>
      <c r="U1245">
        <v>2006</v>
      </c>
      <c r="V1245" t="str">
        <f>IF(Table1[[#This Row],[YearBuilt]]&lt;1990, "N", IF(Table1[[#This Row],[Remodeled after 1990?]] = "Y", "N", "Y"))</f>
        <v>Y</v>
      </c>
      <c r="W1245">
        <v>2006</v>
      </c>
      <c r="X1245" t="str" cm="1">
        <f t="array" ref="X1245">IFERROR(IF(U1245=W1245, "N", IF(AND(U1245&lt;W1245, Table1[[#This Row],[YearRemodAdd]]&gt;1990), "Y", "N/A")), No value)</f>
        <v>N</v>
      </c>
      <c r="Y1245" t="s">
        <v>93</v>
      </c>
      <c r="Z1245" t="s">
        <v>94</v>
      </c>
      <c r="AA1245" t="s">
        <v>95</v>
      </c>
      <c r="AB1245" t="s">
        <v>95</v>
      </c>
      <c r="AC1245" t="s">
        <v>83</v>
      </c>
      <c r="AD1245" t="s">
        <v>83</v>
      </c>
      <c r="AE1245" t="s">
        <v>104</v>
      </c>
      <c r="AF1245" t="s">
        <v>98</v>
      </c>
      <c r="AG1245" t="s">
        <v>99</v>
      </c>
      <c r="AH1245" t="s">
        <v>104</v>
      </c>
      <c r="AI1245" t="s">
        <v>97</v>
      </c>
      <c r="AJ1245" t="s">
        <v>97</v>
      </c>
      <c r="AK1245" t="s">
        <v>101</v>
      </c>
      <c r="AL1245">
        <v>1386</v>
      </c>
      <c r="AM1245" t="s">
        <v>102</v>
      </c>
      <c r="AN1245">
        <v>0</v>
      </c>
      <c r="AO1245">
        <v>690</v>
      </c>
      <c r="AP1245">
        <v>2076</v>
      </c>
      <c r="AQ1245" t="s">
        <v>103</v>
      </c>
      <c r="AR1245" t="s">
        <v>104</v>
      </c>
      <c r="AS1245" t="s">
        <v>105</v>
      </c>
      <c r="AT1245" t="s">
        <v>106</v>
      </c>
      <c r="AU1245">
        <v>2076</v>
      </c>
      <c r="AV1245">
        <v>0</v>
      </c>
      <c r="AW1245">
        <v>0</v>
      </c>
      <c r="AX1245">
        <v>2076</v>
      </c>
      <c r="AY1245">
        <v>1</v>
      </c>
      <c r="AZ1245">
        <v>0</v>
      </c>
      <c r="BA1245">
        <v>2</v>
      </c>
      <c r="BB1245">
        <v>1</v>
      </c>
      <c r="BC1245">
        <v>2</v>
      </c>
      <c r="BD1245">
        <v>1</v>
      </c>
      <c r="BE1245" t="s">
        <v>104</v>
      </c>
      <c r="BF1245">
        <v>7</v>
      </c>
      <c r="BG1245" t="s">
        <v>107</v>
      </c>
      <c r="BH1245">
        <v>1</v>
      </c>
      <c r="BI1245" t="s">
        <v>97</v>
      </c>
      <c r="BJ1245" t="s">
        <v>108</v>
      </c>
      <c r="BK1245">
        <v>2006</v>
      </c>
      <c r="BL1245" t="s">
        <v>157</v>
      </c>
      <c r="BM1245">
        <v>3</v>
      </c>
      <c r="BN1245">
        <v>850</v>
      </c>
      <c r="BO1245" t="s">
        <v>98</v>
      </c>
      <c r="BP1245" t="s">
        <v>98</v>
      </c>
      <c r="BQ1245" t="s">
        <v>105</v>
      </c>
      <c r="BR1245">
        <v>216</v>
      </c>
      <c r="BS1245">
        <v>229</v>
      </c>
      <c r="BT1245">
        <v>0</v>
      </c>
      <c r="BU1245">
        <v>0</v>
      </c>
      <c r="BV1245">
        <v>0</v>
      </c>
      <c r="BW1245">
        <v>0</v>
      </c>
      <c r="BX1245" t="s">
        <v>83</v>
      </c>
      <c r="BY1245" t="s">
        <v>83</v>
      </c>
      <c r="BZ1245" t="s">
        <v>83</v>
      </c>
      <c r="CA1245" s="2">
        <v>0</v>
      </c>
      <c r="CB1245">
        <v>9</v>
      </c>
      <c r="CC1245">
        <v>2006</v>
      </c>
      <c r="CD1245" t="s">
        <v>158</v>
      </c>
      <c r="CE1245" t="s">
        <v>159</v>
      </c>
      <c r="CF1245" s="2">
        <v>465000</v>
      </c>
      <c r="CG1245" s="4">
        <f t="shared" si="39"/>
        <v>223.98843930635837</v>
      </c>
    </row>
    <row r="1246" spans="1:85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 t="str">
        <f t="shared" si="38"/>
        <v>N</v>
      </c>
      <c r="S1246">
        <v>8</v>
      </c>
      <c r="T1246">
        <v>7</v>
      </c>
      <c r="U1246">
        <v>1929</v>
      </c>
      <c r="V1246" t="str">
        <f>IF(Table1[[#This Row],[YearBuilt]]&lt;1990, "N", IF(Table1[[#This Row],[Remodeled after 1990?]] = "Y", "N", "Y"))</f>
        <v>N</v>
      </c>
      <c r="W1246">
        <v>1950</v>
      </c>
      <c r="X1246" t="str" cm="1">
        <f t="array" ref="X1246">IFERROR(IF(U1246=W1246, "N", IF(AND(U1246&lt;W1246, Table1[[#This Row],[YearRemodAdd]]&gt;1990), "Y", "N/A")), No value)</f>
        <v>N/A</v>
      </c>
      <c r="Y1246" t="s">
        <v>93</v>
      </c>
      <c r="Z1246" t="s">
        <v>94</v>
      </c>
      <c r="AA1246" t="s">
        <v>96</v>
      </c>
      <c r="AB1246" t="s">
        <v>203</v>
      </c>
      <c r="AC1246" t="s">
        <v>117</v>
      </c>
      <c r="AD1246">
        <v>0</v>
      </c>
      <c r="AE1246" t="s">
        <v>98</v>
      </c>
      <c r="AF1246" t="s">
        <v>98</v>
      </c>
      <c r="AG1246" t="s">
        <v>99</v>
      </c>
      <c r="AH1246" t="s">
        <v>97</v>
      </c>
      <c r="AI1246" t="s">
        <v>98</v>
      </c>
      <c r="AJ1246" t="s">
        <v>100</v>
      </c>
      <c r="AK1246" t="s">
        <v>102</v>
      </c>
      <c r="AL1246">
        <v>0</v>
      </c>
      <c r="AM1246" t="s">
        <v>102</v>
      </c>
      <c r="AN1246">
        <v>0</v>
      </c>
      <c r="AO1246">
        <v>792</v>
      </c>
      <c r="AP1246">
        <v>792</v>
      </c>
      <c r="AQ1246" t="s">
        <v>103</v>
      </c>
      <c r="AR1246" t="s">
        <v>147</v>
      </c>
      <c r="AS1246" t="s">
        <v>105</v>
      </c>
      <c r="AT1246" t="s">
        <v>106</v>
      </c>
      <c r="AU1246">
        <v>792</v>
      </c>
      <c r="AV1246">
        <v>725</v>
      </c>
      <c r="AW1246">
        <v>0</v>
      </c>
      <c r="AX1246">
        <v>1517</v>
      </c>
      <c r="AY1246">
        <v>0</v>
      </c>
      <c r="AZ1246">
        <v>0</v>
      </c>
      <c r="BA1246">
        <v>1</v>
      </c>
      <c r="BB1246">
        <v>0</v>
      </c>
      <c r="BC1246">
        <v>3</v>
      </c>
      <c r="BD1246">
        <v>1</v>
      </c>
      <c r="BE1246" t="s">
        <v>97</v>
      </c>
      <c r="BF1246">
        <v>7</v>
      </c>
      <c r="BG1246" t="s">
        <v>107</v>
      </c>
      <c r="BH1246">
        <v>2</v>
      </c>
      <c r="BI1246" t="s">
        <v>97</v>
      </c>
      <c r="BJ1246" t="s">
        <v>127</v>
      </c>
      <c r="BK1246">
        <v>1931</v>
      </c>
      <c r="BL1246" t="s">
        <v>102</v>
      </c>
      <c r="BM1246">
        <v>2</v>
      </c>
      <c r="BN1246">
        <v>400</v>
      </c>
      <c r="BO1246" t="s">
        <v>98</v>
      </c>
      <c r="BP1246" t="s">
        <v>98</v>
      </c>
      <c r="BQ1246" t="s">
        <v>105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83</v>
      </c>
      <c r="BY1246" t="s">
        <v>83</v>
      </c>
      <c r="BZ1246" t="s">
        <v>83</v>
      </c>
      <c r="CA1246" s="2">
        <v>0</v>
      </c>
      <c r="CB1246">
        <v>6</v>
      </c>
      <c r="CC1246">
        <v>2006</v>
      </c>
      <c r="CD1246" t="s">
        <v>110</v>
      </c>
      <c r="CE1246" t="s">
        <v>111</v>
      </c>
      <c r="CF1246" s="2">
        <v>230000</v>
      </c>
      <c r="CG1246" s="4">
        <f t="shared" si="39"/>
        <v>151.61502966381016</v>
      </c>
    </row>
    <row r="1247" spans="1:85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 t="str">
        <f t="shared" si="38"/>
        <v>N/A</v>
      </c>
      <c r="S1247">
        <v>6</v>
      </c>
      <c r="T1247">
        <v>7</v>
      </c>
      <c r="U1247">
        <v>1984</v>
      </c>
      <c r="V1247" t="str">
        <f>IF(Table1[[#This Row],[YearBuilt]]&lt;1990, "N", IF(Table1[[#This Row],[Remodeled after 1990?]] = "Y", "N", "Y"))</f>
        <v>N</v>
      </c>
      <c r="W1247">
        <v>2003</v>
      </c>
      <c r="X1247" t="str" cm="1">
        <f t="array" ref="X1247">IFERROR(IF(U1247=W1247, "N", IF(AND(U1247&lt;W1247, Table1[[#This Row],[YearRemodAdd]]&gt;1990), "Y", "N/A")), No value)</f>
        <v>Y</v>
      </c>
      <c r="Y1247" t="s">
        <v>152</v>
      </c>
      <c r="Z1247" t="s">
        <v>94</v>
      </c>
      <c r="AA1247" t="s">
        <v>95</v>
      </c>
      <c r="AB1247" t="s">
        <v>95</v>
      </c>
      <c r="AC1247" t="s">
        <v>96</v>
      </c>
      <c r="AD1247">
        <v>74</v>
      </c>
      <c r="AE1247" t="s">
        <v>98</v>
      </c>
      <c r="AF1247" t="s">
        <v>98</v>
      </c>
      <c r="AG1247" t="s">
        <v>118</v>
      </c>
      <c r="AH1247" t="s">
        <v>97</v>
      </c>
      <c r="AI1247" t="s">
        <v>98</v>
      </c>
      <c r="AJ1247" t="s">
        <v>100</v>
      </c>
      <c r="AK1247" t="s">
        <v>102</v>
      </c>
      <c r="AL1247">
        <v>0</v>
      </c>
      <c r="AM1247" t="s">
        <v>102</v>
      </c>
      <c r="AN1247">
        <v>0</v>
      </c>
      <c r="AO1247">
        <v>585</v>
      </c>
      <c r="AP1247">
        <v>585</v>
      </c>
      <c r="AQ1247" t="s">
        <v>103</v>
      </c>
      <c r="AR1247" t="s">
        <v>104</v>
      </c>
      <c r="AS1247" t="s">
        <v>105</v>
      </c>
      <c r="AT1247" t="s">
        <v>106</v>
      </c>
      <c r="AU1247">
        <v>1140</v>
      </c>
      <c r="AV1247">
        <v>728</v>
      </c>
      <c r="AW1247">
        <v>0</v>
      </c>
      <c r="AX1247">
        <v>1868</v>
      </c>
      <c r="AY1247">
        <v>0</v>
      </c>
      <c r="AZ1247">
        <v>0</v>
      </c>
      <c r="BA1247">
        <v>3</v>
      </c>
      <c r="BB1247">
        <v>1</v>
      </c>
      <c r="BC1247">
        <v>3</v>
      </c>
      <c r="BD1247">
        <v>1</v>
      </c>
      <c r="BE1247" t="s">
        <v>98</v>
      </c>
      <c r="BF1247">
        <v>7</v>
      </c>
      <c r="BG1247" t="s">
        <v>107</v>
      </c>
      <c r="BH1247">
        <v>1</v>
      </c>
      <c r="BI1247" t="s">
        <v>98</v>
      </c>
      <c r="BJ1247" t="s">
        <v>156</v>
      </c>
      <c r="BK1247">
        <v>1984</v>
      </c>
      <c r="BL1247" t="s">
        <v>157</v>
      </c>
      <c r="BM1247">
        <v>2</v>
      </c>
      <c r="BN1247">
        <v>477</v>
      </c>
      <c r="BO1247" t="s">
        <v>98</v>
      </c>
      <c r="BP1247" t="s">
        <v>98</v>
      </c>
      <c r="BQ1247" t="s">
        <v>105</v>
      </c>
      <c r="BR1247">
        <v>268</v>
      </c>
      <c r="BS1247">
        <v>112</v>
      </c>
      <c r="BT1247">
        <v>0</v>
      </c>
      <c r="BU1247">
        <v>0</v>
      </c>
      <c r="BV1247">
        <v>147</v>
      </c>
      <c r="BW1247">
        <v>0</v>
      </c>
      <c r="BX1247" t="s">
        <v>83</v>
      </c>
      <c r="BY1247" t="s">
        <v>83</v>
      </c>
      <c r="BZ1247" t="s">
        <v>83</v>
      </c>
      <c r="CA1247" s="2">
        <v>0</v>
      </c>
      <c r="CB1247">
        <v>1</v>
      </c>
      <c r="CC1247">
        <v>2007</v>
      </c>
      <c r="CD1247" t="s">
        <v>110</v>
      </c>
      <c r="CE1247" t="s">
        <v>128</v>
      </c>
      <c r="CF1247" s="2">
        <v>178000</v>
      </c>
      <c r="CG1247" s="4">
        <f t="shared" si="39"/>
        <v>95.289079229122052</v>
      </c>
    </row>
    <row r="1248" spans="1:85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 t="str">
        <f t="shared" si="38"/>
        <v>N</v>
      </c>
      <c r="S1248">
        <v>7</v>
      </c>
      <c r="T1248">
        <v>5</v>
      </c>
      <c r="U1248">
        <v>2005</v>
      </c>
      <c r="V1248" t="str">
        <f>IF(Table1[[#This Row],[YearBuilt]]&lt;1990, "N", IF(Table1[[#This Row],[Remodeled after 1990?]] = "Y", "N", "Y"))</f>
        <v>N</v>
      </c>
      <c r="W1248">
        <v>2006</v>
      </c>
      <c r="X1248" t="str" cm="1">
        <f t="array" ref="X1248">IFERROR(IF(U1248=W1248, "N", IF(AND(U1248&lt;W1248, Table1[[#This Row],[YearRemodAdd]]&gt;1990), "Y", "N/A")), No value)</f>
        <v>Y</v>
      </c>
      <c r="Y1248" t="s">
        <v>93</v>
      </c>
      <c r="Z1248" t="s">
        <v>94</v>
      </c>
      <c r="AA1248" t="s">
        <v>95</v>
      </c>
      <c r="AB1248" t="s">
        <v>95</v>
      </c>
      <c r="AC1248" t="s">
        <v>117</v>
      </c>
      <c r="AD1248">
        <v>0</v>
      </c>
      <c r="AE1248" t="s">
        <v>97</v>
      </c>
      <c r="AF1248" t="s">
        <v>98</v>
      </c>
      <c r="AG1248" t="s">
        <v>99</v>
      </c>
      <c r="AH1248" t="s">
        <v>97</v>
      </c>
      <c r="AI1248" t="s">
        <v>98</v>
      </c>
      <c r="AJ1248" t="s">
        <v>100</v>
      </c>
      <c r="AK1248" t="s">
        <v>102</v>
      </c>
      <c r="AL1248">
        <v>0</v>
      </c>
      <c r="AM1248" t="s">
        <v>102</v>
      </c>
      <c r="AN1248">
        <v>0</v>
      </c>
      <c r="AO1248">
        <v>756</v>
      </c>
      <c r="AP1248">
        <v>756</v>
      </c>
      <c r="AQ1248" t="s">
        <v>103</v>
      </c>
      <c r="AR1248" t="s">
        <v>104</v>
      </c>
      <c r="AS1248" t="s">
        <v>105</v>
      </c>
      <c r="AT1248" t="s">
        <v>106</v>
      </c>
      <c r="AU1248">
        <v>756</v>
      </c>
      <c r="AV1248">
        <v>797</v>
      </c>
      <c r="AW1248">
        <v>0</v>
      </c>
      <c r="AX1248">
        <v>1553</v>
      </c>
      <c r="AY1248">
        <v>0</v>
      </c>
      <c r="AZ1248">
        <v>0</v>
      </c>
      <c r="BA1248">
        <v>2</v>
      </c>
      <c r="BB1248">
        <v>1</v>
      </c>
      <c r="BC1248">
        <v>3</v>
      </c>
      <c r="BD1248">
        <v>1</v>
      </c>
      <c r="BE1248" t="s">
        <v>97</v>
      </c>
      <c r="BF1248">
        <v>6</v>
      </c>
      <c r="BG1248" t="s">
        <v>107</v>
      </c>
      <c r="BH1248">
        <v>0</v>
      </c>
      <c r="BI1248" t="s">
        <v>83</v>
      </c>
      <c r="BJ1248" t="s">
        <v>108</v>
      </c>
      <c r="BK1248">
        <v>2005</v>
      </c>
      <c r="BL1248" t="s">
        <v>109</v>
      </c>
      <c r="BM1248">
        <v>2</v>
      </c>
      <c r="BN1248">
        <v>615</v>
      </c>
      <c r="BO1248" t="s">
        <v>98</v>
      </c>
      <c r="BP1248" t="s">
        <v>98</v>
      </c>
      <c r="BQ1248" t="s">
        <v>105</v>
      </c>
      <c r="BR1248">
        <v>0</v>
      </c>
      <c r="BS1248">
        <v>45</v>
      </c>
      <c r="BT1248">
        <v>0</v>
      </c>
      <c r="BU1248">
        <v>0</v>
      </c>
      <c r="BV1248">
        <v>0</v>
      </c>
      <c r="BW1248">
        <v>0</v>
      </c>
      <c r="BX1248" t="s">
        <v>83</v>
      </c>
      <c r="BY1248" t="s">
        <v>83</v>
      </c>
      <c r="BZ1248" t="s">
        <v>83</v>
      </c>
      <c r="CA1248" s="2">
        <v>0</v>
      </c>
      <c r="CB1248">
        <v>3</v>
      </c>
      <c r="CC1248">
        <v>2006</v>
      </c>
      <c r="CD1248" t="s">
        <v>158</v>
      </c>
      <c r="CE1248" t="s">
        <v>159</v>
      </c>
      <c r="CF1248" s="2">
        <v>186500</v>
      </c>
      <c r="CG1248" s="4">
        <f t="shared" si="39"/>
        <v>120.09014810045075</v>
      </c>
    </row>
    <row r="1249" spans="1:85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 t="str">
        <f t="shared" si="38"/>
        <v>N/A</v>
      </c>
      <c r="S1249">
        <v>6</v>
      </c>
      <c r="T1249">
        <v>5</v>
      </c>
      <c r="U1249">
        <v>1976</v>
      </c>
      <c r="V1249" t="str">
        <f>IF(Table1[[#This Row],[YearBuilt]]&lt;1990, "N", IF(Table1[[#This Row],[Remodeled after 1990?]] = "Y", "N", "Y"))</f>
        <v>N</v>
      </c>
      <c r="W1249">
        <v>1976</v>
      </c>
      <c r="X1249" t="str" cm="1">
        <f t="array" ref="X1249">IFERROR(IF(U1249=W1249, "N", IF(AND(U1249&lt;W1249, Table1[[#This Row],[YearRemodAdd]]&gt;1990), "Y", "N/A")), No value)</f>
        <v>N</v>
      </c>
      <c r="Y1249" t="s">
        <v>93</v>
      </c>
      <c r="Z1249" t="s">
        <v>94</v>
      </c>
      <c r="AA1249" t="s">
        <v>140</v>
      </c>
      <c r="AB1249" t="s">
        <v>140</v>
      </c>
      <c r="AC1249" t="s">
        <v>96</v>
      </c>
      <c r="AD1249">
        <v>335</v>
      </c>
      <c r="AE1249" t="s">
        <v>98</v>
      </c>
      <c r="AF1249" t="s">
        <v>98</v>
      </c>
      <c r="AG1249" t="s">
        <v>118</v>
      </c>
      <c r="AH1249" t="s">
        <v>98</v>
      </c>
      <c r="AI1249" t="s">
        <v>98</v>
      </c>
      <c r="AJ1249" t="s">
        <v>130</v>
      </c>
      <c r="AK1249" t="s">
        <v>101</v>
      </c>
      <c r="AL1249">
        <v>539</v>
      </c>
      <c r="AM1249" t="s">
        <v>102</v>
      </c>
      <c r="AN1249">
        <v>0</v>
      </c>
      <c r="AO1249">
        <v>473</v>
      </c>
      <c r="AP1249">
        <v>1012</v>
      </c>
      <c r="AQ1249" t="s">
        <v>103</v>
      </c>
      <c r="AR1249" t="s">
        <v>98</v>
      </c>
      <c r="AS1249" t="s">
        <v>105</v>
      </c>
      <c r="AT1249" t="s">
        <v>106</v>
      </c>
      <c r="AU1249">
        <v>1034</v>
      </c>
      <c r="AV1249">
        <v>0</v>
      </c>
      <c r="AW1249">
        <v>0</v>
      </c>
      <c r="AX1249">
        <v>1034</v>
      </c>
      <c r="AY1249">
        <v>1</v>
      </c>
      <c r="AZ1249">
        <v>0</v>
      </c>
      <c r="BA1249">
        <v>1</v>
      </c>
      <c r="BB1249">
        <v>0</v>
      </c>
      <c r="BC1249">
        <v>3</v>
      </c>
      <c r="BD1249">
        <v>1</v>
      </c>
      <c r="BE1249" t="s">
        <v>98</v>
      </c>
      <c r="BF1249">
        <v>6</v>
      </c>
      <c r="BG1249" t="s">
        <v>107</v>
      </c>
      <c r="BH1249">
        <v>0</v>
      </c>
      <c r="BI1249" t="s">
        <v>83</v>
      </c>
      <c r="BJ1249" t="s">
        <v>108</v>
      </c>
      <c r="BK1249">
        <v>1976</v>
      </c>
      <c r="BL1249" t="s">
        <v>102</v>
      </c>
      <c r="BM1249">
        <v>3</v>
      </c>
      <c r="BN1249">
        <v>888</v>
      </c>
      <c r="BO1249" t="s">
        <v>98</v>
      </c>
      <c r="BP1249" t="s">
        <v>98</v>
      </c>
      <c r="BQ1249" t="s">
        <v>105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 t="s">
        <v>83</v>
      </c>
      <c r="BY1249" t="s">
        <v>83</v>
      </c>
      <c r="BZ1249" t="s">
        <v>83</v>
      </c>
      <c r="CA1249" s="2">
        <v>0</v>
      </c>
      <c r="CB1249">
        <v>5</v>
      </c>
      <c r="CC1249">
        <v>2010</v>
      </c>
      <c r="CD1249" t="s">
        <v>110</v>
      </c>
      <c r="CE1249" t="s">
        <v>111</v>
      </c>
      <c r="CF1249" s="2">
        <v>169900</v>
      </c>
      <c r="CG1249" s="4">
        <f t="shared" si="39"/>
        <v>164.31334622823985</v>
      </c>
    </row>
    <row r="1250" spans="1:85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 t="str">
        <f t="shared" si="38"/>
        <v>N/A</v>
      </c>
      <c r="S1250">
        <v>6</v>
      </c>
      <c r="T1250">
        <v>5</v>
      </c>
      <c r="U1250">
        <v>1917</v>
      </c>
      <c r="V1250" t="str">
        <f>IF(Table1[[#This Row],[YearBuilt]]&lt;1990, "N", IF(Table1[[#This Row],[Remodeled after 1990?]] = "Y", "N", "Y"))</f>
        <v>N</v>
      </c>
      <c r="W1250">
        <v>1950</v>
      </c>
      <c r="X1250" t="str" cm="1">
        <f t="array" ref="X1250">IFERROR(IF(U1250=W1250, "N", IF(AND(U1250&lt;W1250, Table1[[#This Row],[YearRemodAdd]]&gt;1990), "Y", "N/A")), No value)</f>
        <v>N/A</v>
      </c>
      <c r="Y1250" t="s">
        <v>93</v>
      </c>
      <c r="Z1250" t="s">
        <v>94</v>
      </c>
      <c r="AA1250" t="s">
        <v>186</v>
      </c>
      <c r="AB1250" t="s">
        <v>186</v>
      </c>
      <c r="AC1250" t="s">
        <v>117</v>
      </c>
      <c r="AD1250">
        <v>0</v>
      </c>
      <c r="AE1250" t="s">
        <v>98</v>
      </c>
      <c r="AF1250" t="s">
        <v>98</v>
      </c>
      <c r="AG1250" t="s">
        <v>126</v>
      </c>
      <c r="AH1250" t="s">
        <v>97</v>
      </c>
      <c r="AI1250" t="s">
        <v>98</v>
      </c>
      <c r="AJ1250" t="s">
        <v>100</v>
      </c>
      <c r="AK1250" t="s">
        <v>153</v>
      </c>
      <c r="AL1250">
        <v>319</v>
      </c>
      <c r="AM1250" t="s">
        <v>102</v>
      </c>
      <c r="AN1250">
        <v>0</v>
      </c>
      <c r="AO1250">
        <v>416</v>
      </c>
      <c r="AP1250">
        <v>735</v>
      </c>
      <c r="AQ1250" t="s">
        <v>251</v>
      </c>
      <c r="AR1250" t="s">
        <v>147</v>
      </c>
      <c r="AS1250" t="s">
        <v>177</v>
      </c>
      <c r="AT1250" t="s">
        <v>106</v>
      </c>
      <c r="AU1250">
        <v>1134</v>
      </c>
      <c r="AV1250">
        <v>924</v>
      </c>
      <c r="AW1250">
        <v>0</v>
      </c>
      <c r="AX1250">
        <v>2058</v>
      </c>
      <c r="AY1250">
        <v>0</v>
      </c>
      <c r="AZ1250">
        <v>0</v>
      </c>
      <c r="BA1250">
        <v>1</v>
      </c>
      <c r="BB1250">
        <v>1</v>
      </c>
      <c r="BC1250">
        <v>3</v>
      </c>
      <c r="BD1250">
        <v>1</v>
      </c>
      <c r="BE1250" t="s">
        <v>98</v>
      </c>
      <c r="BF1250">
        <v>8</v>
      </c>
      <c r="BG1250" t="s">
        <v>107</v>
      </c>
      <c r="BH1250">
        <v>1</v>
      </c>
      <c r="BI1250" t="s">
        <v>97</v>
      </c>
      <c r="BJ1250" t="s">
        <v>127</v>
      </c>
      <c r="BK1250">
        <v>1950</v>
      </c>
      <c r="BL1250" t="s">
        <v>102</v>
      </c>
      <c r="BM1250">
        <v>2</v>
      </c>
      <c r="BN1250">
        <v>396</v>
      </c>
      <c r="BO1250" t="s">
        <v>147</v>
      </c>
      <c r="BP1250" t="s">
        <v>147</v>
      </c>
      <c r="BQ1250" t="s">
        <v>190</v>
      </c>
      <c r="BR1250">
        <v>0</v>
      </c>
      <c r="BS1250">
        <v>0</v>
      </c>
      <c r="BT1250">
        <v>259</v>
      </c>
      <c r="BU1250">
        <v>0</v>
      </c>
      <c r="BV1250">
        <v>0</v>
      </c>
      <c r="BW1250">
        <v>0</v>
      </c>
      <c r="BX1250" t="s">
        <v>83</v>
      </c>
      <c r="BY1250" t="s">
        <v>83</v>
      </c>
      <c r="BZ1250" t="s">
        <v>83</v>
      </c>
      <c r="CA1250" s="2">
        <v>0</v>
      </c>
      <c r="CB1250">
        <v>4</v>
      </c>
      <c r="CC1250">
        <v>2008</v>
      </c>
      <c r="CD1250" t="s">
        <v>110</v>
      </c>
      <c r="CE1250" t="s">
        <v>111</v>
      </c>
      <c r="CF1250" s="2">
        <v>129500</v>
      </c>
      <c r="CG1250" s="4">
        <f t="shared" si="39"/>
        <v>62.925170068027214</v>
      </c>
    </row>
    <row r="1251" spans="1:85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 t="str">
        <f t="shared" si="38"/>
        <v>Y</v>
      </c>
      <c r="S1251">
        <v>5</v>
      </c>
      <c r="T1251">
        <v>7</v>
      </c>
      <c r="U1251">
        <v>1950</v>
      </c>
      <c r="V1251" t="str">
        <f>IF(Table1[[#This Row],[YearBuilt]]&lt;1990, "N", IF(Table1[[#This Row],[Remodeled after 1990?]] = "Y", "N", "Y"))</f>
        <v>N</v>
      </c>
      <c r="W1251">
        <v>1950</v>
      </c>
      <c r="X1251" t="str" cm="1">
        <f t="array" ref="X1251">IFERROR(IF(U1251=W1251, "N", IF(AND(U1251&lt;W1251, Table1[[#This Row],[YearRemodAdd]]&gt;1990), "Y", "N/A")), No value)</f>
        <v>N</v>
      </c>
      <c r="Y1251" t="s">
        <v>93</v>
      </c>
      <c r="Z1251" t="s">
        <v>94</v>
      </c>
      <c r="AA1251" t="s">
        <v>116</v>
      </c>
      <c r="AB1251" t="s">
        <v>116</v>
      </c>
      <c r="AC1251" t="s">
        <v>117</v>
      </c>
      <c r="AD1251">
        <v>0</v>
      </c>
      <c r="AE1251" t="s">
        <v>98</v>
      </c>
      <c r="AF1251" t="s">
        <v>98</v>
      </c>
      <c r="AG1251" t="s">
        <v>118</v>
      </c>
      <c r="AH1251" t="s">
        <v>98</v>
      </c>
      <c r="AI1251" t="s">
        <v>98</v>
      </c>
      <c r="AJ1251" t="s">
        <v>100</v>
      </c>
      <c r="AK1251" t="s">
        <v>141</v>
      </c>
      <c r="AL1251">
        <v>534</v>
      </c>
      <c r="AM1251" t="s">
        <v>153</v>
      </c>
      <c r="AN1251">
        <v>96</v>
      </c>
      <c r="AO1251">
        <v>246</v>
      </c>
      <c r="AP1251">
        <v>876</v>
      </c>
      <c r="AQ1251" t="s">
        <v>103</v>
      </c>
      <c r="AR1251" t="s">
        <v>98</v>
      </c>
      <c r="AS1251" t="s">
        <v>105</v>
      </c>
      <c r="AT1251" t="s">
        <v>106</v>
      </c>
      <c r="AU1251">
        <v>988</v>
      </c>
      <c r="AV1251">
        <v>0</v>
      </c>
      <c r="AW1251">
        <v>0</v>
      </c>
      <c r="AX1251">
        <v>988</v>
      </c>
      <c r="AY1251">
        <v>0</v>
      </c>
      <c r="AZ1251">
        <v>0</v>
      </c>
      <c r="BA1251">
        <v>1</v>
      </c>
      <c r="BB1251">
        <v>0</v>
      </c>
      <c r="BC1251">
        <v>3</v>
      </c>
      <c r="BD1251">
        <v>1</v>
      </c>
      <c r="BE1251" t="s">
        <v>98</v>
      </c>
      <c r="BF1251">
        <v>6</v>
      </c>
      <c r="BG1251" t="s">
        <v>107</v>
      </c>
      <c r="BH1251">
        <v>0</v>
      </c>
      <c r="BI1251" t="s">
        <v>83</v>
      </c>
      <c r="BJ1251" t="s">
        <v>108</v>
      </c>
      <c r="BK1251">
        <v>1950</v>
      </c>
      <c r="BL1251" t="s">
        <v>102</v>
      </c>
      <c r="BM1251">
        <v>1</v>
      </c>
      <c r="BN1251">
        <v>276</v>
      </c>
      <c r="BO1251" t="s">
        <v>98</v>
      </c>
      <c r="BP1251" t="s">
        <v>98</v>
      </c>
      <c r="BQ1251" t="s">
        <v>105</v>
      </c>
      <c r="BR1251">
        <v>0</v>
      </c>
      <c r="BS1251">
        <v>80</v>
      </c>
      <c r="BT1251">
        <v>0</v>
      </c>
      <c r="BU1251">
        <v>0</v>
      </c>
      <c r="BV1251">
        <v>0</v>
      </c>
      <c r="BW1251">
        <v>0</v>
      </c>
      <c r="BX1251" t="s">
        <v>83</v>
      </c>
      <c r="BY1251" t="s">
        <v>83</v>
      </c>
      <c r="BZ1251" t="s">
        <v>83</v>
      </c>
      <c r="CA1251" s="2">
        <v>0</v>
      </c>
      <c r="CB1251">
        <v>5</v>
      </c>
      <c r="CC1251">
        <v>2007</v>
      </c>
      <c r="CD1251" t="s">
        <v>110</v>
      </c>
      <c r="CE1251" t="s">
        <v>111</v>
      </c>
      <c r="CF1251" s="2">
        <v>119000</v>
      </c>
      <c r="CG1251" s="4">
        <f t="shared" si="39"/>
        <v>120.44534412955466</v>
      </c>
    </row>
    <row r="1252" spans="1:85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 t="str">
        <f t="shared" si="38"/>
        <v>Y</v>
      </c>
      <c r="S1252">
        <v>7</v>
      </c>
      <c r="T1252">
        <v>5</v>
      </c>
      <c r="U1252">
        <v>1968</v>
      </c>
      <c r="V1252" t="str">
        <f>IF(Table1[[#This Row],[YearBuilt]]&lt;1990, "N", IF(Table1[[#This Row],[Remodeled after 1990?]] = "Y", "N", "Y"))</f>
        <v>N</v>
      </c>
      <c r="W1252">
        <v>1968</v>
      </c>
      <c r="X1252" t="str" cm="1">
        <f t="array" ref="X1252">IFERROR(IF(U1252=W1252, "N", IF(AND(U1252&lt;W1252, Table1[[#This Row],[YearRemodAdd]]&gt;1990), "Y", "N/A")), No value)</f>
        <v>N</v>
      </c>
      <c r="Y1252" t="s">
        <v>152</v>
      </c>
      <c r="Z1252" t="s">
        <v>94</v>
      </c>
      <c r="AA1252" t="s">
        <v>96</v>
      </c>
      <c r="AB1252" t="s">
        <v>96</v>
      </c>
      <c r="AC1252" t="s">
        <v>117</v>
      </c>
      <c r="AD1252">
        <v>0</v>
      </c>
      <c r="AE1252" t="s">
        <v>97</v>
      </c>
      <c r="AF1252" t="s">
        <v>98</v>
      </c>
      <c r="AG1252" t="s">
        <v>118</v>
      </c>
      <c r="AH1252" t="s">
        <v>98</v>
      </c>
      <c r="AI1252" t="s">
        <v>98</v>
      </c>
      <c r="AJ1252" t="s">
        <v>100</v>
      </c>
      <c r="AK1252" t="s">
        <v>119</v>
      </c>
      <c r="AL1252">
        <v>1065</v>
      </c>
      <c r="AM1252" t="s">
        <v>102</v>
      </c>
      <c r="AN1252">
        <v>0</v>
      </c>
      <c r="AO1252">
        <v>1045</v>
      </c>
      <c r="AP1252">
        <v>2110</v>
      </c>
      <c r="AQ1252" t="s">
        <v>103</v>
      </c>
      <c r="AR1252" t="s">
        <v>104</v>
      </c>
      <c r="AS1252" t="s">
        <v>105</v>
      </c>
      <c r="AT1252" t="s">
        <v>106</v>
      </c>
      <c r="AU1252">
        <v>2110</v>
      </c>
      <c r="AV1252">
        <v>0</v>
      </c>
      <c r="AW1252">
        <v>0</v>
      </c>
      <c r="AX1252">
        <v>2110</v>
      </c>
      <c r="AY1252">
        <v>1</v>
      </c>
      <c r="AZ1252">
        <v>0</v>
      </c>
      <c r="BA1252">
        <v>2</v>
      </c>
      <c r="BB1252">
        <v>1</v>
      </c>
      <c r="BC1252">
        <v>3</v>
      </c>
      <c r="BD1252">
        <v>1</v>
      </c>
      <c r="BE1252" t="s">
        <v>104</v>
      </c>
      <c r="BF1252">
        <v>8</v>
      </c>
      <c r="BG1252" t="s">
        <v>107</v>
      </c>
      <c r="BH1252">
        <v>2</v>
      </c>
      <c r="BI1252" t="s">
        <v>98</v>
      </c>
      <c r="BJ1252" t="s">
        <v>108</v>
      </c>
      <c r="BK1252">
        <v>1968</v>
      </c>
      <c r="BL1252" t="s">
        <v>157</v>
      </c>
      <c r="BM1252">
        <v>2</v>
      </c>
      <c r="BN1252">
        <v>522</v>
      </c>
      <c r="BO1252" t="s">
        <v>98</v>
      </c>
      <c r="BP1252" t="s">
        <v>98</v>
      </c>
      <c r="BQ1252" t="s">
        <v>105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83</v>
      </c>
      <c r="BY1252" t="s">
        <v>83</v>
      </c>
      <c r="BZ1252" t="s">
        <v>83</v>
      </c>
      <c r="CA1252" s="2">
        <v>0</v>
      </c>
      <c r="CB1252">
        <v>4</v>
      </c>
      <c r="CC1252">
        <v>2010</v>
      </c>
      <c r="CD1252" t="s">
        <v>110</v>
      </c>
      <c r="CE1252" t="s">
        <v>111</v>
      </c>
      <c r="CF1252" s="2">
        <v>244000</v>
      </c>
      <c r="CG1252" s="4">
        <f t="shared" si="39"/>
        <v>115.63981042654028</v>
      </c>
    </row>
    <row r="1253" spans="1:85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 t="str">
        <f t="shared" si="38"/>
        <v>Y</v>
      </c>
      <c r="S1253">
        <v>7</v>
      </c>
      <c r="T1253">
        <v>5</v>
      </c>
      <c r="U1253">
        <v>2003</v>
      </c>
      <c r="V1253" t="str">
        <f>IF(Table1[[#This Row],[YearBuilt]]&lt;1990, "N", IF(Table1[[#This Row],[Remodeled after 1990?]] = "Y", "N", "Y"))</f>
        <v>Y</v>
      </c>
      <c r="W1253">
        <v>2003</v>
      </c>
      <c r="X1253" t="str" cm="1">
        <f t="array" ref="X1253">IFERROR(IF(U1253=W1253, "N", IF(AND(U1253&lt;W1253, Table1[[#This Row],[YearRemodAdd]]&gt;1990), "Y", "N/A")), No value)</f>
        <v>N</v>
      </c>
      <c r="Y1253" t="s">
        <v>93</v>
      </c>
      <c r="Z1253" t="s">
        <v>94</v>
      </c>
      <c r="AA1253" t="s">
        <v>95</v>
      </c>
      <c r="AB1253" t="s">
        <v>125</v>
      </c>
      <c r="AC1253" t="s">
        <v>137</v>
      </c>
      <c r="AD1253">
        <v>163</v>
      </c>
      <c r="AE1253" t="s">
        <v>97</v>
      </c>
      <c r="AF1253" t="s">
        <v>98</v>
      </c>
      <c r="AG1253" t="s">
        <v>99</v>
      </c>
      <c r="AH1253" t="s">
        <v>97</v>
      </c>
      <c r="AI1253" t="s">
        <v>98</v>
      </c>
      <c r="AJ1253" t="s">
        <v>100</v>
      </c>
      <c r="AK1253" t="s">
        <v>102</v>
      </c>
      <c r="AL1253">
        <v>0</v>
      </c>
      <c r="AM1253" t="s">
        <v>102</v>
      </c>
      <c r="AN1253">
        <v>0</v>
      </c>
      <c r="AO1253">
        <v>1405</v>
      </c>
      <c r="AP1253">
        <v>1405</v>
      </c>
      <c r="AQ1253" t="s">
        <v>103</v>
      </c>
      <c r="AR1253" t="s">
        <v>104</v>
      </c>
      <c r="AS1253" t="s">
        <v>105</v>
      </c>
      <c r="AT1253" t="s">
        <v>106</v>
      </c>
      <c r="AU1253">
        <v>1405</v>
      </c>
      <c r="AV1253">
        <v>0</v>
      </c>
      <c r="AW1253">
        <v>0</v>
      </c>
      <c r="AX1253">
        <v>1405</v>
      </c>
      <c r="AY1253">
        <v>0</v>
      </c>
      <c r="AZ1253">
        <v>0</v>
      </c>
      <c r="BA1253">
        <v>2</v>
      </c>
      <c r="BB1253">
        <v>0</v>
      </c>
      <c r="BC1253">
        <v>2</v>
      </c>
      <c r="BD1253">
        <v>1</v>
      </c>
      <c r="BE1253" t="s">
        <v>97</v>
      </c>
      <c r="BF1253">
        <v>6</v>
      </c>
      <c r="BG1253" t="s">
        <v>107</v>
      </c>
      <c r="BH1253">
        <v>1</v>
      </c>
      <c r="BI1253" t="s">
        <v>97</v>
      </c>
      <c r="BJ1253" t="s">
        <v>108</v>
      </c>
      <c r="BK1253">
        <v>2003</v>
      </c>
      <c r="BL1253" t="s">
        <v>109</v>
      </c>
      <c r="BM1253">
        <v>2</v>
      </c>
      <c r="BN1253">
        <v>478</v>
      </c>
      <c r="BO1253" t="s">
        <v>98</v>
      </c>
      <c r="BP1253" t="s">
        <v>98</v>
      </c>
      <c r="BQ1253" t="s">
        <v>105</v>
      </c>
      <c r="BR1253">
        <v>148</v>
      </c>
      <c r="BS1253">
        <v>36</v>
      </c>
      <c r="BT1253">
        <v>0</v>
      </c>
      <c r="BU1253">
        <v>0</v>
      </c>
      <c r="BV1253">
        <v>0</v>
      </c>
      <c r="BW1253">
        <v>0</v>
      </c>
      <c r="BX1253" t="s">
        <v>83</v>
      </c>
      <c r="BY1253" t="s">
        <v>83</v>
      </c>
      <c r="BZ1253" t="s">
        <v>83</v>
      </c>
      <c r="CA1253" s="2">
        <v>0</v>
      </c>
      <c r="CB1253">
        <v>3</v>
      </c>
      <c r="CC1253">
        <v>2006</v>
      </c>
      <c r="CD1253" t="s">
        <v>110</v>
      </c>
      <c r="CE1253" t="s">
        <v>111</v>
      </c>
      <c r="CF1253" s="2">
        <v>171750</v>
      </c>
      <c r="CG1253" s="4">
        <f t="shared" si="39"/>
        <v>122.24199288256227</v>
      </c>
    </row>
    <row r="1254" spans="1:85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 t="str">
        <f t="shared" si="38"/>
        <v>Y</v>
      </c>
      <c r="S1254">
        <v>5</v>
      </c>
      <c r="T1254">
        <v>6</v>
      </c>
      <c r="U1254">
        <v>1968</v>
      </c>
      <c r="V1254" t="str">
        <f>IF(Table1[[#This Row],[YearBuilt]]&lt;1990, "N", IF(Table1[[#This Row],[Remodeled after 1990?]] = "Y", "N", "Y"))</f>
        <v>N</v>
      </c>
      <c r="W1254">
        <v>1968</v>
      </c>
      <c r="X1254" t="str" cm="1">
        <f t="array" ref="X1254">IFERROR(IF(U1254=W1254, "N", IF(AND(U1254&lt;W1254, Table1[[#This Row],[YearRemodAdd]]&gt;1990), "Y", "N/A")), No value)</f>
        <v>N</v>
      </c>
      <c r="Y1254" t="s">
        <v>93</v>
      </c>
      <c r="Z1254" t="s">
        <v>94</v>
      </c>
      <c r="AA1254" t="s">
        <v>140</v>
      </c>
      <c r="AB1254" t="s">
        <v>140</v>
      </c>
      <c r="AC1254" t="s">
        <v>117</v>
      </c>
      <c r="AD1254">
        <v>0</v>
      </c>
      <c r="AE1254" t="s">
        <v>98</v>
      </c>
      <c r="AF1254" t="s">
        <v>98</v>
      </c>
      <c r="AG1254" t="s">
        <v>118</v>
      </c>
      <c r="AH1254" t="s">
        <v>98</v>
      </c>
      <c r="AI1254" t="s">
        <v>98</v>
      </c>
      <c r="AJ1254" t="s">
        <v>100</v>
      </c>
      <c r="AK1254" t="s">
        <v>141</v>
      </c>
      <c r="AL1254">
        <v>510</v>
      </c>
      <c r="AM1254" t="s">
        <v>102</v>
      </c>
      <c r="AN1254">
        <v>0</v>
      </c>
      <c r="AO1254">
        <v>354</v>
      </c>
      <c r="AP1254">
        <v>864</v>
      </c>
      <c r="AQ1254" t="s">
        <v>103</v>
      </c>
      <c r="AR1254" t="s">
        <v>98</v>
      </c>
      <c r="AS1254" t="s">
        <v>105</v>
      </c>
      <c r="AT1254" t="s">
        <v>106</v>
      </c>
      <c r="AU1254">
        <v>874</v>
      </c>
      <c r="AV1254">
        <v>0</v>
      </c>
      <c r="AW1254">
        <v>0</v>
      </c>
      <c r="AX1254">
        <v>874</v>
      </c>
      <c r="AY1254">
        <v>1</v>
      </c>
      <c r="AZ1254">
        <v>0</v>
      </c>
      <c r="BA1254">
        <v>1</v>
      </c>
      <c r="BB1254">
        <v>0</v>
      </c>
      <c r="BC1254">
        <v>3</v>
      </c>
      <c r="BD1254">
        <v>1</v>
      </c>
      <c r="BE1254" t="s">
        <v>98</v>
      </c>
      <c r="BF1254">
        <v>5</v>
      </c>
      <c r="BG1254" t="s">
        <v>107</v>
      </c>
      <c r="BH1254">
        <v>0</v>
      </c>
      <c r="BI1254" t="s">
        <v>83</v>
      </c>
      <c r="BJ1254" t="s">
        <v>108</v>
      </c>
      <c r="BK1254">
        <v>1968</v>
      </c>
      <c r="BL1254" t="s">
        <v>109</v>
      </c>
      <c r="BM1254">
        <v>1</v>
      </c>
      <c r="BN1254">
        <v>288</v>
      </c>
      <c r="BO1254" t="s">
        <v>98</v>
      </c>
      <c r="BP1254" t="s">
        <v>98</v>
      </c>
      <c r="BQ1254" t="s">
        <v>105</v>
      </c>
      <c r="BR1254">
        <v>33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 t="s">
        <v>83</v>
      </c>
      <c r="BY1254" t="s">
        <v>163</v>
      </c>
      <c r="BZ1254" t="s">
        <v>135</v>
      </c>
      <c r="CA1254" s="2">
        <v>600</v>
      </c>
      <c r="CB1254">
        <v>11</v>
      </c>
      <c r="CC1254">
        <v>2009</v>
      </c>
      <c r="CD1254" t="s">
        <v>110</v>
      </c>
      <c r="CE1254" t="s">
        <v>111</v>
      </c>
      <c r="CF1254" s="2">
        <v>130000</v>
      </c>
      <c r="CG1254" s="4">
        <f t="shared" si="39"/>
        <v>148.74141876430207</v>
      </c>
    </row>
    <row r="1255" spans="1:85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 t="str">
        <f t="shared" si="38"/>
        <v>N</v>
      </c>
      <c r="S1255">
        <v>7</v>
      </c>
      <c r="T1255">
        <v>7</v>
      </c>
      <c r="U1255">
        <v>1974</v>
      </c>
      <c r="V1255" t="str">
        <f>IF(Table1[[#This Row],[YearBuilt]]&lt;1990, "N", IF(Table1[[#This Row],[Remodeled after 1990?]] = "Y", "N", "Y"))</f>
        <v>N</v>
      </c>
      <c r="W1255">
        <v>2003</v>
      </c>
      <c r="X1255" t="str" cm="1">
        <f t="array" ref="X1255">IFERROR(IF(U1255=W1255, "N", IF(AND(U1255&lt;W1255, Table1[[#This Row],[YearRemodAdd]]&gt;1990), "Y", "N/A")), No value)</f>
        <v>Y</v>
      </c>
      <c r="Y1255" t="s">
        <v>93</v>
      </c>
      <c r="Z1255" t="s">
        <v>94</v>
      </c>
      <c r="AA1255" t="s">
        <v>124</v>
      </c>
      <c r="AB1255" t="s">
        <v>124</v>
      </c>
      <c r="AC1255" t="s">
        <v>117</v>
      </c>
      <c r="AD1255">
        <v>0</v>
      </c>
      <c r="AE1255" t="s">
        <v>97</v>
      </c>
      <c r="AF1255" t="s">
        <v>98</v>
      </c>
      <c r="AG1255" t="s">
        <v>118</v>
      </c>
      <c r="AH1255" t="s">
        <v>98</v>
      </c>
      <c r="AI1255" t="s">
        <v>98</v>
      </c>
      <c r="AJ1255" t="s">
        <v>97</v>
      </c>
      <c r="AK1255" t="s">
        <v>172</v>
      </c>
      <c r="AL1255">
        <v>125</v>
      </c>
      <c r="AM1255" t="s">
        <v>119</v>
      </c>
      <c r="AN1255">
        <v>1031</v>
      </c>
      <c r="AO1255">
        <v>36</v>
      </c>
      <c r="AP1255">
        <v>1192</v>
      </c>
      <c r="AQ1255" t="s">
        <v>103</v>
      </c>
      <c r="AR1255" t="s">
        <v>98</v>
      </c>
      <c r="AS1255" t="s">
        <v>105</v>
      </c>
      <c r="AT1255" t="s">
        <v>106</v>
      </c>
      <c r="AU1255">
        <v>1516</v>
      </c>
      <c r="AV1255">
        <v>651</v>
      </c>
      <c r="AW1255">
        <v>0</v>
      </c>
      <c r="AX1255">
        <v>2167</v>
      </c>
      <c r="AY1255">
        <v>1</v>
      </c>
      <c r="AZ1255">
        <v>0</v>
      </c>
      <c r="BA1255">
        <v>2</v>
      </c>
      <c r="BB1255">
        <v>1</v>
      </c>
      <c r="BC1255">
        <v>3</v>
      </c>
      <c r="BD1255">
        <v>1</v>
      </c>
      <c r="BE1255" t="s">
        <v>97</v>
      </c>
      <c r="BF1255">
        <v>9</v>
      </c>
      <c r="BG1255" t="s">
        <v>107</v>
      </c>
      <c r="BH1255">
        <v>2</v>
      </c>
      <c r="BI1255" t="s">
        <v>97</v>
      </c>
      <c r="BJ1255" t="s">
        <v>108</v>
      </c>
      <c r="BK1255">
        <v>1974</v>
      </c>
      <c r="BL1255" t="s">
        <v>109</v>
      </c>
      <c r="BM1255">
        <v>2</v>
      </c>
      <c r="BN1255">
        <v>518</v>
      </c>
      <c r="BO1255" t="s">
        <v>98</v>
      </c>
      <c r="BP1255" t="s">
        <v>98</v>
      </c>
      <c r="BQ1255" t="s">
        <v>105</v>
      </c>
      <c r="BR1255">
        <v>220</v>
      </c>
      <c r="BS1255">
        <v>47</v>
      </c>
      <c r="BT1255">
        <v>0</v>
      </c>
      <c r="BU1255">
        <v>0</v>
      </c>
      <c r="BV1255">
        <v>0</v>
      </c>
      <c r="BW1255">
        <v>0</v>
      </c>
      <c r="BX1255" t="s">
        <v>83</v>
      </c>
      <c r="BY1255" t="s">
        <v>134</v>
      </c>
      <c r="BZ1255" t="s">
        <v>83</v>
      </c>
      <c r="CA1255" s="2">
        <v>0</v>
      </c>
      <c r="CB1255">
        <v>7</v>
      </c>
      <c r="CC1255">
        <v>2007</v>
      </c>
      <c r="CD1255" t="s">
        <v>110</v>
      </c>
      <c r="CE1255" t="s">
        <v>111</v>
      </c>
      <c r="CF1255" s="2">
        <v>294000</v>
      </c>
      <c r="CG1255" s="4">
        <f t="shared" si="39"/>
        <v>135.67143516382095</v>
      </c>
    </row>
    <row r="1256" spans="1:85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 t="str">
        <f t="shared" si="38"/>
        <v>N</v>
      </c>
      <c r="S1256">
        <v>7</v>
      </c>
      <c r="T1256">
        <v>5</v>
      </c>
      <c r="U1256">
        <v>2003</v>
      </c>
      <c r="V1256" t="str">
        <f>IF(Table1[[#This Row],[YearBuilt]]&lt;1990, "N", IF(Table1[[#This Row],[Remodeled after 1990?]] = "Y", "N", "Y"))</f>
        <v>N</v>
      </c>
      <c r="W1256">
        <v>2004</v>
      </c>
      <c r="X1256" t="str" cm="1">
        <f t="array" ref="X1256">IFERROR(IF(U1256=W1256, "N", IF(AND(U1256&lt;W1256, Table1[[#This Row],[YearRemodAdd]]&gt;1990), "Y", "N/A")), No value)</f>
        <v>Y</v>
      </c>
      <c r="Y1256" t="s">
        <v>93</v>
      </c>
      <c r="Z1256" t="s">
        <v>94</v>
      </c>
      <c r="AA1256" t="s">
        <v>95</v>
      </c>
      <c r="AB1256" t="s">
        <v>95</v>
      </c>
      <c r="AC1256" t="s">
        <v>137</v>
      </c>
      <c r="AD1256">
        <v>92</v>
      </c>
      <c r="AE1256" t="s">
        <v>97</v>
      </c>
      <c r="AF1256" t="s">
        <v>98</v>
      </c>
      <c r="AG1256" t="s">
        <v>99</v>
      </c>
      <c r="AH1256" t="s">
        <v>97</v>
      </c>
      <c r="AI1256" t="s">
        <v>98</v>
      </c>
      <c r="AJ1256" t="s">
        <v>100</v>
      </c>
      <c r="AK1256" t="s">
        <v>102</v>
      </c>
      <c r="AL1256">
        <v>0</v>
      </c>
      <c r="AM1256" t="s">
        <v>102</v>
      </c>
      <c r="AN1256">
        <v>0</v>
      </c>
      <c r="AO1256">
        <v>746</v>
      </c>
      <c r="AP1256">
        <v>746</v>
      </c>
      <c r="AQ1256" t="s">
        <v>103</v>
      </c>
      <c r="AR1256" t="s">
        <v>104</v>
      </c>
      <c r="AS1256" t="s">
        <v>105</v>
      </c>
      <c r="AT1256" t="s">
        <v>106</v>
      </c>
      <c r="AU1256">
        <v>760</v>
      </c>
      <c r="AV1256">
        <v>896</v>
      </c>
      <c r="AW1256">
        <v>0</v>
      </c>
      <c r="AX1256">
        <v>1656</v>
      </c>
      <c r="AY1256">
        <v>0</v>
      </c>
      <c r="AZ1256">
        <v>0</v>
      </c>
      <c r="BA1256">
        <v>2</v>
      </c>
      <c r="BB1256">
        <v>1</v>
      </c>
      <c r="BC1256">
        <v>3</v>
      </c>
      <c r="BD1256">
        <v>1</v>
      </c>
      <c r="BE1256" t="s">
        <v>97</v>
      </c>
      <c r="BF1256">
        <v>7</v>
      </c>
      <c r="BG1256" t="s">
        <v>107</v>
      </c>
      <c r="BH1256">
        <v>1</v>
      </c>
      <c r="BI1256" t="s">
        <v>97</v>
      </c>
      <c r="BJ1256" t="s">
        <v>156</v>
      </c>
      <c r="BK1256">
        <v>2003</v>
      </c>
      <c r="BL1256" t="s">
        <v>157</v>
      </c>
      <c r="BM1256">
        <v>2</v>
      </c>
      <c r="BN1256">
        <v>397</v>
      </c>
      <c r="BO1256" t="s">
        <v>98</v>
      </c>
      <c r="BP1256" t="s">
        <v>98</v>
      </c>
      <c r="BQ1256" t="s">
        <v>105</v>
      </c>
      <c r="BR1256">
        <v>178</v>
      </c>
      <c r="BS1256">
        <v>128</v>
      </c>
      <c r="BT1256">
        <v>0</v>
      </c>
      <c r="BU1256">
        <v>0</v>
      </c>
      <c r="BV1256">
        <v>0</v>
      </c>
      <c r="BW1256">
        <v>0</v>
      </c>
      <c r="BX1256" t="s">
        <v>83</v>
      </c>
      <c r="BY1256" t="s">
        <v>83</v>
      </c>
      <c r="BZ1256" t="s">
        <v>83</v>
      </c>
      <c r="CA1256" s="2">
        <v>0</v>
      </c>
      <c r="CB1256">
        <v>7</v>
      </c>
      <c r="CC1256">
        <v>2008</v>
      </c>
      <c r="CD1256" t="s">
        <v>110</v>
      </c>
      <c r="CE1256" t="s">
        <v>111</v>
      </c>
      <c r="CF1256" s="2">
        <v>165400</v>
      </c>
      <c r="CG1256" s="4">
        <f t="shared" si="39"/>
        <v>99.879227053140099</v>
      </c>
    </row>
    <row r="1257" spans="1:85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 t="str">
        <f t="shared" si="38"/>
        <v>N/A</v>
      </c>
      <c r="S1257">
        <v>6</v>
      </c>
      <c r="T1257">
        <v>6</v>
      </c>
      <c r="U1257">
        <v>1931</v>
      </c>
      <c r="V1257" t="str">
        <f>IF(Table1[[#This Row],[YearBuilt]]&lt;1990, "N", IF(Table1[[#This Row],[Remodeled after 1990?]] = "Y", "N", "Y"))</f>
        <v>N</v>
      </c>
      <c r="W1257">
        <v>1950</v>
      </c>
      <c r="X1257" t="str" cm="1">
        <f t="array" ref="X1257">IFERROR(IF(U1257=W1257, "N", IF(AND(U1257&lt;W1257, Table1[[#This Row],[YearRemodAdd]]&gt;1990), "Y", "N/A")), No value)</f>
        <v>N/A</v>
      </c>
      <c r="Y1257" t="s">
        <v>93</v>
      </c>
      <c r="Z1257" t="s">
        <v>94</v>
      </c>
      <c r="AA1257" t="s">
        <v>124</v>
      </c>
      <c r="AB1257" t="s">
        <v>124</v>
      </c>
      <c r="AC1257" t="s">
        <v>117</v>
      </c>
      <c r="AD1257">
        <v>0</v>
      </c>
      <c r="AE1257" t="s">
        <v>98</v>
      </c>
      <c r="AF1257" t="s">
        <v>98</v>
      </c>
      <c r="AG1257" t="s">
        <v>126</v>
      </c>
      <c r="AH1257" t="s">
        <v>98</v>
      </c>
      <c r="AI1257" t="s">
        <v>147</v>
      </c>
      <c r="AJ1257" t="s">
        <v>100</v>
      </c>
      <c r="AK1257" t="s">
        <v>172</v>
      </c>
      <c r="AL1257">
        <v>425</v>
      </c>
      <c r="AM1257" t="s">
        <v>102</v>
      </c>
      <c r="AN1257">
        <v>0</v>
      </c>
      <c r="AO1257">
        <v>459</v>
      </c>
      <c r="AP1257">
        <v>884</v>
      </c>
      <c r="AQ1257" t="s">
        <v>103</v>
      </c>
      <c r="AR1257" t="s">
        <v>98</v>
      </c>
      <c r="AS1257" t="s">
        <v>105</v>
      </c>
      <c r="AT1257" t="s">
        <v>164</v>
      </c>
      <c r="AU1257">
        <v>959</v>
      </c>
      <c r="AV1257">
        <v>408</v>
      </c>
      <c r="AW1257">
        <v>0</v>
      </c>
      <c r="AX1257">
        <v>1367</v>
      </c>
      <c r="AY1257">
        <v>0</v>
      </c>
      <c r="AZ1257">
        <v>0</v>
      </c>
      <c r="BA1257">
        <v>1</v>
      </c>
      <c r="BB1257">
        <v>0</v>
      </c>
      <c r="BC1257">
        <v>3</v>
      </c>
      <c r="BD1257">
        <v>1</v>
      </c>
      <c r="BE1257" t="s">
        <v>98</v>
      </c>
      <c r="BF1257">
        <v>6</v>
      </c>
      <c r="BG1257" t="s">
        <v>107</v>
      </c>
      <c r="BH1257">
        <v>1</v>
      </c>
      <c r="BI1257" t="s">
        <v>97</v>
      </c>
      <c r="BJ1257" t="s">
        <v>127</v>
      </c>
      <c r="BK1257">
        <v>1978</v>
      </c>
      <c r="BL1257" t="s">
        <v>102</v>
      </c>
      <c r="BM1257">
        <v>1</v>
      </c>
      <c r="BN1257">
        <v>560</v>
      </c>
      <c r="BO1257" t="s">
        <v>98</v>
      </c>
      <c r="BP1257" t="s">
        <v>98</v>
      </c>
      <c r="BQ1257" t="s">
        <v>105</v>
      </c>
      <c r="BR1257">
        <v>0</v>
      </c>
      <c r="BS1257">
        <v>0</v>
      </c>
      <c r="BT1257">
        <v>0</v>
      </c>
      <c r="BU1257">
        <v>0</v>
      </c>
      <c r="BV1257">
        <v>120</v>
      </c>
      <c r="BW1257">
        <v>0</v>
      </c>
      <c r="BX1257" t="s">
        <v>83</v>
      </c>
      <c r="BY1257" t="s">
        <v>83</v>
      </c>
      <c r="BZ1257" t="s">
        <v>83</v>
      </c>
      <c r="CA1257" s="2">
        <v>0</v>
      </c>
      <c r="CB1257">
        <v>11</v>
      </c>
      <c r="CC1257">
        <v>2007</v>
      </c>
      <c r="CD1257" t="s">
        <v>110</v>
      </c>
      <c r="CE1257" t="s">
        <v>111</v>
      </c>
      <c r="CF1257" s="2">
        <v>127500</v>
      </c>
      <c r="CG1257" s="4">
        <f t="shared" si="39"/>
        <v>93.269934162399409</v>
      </c>
    </row>
    <row r="1258" spans="1:85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 t="str">
        <f t="shared" si="38"/>
        <v>Y</v>
      </c>
      <c r="S1258">
        <v>8</v>
      </c>
      <c r="T1258">
        <v>5</v>
      </c>
      <c r="U1258">
        <v>1994</v>
      </c>
      <c r="V1258" t="str">
        <f>IF(Table1[[#This Row],[YearBuilt]]&lt;1990, "N", IF(Table1[[#This Row],[Remodeled after 1990?]] = "Y", "N", "Y"))</f>
        <v>Y</v>
      </c>
      <c r="W1258">
        <v>1994</v>
      </c>
      <c r="X1258" t="str" cm="1">
        <f t="array" ref="X1258">IFERROR(IF(U1258=W1258, "N", IF(AND(U1258&lt;W1258, Table1[[#This Row],[YearRemodAdd]]&gt;1990), "Y", "N/A")), No value)</f>
        <v>N</v>
      </c>
      <c r="Y1258" t="s">
        <v>152</v>
      </c>
      <c r="Z1258" t="s">
        <v>94</v>
      </c>
      <c r="AA1258" t="s">
        <v>140</v>
      </c>
      <c r="AB1258" t="s">
        <v>140</v>
      </c>
      <c r="AC1258" t="s">
        <v>96</v>
      </c>
      <c r="AD1258">
        <v>554</v>
      </c>
      <c r="AE1258" t="s">
        <v>97</v>
      </c>
      <c r="AF1258" t="s">
        <v>98</v>
      </c>
      <c r="AG1258" t="s">
        <v>99</v>
      </c>
      <c r="AH1258" t="s">
        <v>97</v>
      </c>
      <c r="AI1258" t="s">
        <v>98</v>
      </c>
      <c r="AJ1258" t="s">
        <v>97</v>
      </c>
      <c r="AK1258" t="s">
        <v>101</v>
      </c>
      <c r="AL1258">
        <v>1314</v>
      </c>
      <c r="AM1258" t="s">
        <v>102</v>
      </c>
      <c r="AN1258">
        <v>0</v>
      </c>
      <c r="AO1258">
        <v>672</v>
      </c>
      <c r="AP1258">
        <v>1986</v>
      </c>
      <c r="AQ1258" t="s">
        <v>103</v>
      </c>
      <c r="AR1258" t="s">
        <v>104</v>
      </c>
      <c r="AS1258" t="s">
        <v>105</v>
      </c>
      <c r="AT1258" t="s">
        <v>106</v>
      </c>
      <c r="AU1258">
        <v>1987</v>
      </c>
      <c r="AV1258">
        <v>0</v>
      </c>
      <c r="AW1258">
        <v>0</v>
      </c>
      <c r="AX1258">
        <v>1987</v>
      </c>
      <c r="AY1258">
        <v>1</v>
      </c>
      <c r="AZ1258">
        <v>0</v>
      </c>
      <c r="BA1258">
        <v>2</v>
      </c>
      <c r="BB1258">
        <v>0</v>
      </c>
      <c r="BC1258">
        <v>2</v>
      </c>
      <c r="BD1258">
        <v>1</v>
      </c>
      <c r="BE1258" t="s">
        <v>97</v>
      </c>
      <c r="BF1258">
        <v>7</v>
      </c>
      <c r="BG1258" t="s">
        <v>107</v>
      </c>
      <c r="BH1258">
        <v>1</v>
      </c>
      <c r="BI1258" t="s">
        <v>98</v>
      </c>
      <c r="BJ1258" t="s">
        <v>108</v>
      </c>
      <c r="BK1258">
        <v>1994</v>
      </c>
      <c r="BL1258" t="s">
        <v>157</v>
      </c>
      <c r="BM1258">
        <v>2</v>
      </c>
      <c r="BN1258">
        <v>691</v>
      </c>
      <c r="BO1258" t="s">
        <v>98</v>
      </c>
      <c r="BP1258" t="s">
        <v>98</v>
      </c>
      <c r="BQ1258" t="s">
        <v>105</v>
      </c>
      <c r="BR1258">
        <v>262</v>
      </c>
      <c r="BS1258">
        <v>36</v>
      </c>
      <c r="BT1258">
        <v>0</v>
      </c>
      <c r="BU1258">
        <v>0</v>
      </c>
      <c r="BV1258">
        <v>0</v>
      </c>
      <c r="BW1258">
        <v>0</v>
      </c>
      <c r="BX1258" t="s">
        <v>83</v>
      </c>
      <c r="BY1258" t="s">
        <v>83</v>
      </c>
      <c r="BZ1258" t="s">
        <v>83</v>
      </c>
      <c r="CA1258" s="2">
        <v>0</v>
      </c>
      <c r="CB1258">
        <v>8</v>
      </c>
      <c r="CC1258">
        <v>2008</v>
      </c>
      <c r="CD1258" t="s">
        <v>110</v>
      </c>
      <c r="CE1258" t="s">
        <v>111</v>
      </c>
      <c r="CF1258" s="2">
        <v>301500</v>
      </c>
      <c r="CG1258" s="4">
        <f t="shared" si="39"/>
        <v>151.73628585807751</v>
      </c>
    </row>
    <row r="1259" spans="1:85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 t="str">
        <f t="shared" si="38"/>
        <v>Y</v>
      </c>
      <c r="S1259">
        <v>5</v>
      </c>
      <c r="T1259">
        <v>8</v>
      </c>
      <c r="U1259">
        <v>1922</v>
      </c>
      <c r="V1259" t="str">
        <f>IF(Table1[[#This Row],[YearBuilt]]&lt;1990, "N", IF(Table1[[#This Row],[Remodeled after 1990?]] = "Y", "N", "Y"))</f>
        <v>N</v>
      </c>
      <c r="W1259">
        <v>1950</v>
      </c>
      <c r="X1259" t="str" cm="1">
        <f t="array" ref="X1259">IFERROR(IF(U1259=W1259, "N", IF(AND(U1259&lt;W1259, Table1[[#This Row],[YearRemodAdd]]&gt;1990), "Y", "N/A")), No value)</f>
        <v>N/A</v>
      </c>
      <c r="Y1259" t="s">
        <v>93</v>
      </c>
      <c r="Z1259" t="s">
        <v>94</v>
      </c>
      <c r="AA1259" t="s">
        <v>124</v>
      </c>
      <c r="AB1259" t="s">
        <v>124</v>
      </c>
      <c r="AC1259" t="s">
        <v>117</v>
      </c>
      <c r="AD1259">
        <v>0</v>
      </c>
      <c r="AE1259" t="s">
        <v>98</v>
      </c>
      <c r="AF1259" t="s">
        <v>98</v>
      </c>
      <c r="AG1259" t="s">
        <v>99</v>
      </c>
      <c r="AH1259" t="s">
        <v>147</v>
      </c>
      <c r="AI1259" t="s">
        <v>98</v>
      </c>
      <c r="AJ1259" t="s">
        <v>100</v>
      </c>
      <c r="AK1259" t="s">
        <v>102</v>
      </c>
      <c r="AL1259">
        <v>0</v>
      </c>
      <c r="AM1259" t="s">
        <v>102</v>
      </c>
      <c r="AN1259">
        <v>0</v>
      </c>
      <c r="AO1259">
        <v>864</v>
      </c>
      <c r="AP1259">
        <v>864</v>
      </c>
      <c r="AQ1259" t="s">
        <v>103</v>
      </c>
      <c r="AR1259" t="s">
        <v>104</v>
      </c>
      <c r="AS1259" t="s">
        <v>105</v>
      </c>
      <c r="AT1259" t="s">
        <v>106</v>
      </c>
      <c r="AU1259">
        <v>864</v>
      </c>
      <c r="AV1259">
        <v>0</v>
      </c>
      <c r="AW1259">
        <v>0</v>
      </c>
      <c r="AX1259">
        <v>864</v>
      </c>
      <c r="AY1259">
        <v>0</v>
      </c>
      <c r="AZ1259">
        <v>0</v>
      </c>
      <c r="BA1259">
        <v>1</v>
      </c>
      <c r="BB1259">
        <v>0</v>
      </c>
      <c r="BC1259">
        <v>2</v>
      </c>
      <c r="BD1259">
        <v>1</v>
      </c>
      <c r="BE1259" t="s">
        <v>98</v>
      </c>
      <c r="BF1259">
        <v>4</v>
      </c>
      <c r="BG1259" t="s">
        <v>107</v>
      </c>
      <c r="BH1259">
        <v>0</v>
      </c>
      <c r="BI1259" t="s">
        <v>83</v>
      </c>
      <c r="BJ1259" t="s">
        <v>83</v>
      </c>
      <c r="BK1259" t="s">
        <v>83</v>
      </c>
      <c r="BL1259" t="s">
        <v>83</v>
      </c>
      <c r="BM1259">
        <v>0</v>
      </c>
      <c r="BN1259">
        <v>0</v>
      </c>
      <c r="BO1259" t="s">
        <v>83</v>
      </c>
      <c r="BP1259" t="s">
        <v>83</v>
      </c>
      <c r="BQ1259" t="s">
        <v>105</v>
      </c>
      <c r="BR1259">
        <v>0</v>
      </c>
      <c r="BS1259">
        <v>96</v>
      </c>
      <c r="BT1259">
        <v>0</v>
      </c>
      <c r="BU1259">
        <v>0</v>
      </c>
      <c r="BV1259">
        <v>0</v>
      </c>
      <c r="BW1259">
        <v>0</v>
      </c>
      <c r="BX1259" t="s">
        <v>83</v>
      </c>
      <c r="BY1259" t="s">
        <v>83</v>
      </c>
      <c r="BZ1259" t="s">
        <v>83</v>
      </c>
      <c r="CA1259" s="2">
        <v>0</v>
      </c>
      <c r="CB1259">
        <v>7</v>
      </c>
      <c r="CC1259">
        <v>2009</v>
      </c>
      <c r="CD1259" t="s">
        <v>110</v>
      </c>
      <c r="CE1259" t="s">
        <v>111</v>
      </c>
      <c r="CF1259" s="2">
        <v>99900</v>
      </c>
      <c r="CG1259" s="4">
        <f t="shared" si="39"/>
        <v>115.625</v>
      </c>
    </row>
    <row r="1260" spans="1:85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 t="str">
        <f t="shared" si="38"/>
        <v>N/A</v>
      </c>
      <c r="S1260">
        <v>7</v>
      </c>
      <c r="T1260">
        <v>5</v>
      </c>
      <c r="U1260">
        <v>2005</v>
      </c>
      <c r="V1260" t="str">
        <f>IF(Table1[[#This Row],[YearBuilt]]&lt;1990, "N", IF(Table1[[#This Row],[Remodeled after 1990?]] = "Y", "N", "Y"))</f>
        <v>Y</v>
      </c>
      <c r="W1260">
        <v>2005</v>
      </c>
      <c r="X1260" t="str" cm="1">
        <f t="array" ref="X1260">IFERROR(IF(U1260=W1260, "N", IF(AND(U1260&lt;W1260, Table1[[#This Row],[YearRemodAdd]]&gt;1990), "Y", "N/A")), No value)</f>
        <v>N</v>
      </c>
      <c r="Y1260" t="s">
        <v>93</v>
      </c>
      <c r="Z1260" t="s">
        <v>94</v>
      </c>
      <c r="AA1260" t="s">
        <v>95</v>
      </c>
      <c r="AB1260" t="s">
        <v>95</v>
      </c>
      <c r="AC1260" t="s">
        <v>137</v>
      </c>
      <c r="AD1260">
        <v>182</v>
      </c>
      <c r="AE1260" t="s">
        <v>97</v>
      </c>
      <c r="AF1260" t="s">
        <v>98</v>
      </c>
      <c r="AG1260" t="s">
        <v>99</v>
      </c>
      <c r="AH1260" t="s">
        <v>97</v>
      </c>
      <c r="AI1260" t="s">
        <v>98</v>
      </c>
      <c r="AJ1260" t="s">
        <v>97</v>
      </c>
      <c r="AK1260" t="s">
        <v>101</v>
      </c>
      <c r="AL1260">
        <v>655</v>
      </c>
      <c r="AM1260" t="s">
        <v>102</v>
      </c>
      <c r="AN1260">
        <v>0</v>
      </c>
      <c r="AO1260">
        <v>201</v>
      </c>
      <c r="AP1260">
        <v>856</v>
      </c>
      <c r="AQ1260" t="s">
        <v>103</v>
      </c>
      <c r="AR1260" t="s">
        <v>104</v>
      </c>
      <c r="AS1260" t="s">
        <v>105</v>
      </c>
      <c r="AT1260" t="s">
        <v>106</v>
      </c>
      <c r="AU1260">
        <v>1166</v>
      </c>
      <c r="AV1260">
        <v>0</v>
      </c>
      <c r="AW1260">
        <v>0</v>
      </c>
      <c r="AX1260">
        <v>1166</v>
      </c>
      <c r="AY1260">
        <v>1</v>
      </c>
      <c r="AZ1260">
        <v>0</v>
      </c>
      <c r="BA1260">
        <v>2</v>
      </c>
      <c r="BB1260">
        <v>0</v>
      </c>
      <c r="BC1260">
        <v>2</v>
      </c>
      <c r="BD1260">
        <v>1</v>
      </c>
      <c r="BE1260" t="s">
        <v>97</v>
      </c>
      <c r="BF1260">
        <v>5</v>
      </c>
      <c r="BG1260" t="s">
        <v>107</v>
      </c>
      <c r="BH1260">
        <v>0</v>
      </c>
      <c r="BI1260" t="s">
        <v>83</v>
      </c>
      <c r="BJ1260" t="s">
        <v>108</v>
      </c>
      <c r="BK1260">
        <v>2005</v>
      </c>
      <c r="BL1260" t="s">
        <v>157</v>
      </c>
      <c r="BM1260">
        <v>2</v>
      </c>
      <c r="BN1260">
        <v>400</v>
      </c>
      <c r="BO1260" t="s">
        <v>98</v>
      </c>
      <c r="BP1260" t="s">
        <v>98</v>
      </c>
      <c r="BQ1260" t="s">
        <v>105</v>
      </c>
      <c r="BR1260">
        <v>212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 t="s">
        <v>83</v>
      </c>
      <c r="BY1260" t="s">
        <v>83</v>
      </c>
      <c r="BZ1260" t="s">
        <v>83</v>
      </c>
      <c r="CA1260" s="2">
        <v>0</v>
      </c>
      <c r="CB1260">
        <v>7</v>
      </c>
      <c r="CC1260">
        <v>2008</v>
      </c>
      <c r="CD1260" t="s">
        <v>110</v>
      </c>
      <c r="CE1260" t="s">
        <v>111</v>
      </c>
      <c r="CF1260" s="2">
        <v>190000</v>
      </c>
      <c r="CG1260" s="4">
        <f t="shared" si="39"/>
        <v>162.95025728987994</v>
      </c>
    </row>
    <row r="1261" spans="1:85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 t="str">
        <f t="shared" si="38"/>
        <v>Y</v>
      </c>
      <c r="S1261">
        <v>6</v>
      </c>
      <c r="T1261">
        <v>8</v>
      </c>
      <c r="U1261">
        <v>1969</v>
      </c>
      <c r="V1261" t="str">
        <f>IF(Table1[[#This Row],[YearBuilt]]&lt;1990, "N", IF(Table1[[#This Row],[Remodeled after 1990?]] = "Y", "N", "Y"))</f>
        <v>N</v>
      </c>
      <c r="W1261">
        <v>1969</v>
      </c>
      <c r="X1261" t="str" cm="1">
        <f t="array" ref="X1261">IFERROR(IF(U1261=W1261, "N", IF(AND(U1261&lt;W1261, Table1[[#This Row],[YearRemodAdd]]&gt;1990), "Y", "N/A")), No value)</f>
        <v>N</v>
      </c>
      <c r="Y1261" t="s">
        <v>93</v>
      </c>
      <c r="Z1261" t="s">
        <v>94</v>
      </c>
      <c r="AA1261" t="s">
        <v>140</v>
      </c>
      <c r="AB1261" t="s">
        <v>140</v>
      </c>
      <c r="AC1261" t="s">
        <v>117</v>
      </c>
      <c r="AD1261">
        <v>0</v>
      </c>
      <c r="AE1261" t="s">
        <v>98</v>
      </c>
      <c r="AF1261" t="s">
        <v>98</v>
      </c>
      <c r="AG1261" t="s">
        <v>118</v>
      </c>
      <c r="AH1261" t="s">
        <v>97</v>
      </c>
      <c r="AI1261" t="s">
        <v>98</v>
      </c>
      <c r="AJ1261" t="s">
        <v>100</v>
      </c>
      <c r="AK1261" t="s">
        <v>119</v>
      </c>
      <c r="AL1261">
        <v>602</v>
      </c>
      <c r="AM1261" t="s">
        <v>172</v>
      </c>
      <c r="AN1261">
        <v>438</v>
      </c>
      <c r="AO1261">
        <v>14</v>
      </c>
      <c r="AP1261">
        <v>1054</v>
      </c>
      <c r="AQ1261" t="s">
        <v>103</v>
      </c>
      <c r="AR1261" t="s">
        <v>97</v>
      </c>
      <c r="AS1261" t="s">
        <v>105</v>
      </c>
      <c r="AT1261" t="s">
        <v>106</v>
      </c>
      <c r="AU1261">
        <v>1054</v>
      </c>
      <c r="AV1261">
        <v>0</v>
      </c>
      <c r="AW1261">
        <v>0</v>
      </c>
      <c r="AX1261">
        <v>1054</v>
      </c>
      <c r="AY1261">
        <v>1</v>
      </c>
      <c r="AZ1261">
        <v>0</v>
      </c>
      <c r="BA1261">
        <v>1</v>
      </c>
      <c r="BB1261">
        <v>1</v>
      </c>
      <c r="BC1261">
        <v>3</v>
      </c>
      <c r="BD1261">
        <v>1</v>
      </c>
      <c r="BE1261" t="s">
        <v>98</v>
      </c>
      <c r="BF1261">
        <v>6</v>
      </c>
      <c r="BG1261" t="s">
        <v>107</v>
      </c>
      <c r="BH1261">
        <v>0</v>
      </c>
      <c r="BI1261" t="s">
        <v>83</v>
      </c>
      <c r="BJ1261" t="s">
        <v>108</v>
      </c>
      <c r="BK1261">
        <v>1969</v>
      </c>
      <c r="BL1261" t="s">
        <v>102</v>
      </c>
      <c r="BM1261">
        <v>2</v>
      </c>
      <c r="BN1261">
        <v>460</v>
      </c>
      <c r="BO1261" t="s">
        <v>98</v>
      </c>
      <c r="BP1261" t="s">
        <v>98</v>
      </c>
      <c r="BQ1261" t="s">
        <v>105</v>
      </c>
      <c r="BR1261">
        <v>180</v>
      </c>
      <c r="BS1261">
        <v>0</v>
      </c>
      <c r="BT1261">
        <v>0</v>
      </c>
      <c r="BU1261">
        <v>0</v>
      </c>
      <c r="BV1261">
        <v>80</v>
      </c>
      <c r="BW1261">
        <v>0</v>
      </c>
      <c r="BX1261" t="s">
        <v>83</v>
      </c>
      <c r="BY1261" t="s">
        <v>83</v>
      </c>
      <c r="BZ1261" t="s">
        <v>83</v>
      </c>
      <c r="CA1261" s="2">
        <v>0</v>
      </c>
      <c r="CB1261">
        <v>7</v>
      </c>
      <c r="CC1261">
        <v>2008</v>
      </c>
      <c r="CD1261" t="s">
        <v>110</v>
      </c>
      <c r="CE1261" t="s">
        <v>111</v>
      </c>
      <c r="CF1261" s="2">
        <v>151000</v>
      </c>
      <c r="CG1261" s="4">
        <f t="shared" si="39"/>
        <v>143.26375711574951</v>
      </c>
    </row>
    <row r="1262" spans="1:85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 t="str">
        <f t="shared" si="38"/>
        <v>N</v>
      </c>
      <c r="S1262">
        <v>6</v>
      </c>
      <c r="T1262">
        <v>5</v>
      </c>
      <c r="U1262">
        <v>1999</v>
      </c>
      <c r="V1262" t="str">
        <f>IF(Table1[[#This Row],[YearBuilt]]&lt;1990, "N", IF(Table1[[#This Row],[Remodeled after 1990?]] = "Y", "N", "Y"))</f>
        <v>Y</v>
      </c>
      <c r="W1262">
        <v>1999</v>
      </c>
      <c r="X1262" t="str" cm="1">
        <f t="array" ref="X1262">IFERROR(IF(U1262=W1262, "N", IF(AND(U1262&lt;W1262, Table1[[#This Row],[YearRemodAdd]]&gt;1990), "Y", "N/A")), No value)</f>
        <v>N</v>
      </c>
      <c r="Y1262" t="s">
        <v>93</v>
      </c>
      <c r="Z1262" t="s">
        <v>94</v>
      </c>
      <c r="AA1262" t="s">
        <v>95</v>
      </c>
      <c r="AB1262" t="s">
        <v>95</v>
      </c>
      <c r="AC1262" t="s">
        <v>117</v>
      </c>
      <c r="AD1262">
        <v>0</v>
      </c>
      <c r="AE1262" t="s">
        <v>98</v>
      </c>
      <c r="AF1262" t="s">
        <v>98</v>
      </c>
      <c r="AG1262" t="s">
        <v>99</v>
      </c>
      <c r="AH1262" t="s">
        <v>97</v>
      </c>
      <c r="AI1262" t="s">
        <v>98</v>
      </c>
      <c r="AJ1262" t="s">
        <v>100</v>
      </c>
      <c r="AK1262" t="s">
        <v>102</v>
      </c>
      <c r="AL1262">
        <v>0</v>
      </c>
      <c r="AM1262" t="s">
        <v>102</v>
      </c>
      <c r="AN1262">
        <v>0</v>
      </c>
      <c r="AO1262">
        <v>841</v>
      </c>
      <c r="AP1262">
        <v>841</v>
      </c>
      <c r="AQ1262" t="s">
        <v>103</v>
      </c>
      <c r="AR1262" t="s">
        <v>104</v>
      </c>
      <c r="AS1262" t="s">
        <v>105</v>
      </c>
      <c r="AT1262" t="s">
        <v>106</v>
      </c>
      <c r="AU1262">
        <v>892</v>
      </c>
      <c r="AV1262">
        <v>783</v>
      </c>
      <c r="AW1262">
        <v>0</v>
      </c>
      <c r="AX1262">
        <v>1675</v>
      </c>
      <c r="AY1262">
        <v>0</v>
      </c>
      <c r="AZ1262">
        <v>0</v>
      </c>
      <c r="BA1262">
        <v>2</v>
      </c>
      <c r="BB1262">
        <v>1</v>
      </c>
      <c r="BC1262">
        <v>3</v>
      </c>
      <c r="BD1262">
        <v>1</v>
      </c>
      <c r="BE1262" t="s">
        <v>98</v>
      </c>
      <c r="BF1262">
        <v>7</v>
      </c>
      <c r="BG1262" t="s">
        <v>107</v>
      </c>
      <c r="BH1262">
        <v>1</v>
      </c>
      <c r="BI1262" t="s">
        <v>98</v>
      </c>
      <c r="BJ1262" t="s">
        <v>156</v>
      </c>
      <c r="BK1262">
        <v>1999</v>
      </c>
      <c r="BL1262" t="s">
        <v>157</v>
      </c>
      <c r="BM1262">
        <v>2</v>
      </c>
      <c r="BN1262">
        <v>502</v>
      </c>
      <c r="BO1262" t="s">
        <v>98</v>
      </c>
      <c r="BP1262" t="s">
        <v>98</v>
      </c>
      <c r="BQ1262" t="s">
        <v>105</v>
      </c>
      <c r="BR1262">
        <v>0</v>
      </c>
      <c r="BS1262">
        <v>103</v>
      </c>
      <c r="BT1262">
        <v>0</v>
      </c>
      <c r="BU1262">
        <v>0</v>
      </c>
      <c r="BV1262">
        <v>0</v>
      </c>
      <c r="BW1262">
        <v>0</v>
      </c>
      <c r="BX1262" t="s">
        <v>83</v>
      </c>
      <c r="BY1262" t="s">
        <v>83</v>
      </c>
      <c r="BZ1262" t="s">
        <v>83</v>
      </c>
      <c r="CA1262" s="2">
        <v>0</v>
      </c>
      <c r="CB1262">
        <v>6</v>
      </c>
      <c r="CC1262">
        <v>2009</v>
      </c>
      <c r="CD1262" t="s">
        <v>110</v>
      </c>
      <c r="CE1262" t="s">
        <v>111</v>
      </c>
      <c r="CF1262" s="2">
        <v>181000</v>
      </c>
      <c r="CG1262" s="4">
        <f t="shared" si="39"/>
        <v>108.05970149253731</v>
      </c>
    </row>
    <row r="1263" spans="1:85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 t="str">
        <f t="shared" si="38"/>
        <v>Y</v>
      </c>
      <c r="S1263">
        <v>5</v>
      </c>
      <c r="T1263">
        <v>6</v>
      </c>
      <c r="U1263">
        <v>1956</v>
      </c>
      <c r="V1263" t="str">
        <f>IF(Table1[[#This Row],[YearBuilt]]&lt;1990, "N", IF(Table1[[#This Row],[Remodeled after 1990?]] = "Y", "N", "Y"))</f>
        <v>N</v>
      </c>
      <c r="W1263">
        <v>1956</v>
      </c>
      <c r="X1263" t="str" cm="1">
        <f t="array" ref="X1263">IFERROR(IF(U1263=W1263, "N", IF(AND(U1263&lt;W1263, Table1[[#This Row],[YearRemodAdd]]&gt;1990), "Y", "N/A")), No value)</f>
        <v>N</v>
      </c>
      <c r="Y1263" t="s">
        <v>152</v>
      </c>
      <c r="Z1263" t="s">
        <v>94</v>
      </c>
      <c r="AA1263" t="s">
        <v>116</v>
      </c>
      <c r="AB1263" t="s">
        <v>116</v>
      </c>
      <c r="AC1263" t="s">
        <v>117</v>
      </c>
      <c r="AD1263">
        <v>0</v>
      </c>
      <c r="AE1263" t="s">
        <v>98</v>
      </c>
      <c r="AF1263" t="s">
        <v>98</v>
      </c>
      <c r="AG1263" t="s">
        <v>118</v>
      </c>
      <c r="AH1263" t="s">
        <v>98</v>
      </c>
      <c r="AI1263" t="s">
        <v>98</v>
      </c>
      <c r="AJ1263" t="s">
        <v>100</v>
      </c>
      <c r="AK1263" t="s">
        <v>153</v>
      </c>
      <c r="AL1263">
        <v>504</v>
      </c>
      <c r="AM1263" t="s">
        <v>102</v>
      </c>
      <c r="AN1263">
        <v>0</v>
      </c>
      <c r="AO1263">
        <v>546</v>
      </c>
      <c r="AP1263">
        <v>1050</v>
      </c>
      <c r="AQ1263" t="s">
        <v>103</v>
      </c>
      <c r="AR1263" t="s">
        <v>97</v>
      </c>
      <c r="AS1263" t="s">
        <v>105</v>
      </c>
      <c r="AT1263" t="s">
        <v>106</v>
      </c>
      <c r="AU1263">
        <v>1050</v>
      </c>
      <c r="AV1263">
        <v>0</v>
      </c>
      <c r="AW1263">
        <v>0</v>
      </c>
      <c r="AX1263">
        <v>1050</v>
      </c>
      <c r="AY1263">
        <v>0</v>
      </c>
      <c r="AZ1263">
        <v>0</v>
      </c>
      <c r="BA1263">
        <v>1</v>
      </c>
      <c r="BB1263">
        <v>0</v>
      </c>
      <c r="BC1263">
        <v>2</v>
      </c>
      <c r="BD1263">
        <v>1</v>
      </c>
      <c r="BE1263" t="s">
        <v>98</v>
      </c>
      <c r="BF1263">
        <v>5</v>
      </c>
      <c r="BG1263" t="s">
        <v>107</v>
      </c>
      <c r="BH1263">
        <v>0</v>
      </c>
      <c r="BI1263" t="s">
        <v>83</v>
      </c>
      <c r="BJ1263" t="s">
        <v>108</v>
      </c>
      <c r="BK1263">
        <v>1956</v>
      </c>
      <c r="BL1263" t="s">
        <v>102</v>
      </c>
      <c r="BM1263">
        <v>1</v>
      </c>
      <c r="BN1263">
        <v>338</v>
      </c>
      <c r="BO1263" t="s">
        <v>98</v>
      </c>
      <c r="BP1263" t="s">
        <v>98</v>
      </c>
      <c r="BQ1263" t="s">
        <v>105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 t="s">
        <v>83</v>
      </c>
      <c r="BY1263" t="s">
        <v>83</v>
      </c>
      <c r="BZ1263" t="s">
        <v>83</v>
      </c>
      <c r="CA1263" s="2">
        <v>0</v>
      </c>
      <c r="CB1263">
        <v>6</v>
      </c>
      <c r="CC1263">
        <v>2009</v>
      </c>
      <c r="CD1263" t="s">
        <v>110</v>
      </c>
      <c r="CE1263" t="s">
        <v>111</v>
      </c>
      <c r="CF1263" s="2">
        <v>128900</v>
      </c>
      <c r="CG1263" s="4">
        <f t="shared" si="39"/>
        <v>122.76190476190476</v>
      </c>
    </row>
    <row r="1264" spans="1:85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 t="str">
        <f t="shared" si="38"/>
        <v>N/A</v>
      </c>
      <c r="S1264">
        <v>4</v>
      </c>
      <c r="T1264">
        <v>5</v>
      </c>
      <c r="U1264">
        <v>1957</v>
      </c>
      <c r="V1264" t="str">
        <f>IF(Table1[[#This Row],[YearBuilt]]&lt;1990, "N", IF(Table1[[#This Row],[Remodeled after 1990?]] = "Y", "N", "Y"))</f>
        <v>N</v>
      </c>
      <c r="W1264">
        <v>1989</v>
      </c>
      <c r="X1264" t="str" cm="1">
        <f t="array" ref="X1264">IFERROR(IF(U1264=W1264, "N", IF(AND(U1264&lt;W1264, Table1[[#This Row],[YearRemodAdd]]&gt;1990), "Y", "N/A")), No value)</f>
        <v>N/A</v>
      </c>
      <c r="Y1264" t="s">
        <v>93</v>
      </c>
      <c r="Z1264" t="s">
        <v>94</v>
      </c>
      <c r="AA1264" t="s">
        <v>124</v>
      </c>
      <c r="AB1264" t="s">
        <v>124</v>
      </c>
      <c r="AC1264" t="s">
        <v>117</v>
      </c>
      <c r="AD1264">
        <v>0</v>
      </c>
      <c r="AE1264" t="s">
        <v>98</v>
      </c>
      <c r="AF1264" t="s">
        <v>98</v>
      </c>
      <c r="AG1264" t="s">
        <v>118</v>
      </c>
      <c r="AH1264" t="s">
        <v>98</v>
      </c>
      <c r="AI1264" t="s">
        <v>98</v>
      </c>
      <c r="AJ1264" t="s">
        <v>130</v>
      </c>
      <c r="AK1264" t="s">
        <v>102</v>
      </c>
      <c r="AL1264">
        <v>0</v>
      </c>
      <c r="AM1264" t="s">
        <v>102</v>
      </c>
      <c r="AN1264">
        <v>0</v>
      </c>
      <c r="AO1264">
        <v>1104</v>
      </c>
      <c r="AP1264">
        <v>1104</v>
      </c>
      <c r="AQ1264" t="s">
        <v>103</v>
      </c>
      <c r="AR1264" t="s">
        <v>104</v>
      </c>
      <c r="AS1264" t="s">
        <v>105</v>
      </c>
      <c r="AT1264" t="s">
        <v>164</v>
      </c>
      <c r="AU1264">
        <v>1104</v>
      </c>
      <c r="AV1264">
        <v>684</v>
      </c>
      <c r="AW1264">
        <v>0</v>
      </c>
      <c r="AX1264">
        <v>1788</v>
      </c>
      <c r="AY1264">
        <v>1</v>
      </c>
      <c r="AZ1264">
        <v>0</v>
      </c>
      <c r="BA1264">
        <v>1</v>
      </c>
      <c r="BB1264">
        <v>0</v>
      </c>
      <c r="BC1264">
        <v>5</v>
      </c>
      <c r="BD1264">
        <v>1</v>
      </c>
      <c r="BE1264" t="s">
        <v>98</v>
      </c>
      <c r="BF1264">
        <v>8</v>
      </c>
      <c r="BG1264" t="s">
        <v>224</v>
      </c>
      <c r="BH1264">
        <v>2</v>
      </c>
      <c r="BI1264" t="s">
        <v>98</v>
      </c>
      <c r="BJ1264" t="s">
        <v>108</v>
      </c>
      <c r="BK1264">
        <v>1957</v>
      </c>
      <c r="BL1264" t="s">
        <v>102</v>
      </c>
      <c r="BM1264">
        <v>1</v>
      </c>
      <c r="BN1264">
        <v>304</v>
      </c>
      <c r="BO1264" t="s">
        <v>98</v>
      </c>
      <c r="BP1264" t="s">
        <v>98</v>
      </c>
      <c r="BQ1264" t="s">
        <v>105</v>
      </c>
      <c r="BR1264">
        <v>120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 t="s">
        <v>83</v>
      </c>
      <c r="BY1264" t="s">
        <v>83</v>
      </c>
      <c r="BZ1264" t="s">
        <v>83</v>
      </c>
      <c r="CA1264" s="2">
        <v>0</v>
      </c>
      <c r="CB1264">
        <v>11</v>
      </c>
      <c r="CC1264">
        <v>2009</v>
      </c>
      <c r="CD1264" t="s">
        <v>110</v>
      </c>
      <c r="CE1264" t="s">
        <v>111</v>
      </c>
      <c r="CF1264" s="2">
        <v>161500</v>
      </c>
      <c r="CG1264" s="4">
        <f t="shared" si="39"/>
        <v>90.324384787472042</v>
      </c>
    </row>
    <row r="1265" spans="1:85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 t="str">
        <f t="shared" si="38"/>
        <v>N</v>
      </c>
      <c r="S1265">
        <v>6</v>
      </c>
      <c r="T1265">
        <v>6</v>
      </c>
      <c r="U1265">
        <v>1919</v>
      </c>
      <c r="V1265" t="str">
        <f>IF(Table1[[#This Row],[YearBuilt]]&lt;1990, "N", IF(Table1[[#This Row],[Remodeled after 1990?]] = "Y", "N", "Y"))</f>
        <v>N</v>
      </c>
      <c r="W1265">
        <v>1950</v>
      </c>
      <c r="X1265" t="str" cm="1">
        <f t="array" ref="X1265">IFERROR(IF(U1265=W1265, "N", IF(AND(U1265&lt;W1265, Table1[[#This Row],[YearRemodAdd]]&gt;1990), "Y", "N/A")), No value)</f>
        <v>N/A</v>
      </c>
      <c r="Y1265" t="s">
        <v>184</v>
      </c>
      <c r="Z1265" t="s">
        <v>94</v>
      </c>
      <c r="AA1265" t="s">
        <v>124</v>
      </c>
      <c r="AB1265" t="s">
        <v>124</v>
      </c>
      <c r="AC1265" t="s">
        <v>117</v>
      </c>
      <c r="AD1265">
        <v>0</v>
      </c>
      <c r="AE1265" t="s">
        <v>98</v>
      </c>
      <c r="AF1265" t="s">
        <v>98</v>
      </c>
      <c r="AG1265" t="s">
        <v>99</v>
      </c>
      <c r="AH1265" t="s">
        <v>98</v>
      </c>
      <c r="AI1265" t="s">
        <v>98</v>
      </c>
      <c r="AJ1265" t="s">
        <v>100</v>
      </c>
      <c r="AK1265" t="s">
        <v>102</v>
      </c>
      <c r="AL1265">
        <v>0</v>
      </c>
      <c r="AM1265" t="s">
        <v>102</v>
      </c>
      <c r="AN1265">
        <v>0</v>
      </c>
      <c r="AO1265">
        <v>764</v>
      </c>
      <c r="AP1265">
        <v>764</v>
      </c>
      <c r="AQ1265" t="s">
        <v>103</v>
      </c>
      <c r="AR1265" t="s">
        <v>104</v>
      </c>
      <c r="AS1265" t="s">
        <v>105</v>
      </c>
      <c r="AT1265" t="s">
        <v>164</v>
      </c>
      <c r="AU1265">
        <v>1060</v>
      </c>
      <c r="AV1265">
        <v>764</v>
      </c>
      <c r="AW1265">
        <v>0</v>
      </c>
      <c r="AX1265">
        <v>1824</v>
      </c>
      <c r="AY1265">
        <v>0</v>
      </c>
      <c r="AZ1265">
        <v>0</v>
      </c>
      <c r="BA1265">
        <v>1</v>
      </c>
      <c r="BB1265">
        <v>0</v>
      </c>
      <c r="BC1265">
        <v>3</v>
      </c>
      <c r="BD1265">
        <v>1</v>
      </c>
      <c r="BE1265" t="s">
        <v>98</v>
      </c>
      <c r="BF1265">
        <v>8</v>
      </c>
      <c r="BG1265" t="s">
        <v>107</v>
      </c>
      <c r="BH1265">
        <v>1</v>
      </c>
      <c r="BI1265" t="s">
        <v>97</v>
      </c>
      <c r="BJ1265" t="s">
        <v>127</v>
      </c>
      <c r="BK1265">
        <v>1940</v>
      </c>
      <c r="BL1265" t="s">
        <v>102</v>
      </c>
      <c r="BM1265">
        <v>2</v>
      </c>
      <c r="BN1265">
        <v>520</v>
      </c>
      <c r="BO1265" t="s">
        <v>98</v>
      </c>
      <c r="BP1265" t="s">
        <v>98</v>
      </c>
      <c r="BQ1265" t="s">
        <v>177</v>
      </c>
      <c r="BR1265">
        <v>0</v>
      </c>
      <c r="BS1265">
        <v>0</v>
      </c>
      <c r="BT1265">
        <v>126</v>
      </c>
      <c r="BU1265">
        <v>0</v>
      </c>
      <c r="BV1265">
        <v>0</v>
      </c>
      <c r="BW1265">
        <v>0</v>
      </c>
      <c r="BX1265" t="s">
        <v>83</v>
      </c>
      <c r="BY1265" t="s">
        <v>165</v>
      </c>
      <c r="BZ1265" t="s">
        <v>83</v>
      </c>
      <c r="CA1265" s="2">
        <v>0</v>
      </c>
      <c r="CB1265">
        <v>7</v>
      </c>
      <c r="CC1265">
        <v>2007</v>
      </c>
      <c r="CD1265" t="s">
        <v>110</v>
      </c>
      <c r="CE1265" t="s">
        <v>111</v>
      </c>
      <c r="CF1265" s="2">
        <v>180500</v>
      </c>
      <c r="CG1265" s="4">
        <f t="shared" si="39"/>
        <v>98.958333333333329</v>
      </c>
    </row>
    <row r="1266" spans="1:85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 t="str">
        <f t="shared" si="38"/>
        <v>Y</v>
      </c>
      <c r="S1266">
        <v>6</v>
      </c>
      <c r="T1266">
        <v>5</v>
      </c>
      <c r="U1266">
        <v>1998</v>
      </c>
      <c r="V1266" t="str">
        <f>IF(Table1[[#This Row],[YearBuilt]]&lt;1990, "N", IF(Table1[[#This Row],[Remodeled after 1990?]] = "Y", "N", "Y"))</f>
        <v>N</v>
      </c>
      <c r="W1266">
        <v>1999</v>
      </c>
      <c r="X1266" t="str" cm="1">
        <f t="array" ref="X1266">IFERROR(IF(U1266=W1266, "N", IF(AND(U1266&lt;W1266, Table1[[#This Row],[YearRemodAdd]]&gt;1990), "Y", "N/A")), No value)</f>
        <v>Y</v>
      </c>
      <c r="Y1266" t="s">
        <v>93</v>
      </c>
      <c r="Z1266" t="s">
        <v>94</v>
      </c>
      <c r="AA1266" t="s">
        <v>116</v>
      </c>
      <c r="AB1266" t="s">
        <v>116</v>
      </c>
      <c r="AC1266" t="s">
        <v>117</v>
      </c>
      <c r="AD1266">
        <v>0</v>
      </c>
      <c r="AE1266" t="s">
        <v>97</v>
      </c>
      <c r="AF1266" t="s">
        <v>98</v>
      </c>
      <c r="AG1266" t="s">
        <v>99</v>
      </c>
      <c r="AH1266" t="s">
        <v>97</v>
      </c>
      <c r="AI1266" t="s">
        <v>98</v>
      </c>
      <c r="AJ1266" t="s">
        <v>100</v>
      </c>
      <c r="AK1266" t="s">
        <v>101</v>
      </c>
      <c r="AL1266">
        <v>266</v>
      </c>
      <c r="AM1266" t="s">
        <v>102</v>
      </c>
      <c r="AN1266">
        <v>0</v>
      </c>
      <c r="AO1266">
        <v>1139</v>
      </c>
      <c r="AP1266">
        <v>1405</v>
      </c>
      <c r="AQ1266" t="s">
        <v>103</v>
      </c>
      <c r="AR1266" t="s">
        <v>104</v>
      </c>
      <c r="AS1266" t="s">
        <v>105</v>
      </c>
      <c r="AT1266" t="s">
        <v>106</v>
      </c>
      <c r="AU1266">
        <v>1337</v>
      </c>
      <c r="AV1266">
        <v>0</v>
      </c>
      <c r="AW1266">
        <v>0</v>
      </c>
      <c r="AX1266">
        <v>1337</v>
      </c>
      <c r="AY1266">
        <v>1</v>
      </c>
      <c r="AZ1266">
        <v>0</v>
      </c>
      <c r="BA1266">
        <v>2</v>
      </c>
      <c r="BB1266">
        <v>0</v>
      </c>
      <c r="BC1266">
        <v>2</v>
      </c>
      <c r="BD1266">
        <v>1</v>
      </c>
      <c r="BE1266" t="s">
        <v>97</v>
      </c>
      <c r="BF1266">
        <v>5</v>
      </c>
      <c r="BG1266" t="s">
        <v>107</v>
      </c>
      <c r="BH1266">
        <v>0</v>
      </c>
      <c r="BI1266" t="s">
        <v>83</v>
      </c>
      <c r="BJ1266" t="s">
        <v>108</v>
      </c>
      <c r="BK1266">
        <v>1998</v>
      </c>
      <c r="BL1266" t="s">
        <v>157</v>
      </c>
      <c r="BM1266">
        <v>2</v>
      </c>
      <c r="BN1266">
        <v>511</v>
      </c>
      <c r="BO1266" t="s">
        <v>98</v>
      </c>
      <c r="BP1266" t="s">
        <v>98</v>
      </c>
      <c r="BQ1266" t="s">
        <v>105</v>
      </c>
      <c r="BR1266">
        <v>144</v>
      </c>
      <c r="BS1266">
        <v>68</v>
      </c>
      <c r="BT1266">
        <v>0</v>
      </c>
      <c r="BU1266">
        <v>0</v>
      </c>
      <c r="BV1266">
        <v>0</v>
      </c>
      <c r="BW1266">
        <v>0</v>
      </c>
      <c r="BX1266" t="s">
        <v>83</v>
      </c>
      <c r="BY1266" t="s">
        <v>83</v>
      </c>
      <c r="BZ1266" t="s">
        <v>83</v>
      </c>
      <c r="CA1266" s="2">
        <v>0</v>
      </c>
      <c r="CB1266">
        <v>8</v>
      </c>
      <c r="CC1266">
        <v>2008</v>
      </c>
      <c r="CD1266" t="s">
        <v>173</v>
      </c>
      <c r="CE1266" t="s">
        <v>128</v>
      </c>
      <c r="CF1266" s="2">
        <v>181000</v>
      </c>
      <c r="CG1266" s="4">
        <f t="shared" si="39"/>
        <v>135.37771129394167</v>
      </c>
    </row>
    <row r="1267" spans="1:85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 t="str">
        <f t="shared" si="38"/>
        <v>N</v>
      </c>
      <c r="S1267">
        <v>7</v>
      </c>
      <c r="T1267">
        <v>5</v>
      </c>
      <c r="U1267">
        <v>1999</v>
      </c>
      <c r="V1267" t="str">
        <f>IF(Table1[[#This Row],[YearBuilt]]&lt;1990, "N", IF(Table1[[#This Row],[Remodeled after 1990?]] = "Y", "N", "Y"))</f>
        <v>Y</v>
      </c>
      <c r="W1267">
        <v>1999</v>
      </c>
      <c r="X1267" t="str" cm="1">
        <f t="array" ref="X1267">IFERROR(IF(U1267=W1267, "N", IF(AND(U1267&lt;W1267, Table1[[#This Row],[YearRemodAdd]]&gt;1990), "Y", "N/A")), No value)</f>
        <v>N</v>
      </c>
      <c r="Y1267" t="s">
        <v>152</v>
      </c>
      <c r="Z1267" t="s">
        <v>94</v>
      </c>
      <c r="AA1267" t="s">
        <v>116</v>
      </c>
      <c r="AB1267" t="s">
        <v>116</v>
      </c>
      <c r="AC1267" t="s">
        <v>96</v>
      </c>
      <c r="AD1267">
        <v>218</v>
      </c>
      <c r="AE1267" t="s">
        <v>97</v>
      </c>
      <c r="AF1267" t="s">
        <v>98</v>
      </c>
      <c r="AG1267" t="s">
        <v>99</v>
      </c>
      <c r="AH1267" t="s">
        <v>97</v>
      </c>
      <c r="AI1267" t="s">
        <v>98</v>
      </c>
      <c r="AJ1267" t="s">
        <v>100</v>
      </c>
      <c r="AK1267" t="s">
        <v>101</v>
      </c>
      <c r="AL1267">
        <v>450</v>
      </c>
      <c r="AM1267" t="s">
        <v>102</v>
      </c>
      <c r="AN1267">
        <v>0</v>
      </c>
      <c r="AO1267">
        <v>241</v>
      </c>
      <c r="AP1267">
        <v>691</v>
      </c>
      <c r="AQ1267" t="s">
        <v>103</v>
      </c>
      <c r="AR1267" t="s">
        <v>104</v>
      </c>
      <c r="AS1267" t="s">
        <v>105</v>
      </c>
      <c r="AT1267" t="s">
        <v>106</v>
      </c>
      <c r="AU1267">
        <v>713</v>
      </c>
      <c r="AV1267">
        <v>739</v>
      </c>
      <c r="AW1267">
        <v>0</v>
      </c>
      <c r="AX1267">
        <v>1452</v>
      </c>
      <c r="AY1267">
        <v>1</v>
      </c>
      <c r="AZ1267">
        <v>0</v>
      </c>
      <c r="BA1267">
        <v>2</v>
      </c>
      <c r="BB1267">
        <v>1</v>
      </c>
      <c r="BC1267">
        <v>3</v>
      </c>
      <c r="BD1267">
        <v>1</v>
      </c>
      <c r="BE1267" t="s">
        <v>97</v>
      </c>
      <c r="BF1267">
        <v>6</v>
      </c>
      <c r="BG1267" t="s">
        <v>107</v>
      </c>
      <c r="BH1267">
        <v>0</v>
      </c>
      <c r="BI1267" t="s">
        <v>83</v>
      </c>
      <c r="BJ1267" t="s">
        <v>127</v>
      </c>
      <c r="BK1267">
        <v>1999</v>
      </c>
      <c r="BL1267" t="s">
        <v>102</v>
      </c>
      <c r="BM1267">
        <v>2</v>
      </c>
      <c r="BN1267">
        <v>506</v>
      </c>
      <c r="BO1267" t="s">
        <v>98</v>
      </c>
      <c r="BP1267" t="s">
        <v>98</v>
      </c>
      <c r="BQ1267" t="s">
        <v>105</v>
      </c>
      <c r="BR1267">
        <v>0</v>
      </c>
      <c r="BS1267">
        <v>34</v>
      </c>
      <c r="BT1267">
        <v>0</v>
      </c>
      <c r="BU1267">
        <v>0</v>
      </c>
      <c r="BV1267">
        <v>0</v>
      </c>
      <c r="BW1267">
        <v>0</v>
      </c>
      <c r="BX1267" t="s">
        <v>83</v>
      </c>
      <c r="BY1267" t="s">
        <v>83</v>
      </c>
      <c r="BZ1267" t="s">
        <v>83</v>
      </c>
      <c r="CA1267" s="2">
        <v>0</v>
      </c>
      <c r="CB1267">
        <v>3</v>
      </c>
      <c r="CC1267">
        <v>2006</v>
      </c>
      <c r="CD1267" t="s">
        <v>110</v>
      </c>
      <c r="CE1267" t="s">
        <v>111</v>
      </c>
      <c r="CF1267" s="2">
        <v>183900</v>
      </c>
      <c r="CG1267" s="4">
        <f t="shared" si="39"/>
        <v>126.65289256198348</v>
      </c>
    </row>
    <row r="1268" spans="1:85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 t="str">
        <f t="shared" si="38"/>
        <v>N/A</v>
      </c>
      <c r="S1268">
        <v>7</v>
      </c>
      <c r="T1268">
        <v>4</v>
      </c>
      <c r="U1268">
        <v>1910</v>
      </c>
      <c r="V1268" t="str">
        <f>IF(Table1[[#This Row],[YearBuilt]]&lt;1990, "N", IF(Table1[[#This Row],[Remodeled after 1990?]] = "Y", "N", "Y"))</f>
        <v>N</v>
      </c>
      <c r="W1268">
        <v>1950</v>
      </c>
      <c r="X1268" t="str" cm="1">
        <f t="array" ref="X1268">IFERROR(IF(U1268=W1268, "N", IF(AND(U1268&lt;W1268, Table1[[#This Row],[YearRemodAdd]]&gt;1990), "Y", "N/A")), No value)</f>
        <v>N/A</v>
      </c>
      <c r="Y1268" t="s">
        <v>152</v>
      </c>
      <c r="Z1268" t="s">
        <v>94</v>
      </c>
      <c r="AA1268" t="s">
        <v>124</v>
      </c>
      <c r="AB1268" t="s">
        <v>124</v>
      </c>
      <c r="AC1268" t="s">
        <v>117</v>
      </c>
      <c r="AD1268">
        <v>0</v>
      </c>
      <c r="AE1268" t="s">
        <v>147</v>
      </c>
      <c r="AF1268" t="s">
        <v>98</v>
      </c>
      <c r="AG1268" t="s">
        <v>118</v>
      </c>
      <c r="AH1268" t="s">
        <v>98</v>
      </c>
      <c r="AI1268" t="s">
        <v>98</v>
      </c>
      <c r="AJ1268" t="s">
        <v>100</v>
      </c>
      <c r="AK1268" t="s">
        <v>102</v>
      </c>
      <c r="AL1268">
        <v>0</v>
      </c>
      <c r="AM1268" t="s">
        <v>102</v>
      </c>
      <c r="AN1268">
        <v>0</v>
      </c>
      <c r="AO1268">
        <v>925</v>
      </c>
      <c r="AP1268">
        <v>925</v>
      </c>
      <c r="AQ1268" t="s">
        <v>103</v>
      </c>
      <c r="AR1268" t="s">
        <v>98</v>
      </c>
      <c r="AS1268" t="s">
        <v>177</v>
      </c>
      <c r="AT1268" t="s">
        <v>145</v>
      </c>
      <c r="AU1268">
        <v>964</v>
      </c>
      <c r="AV1268">
        <v>925</v>
      </c>
      <c r="AW1268">
        <v>0</v>
      </c>
      <c r="AX1268">
        <v>1889</v>
      </c>
      <c r="AY1268">
        <v>0</v>
      </c>
      <c r="AZ1268">
        <v>0</v>
      </c>
      <c r="BA1268">
        <v>1</v>
      </c>
      <c r="BB1268">
        <v>1</v>
      </c>
      <c r="BC1268">
        <v>4</v>
      </c>
      <c r="BD1268">
        <v>2</v>
      </c>
      <c r="BE1268" t="s">
        <v>98</v>
      </c>
      <c r="BF1268">
        <v>9</v>
      </c>
      <c r="BG1268" t="s">
        <v>107</v>
      </c>
      <c r="BH1268">
        <v>1</v>
      </c>
      <c r="BI1268" t="s">
        <v>97</v>
      </c>
      <c r="BJ1268" t="s">
        <v>127</v>
      </c>
      <c r="BK1268">
        <v>1960</v>
      </c>
      <c r="BL1268" t="s">
        <v>102</v>
      </c>
      <c r="BM1268">
        <v>1</v>
      </c>
      <c r="BN1268">
        <v>308</v>
      </c>
      <c r="BO1268" t="s">
        <v>98</v>
      </c>
      <c r="BP1268" t="s">
        <v>98</v>
      </c>
      <c r="BQ1268" t="s">
        <v>177</v>
      </c>
      <c r="BR1268">
        <v>0</v>
      </c>
      <c r="BS1268">
        <v>0</v>
      </c>
      <c r="BT1268">
        <v>264</v>
      </c>
      <c r="BU1268">
        <v>0</v>
      </c>
      <c r="BV1268">
        <v>0</v>
      </c>
      <c r="BW1268">
        <v>0</v>
      </c>
      <c r="BX1268" t="s">
        <v>83</v>
      </c>
      <c r="BY1268" t="s">
        <v>134</v>
      </c>
      <c r="BZ1268" t="s">
        <v>83</v>
      </c>
      <c r="CA1268" s="2">
        <v>0</v>
      </c>
      <c r="CB1268">
        <v>1</v>
      </c>
      <c r="CC1268">
        <v>2007</v>
      </c>
      <c r="CD1268" t="s">
        <v>110</v>
      </c>
      <c r="CE1268" t="s">
        <v>111</v>
      </c>
      <c r="CF1268" s="2">
        <v>122000</v>
      </c>
      <c r="CG1268" s="4">
        <f t="shared" si="39"/>
        <v>64.584436209634731</v>
      </c>
    </row>
    <row r="1269" spans="1:85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 t="str">
        <f t="shared" si="38"/>
        <v>Y</v>
      </c>
      <c r="S1269">
        <v>9</v>
      </c>
      <c r="T1269">
        <v>5</v>
      </c>
      <c r="U1269">
        <v>2008</v>
      </c>
      <c r="V1269" t="str">
        <f>IF(Table1[[#This Row],[YearBuilt]]&lt;1990, "N", IF(Table1[[#This Row],[Remodeled after 1990?]] = "Y", "N", "Y"))</f>
        <v>N</v>
      </c>
      <c r="W1269">
        <v>2009</v>
      </c>
      <c r="X1269" t="str" cm="1">
        <f t="array" ref="X1269">IFERROR(IF(U1269=W1269, "N", IF(AND(U1269&lt;W1269, Table1[[#This Row],[YearRemodAdd]]&gt;1990), "Y", "N/A")), No value)</f>
        <v>Y</v>
      </c>
      <c r="Y1269" t="s">
        <v>152</v>
      </c>
      <c r="Z1269" t="s">
        <v>94</v>
      </c>
      <c r="AA1269" t="s">
        <v>203</v>
      </c>
      <c r="AB1269" t="s">
        <v>181</v>
      </c>
      <c r="AC1269" t="s">
        <v>117</v>
      </c>
      <c r="AD1269">
        <v>0</v>
      </c>
      <c r="AE1269" t="s">
        <v>104</v>
      </c>
      <c r="AF1269" t="s">
        <v>98</v>
      </c>
      <c r="AG1269" t="s">
        <v>99</v>
      </c>
      <c r="AH1269" t="s">
        <v>104</v>
      </c>
      <c r="AI1269" t="s">
        <v>98</v>
      </c>
      <c r="AJ1269" t="s">
        <v>97</v>
      </c>
      <c r="AK1269" t="s">
        <v>102</v>
      </c>
      <c r="AL1269">
        <v>0</v>
      </c>
      <c r="AM1269" t="s">
        <v>102</v>
      </c>
      <c r="AN1269">
        <v>0</v>
      </c>
      <c r="AO1269">
        <v>2002</v>
      </c>
      <c r="AP1269">
        <v>2002</v>
      </c>
      <c r="AQ1269" t="s">
        <v>103</v>
      </c>
      <c r="AR1269" t="s">
        <v>104</v>
      </c>
      <c r="AS1269" t="s">
        <v>105</v>
      </c>
      <c r="AT1269" t="s">
        <v>106</v>
      </c>
      <c r="AU1269">
        <v>2018</v>
      </c>
      <c r="AV1269">
        <v>0</v>
      </c>
      <c r="AW1269">
        <v>0</v>
      </c>
      <c r="AX1269">
        <v>2018</v>
      </c>
      <c r="AY1269">
        <v>0</v>
      </c>
      <c r="AZ1269">
        <v>0</v>
      </c>
      <c r="BA1269">
        <v>2</v>
      </c>
      <c r="BB1269">
        <v>0</v>
      </c>
      <c r="BC1269">
        <v>3</v>
      </c>
      <c r="BD1269">
        <v>1</v>
      </c>
      <c r="BE1269" t="s">
        <v>104</v>
      </c>
      <c r="BF1269">
        <v>10</v>
      </c>
      <c r="BG1269" t="s">
        <v>107</v>
      </c>
      <c r="BH1269">
        <v>1</v>
      </c>
      <c r="BI1269" t="s">
        <v>97</v>
      </c>
      <c r="BJ1269" t="s">
        <v>108</v>
      </c>
      <c r="BK1269">
        <v>2009</v>
      </c>
      <c r="BL1269" t="s">
        <v>157</v>
      </c>
      <c r="BM1269">
        <v>3</v>
      </c>
      <c r="BN1269">
        <v>746</v>
      </c>
      <c r="BO1269" t="s">
        <v>98</v>
      </c>
      <c r="BP1269" t="s">
        <v>98</v>
      </c>
      <c r="BQ1269" t="s">
        <v>105</v>
      </c>
      <c r="BR1269">
        <v>144</v>
      </c>
      <c r="BS1269">
        <v>76</v>
      </c>
      <c r="BT1269">
        <v>0</v>
      </c>
      <c r="BU1269">
        <v>0</v>
      </c>
      <c r="BV1269">
        <v>0</v>
      </c>
      <c r="BW1269">
        <v>0</v>
      </c>
      <c r="BX1269" t="s">
        <v>83</v>
      </c>
      <c r="BY1269" t="s">
        <v>83</v>
      </c>
      <c r="BZ1269" t="s">
        <v>83</v>
      </c>
      <c r="CA1269" s="2">
        <v>0</v>
      </c>
      <c r="CB1269">
        <v>5</v>
      </c>
      <c r="CC1269">
        <v>2010</v>
      </c>
      <c r="CD1269" t="s">
        <v>110</v>
      </c>
      <c r="CE1269" t="s">
        <v>111</v>
      </c>
      <c r="CF1269" s="2">
        <v>378500</v>
      </c>
      <c r="CG1269" s="4">
        <f t="shared" si="39"/>
        <v>187.56194251734391</v>
      </c>
    </row>
    <row r="1270" spans="1:85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 t="str">
        <f t="shared" si="38"/>
        <v>N/A</v>
      </c>
      <c r="S1270">
        <v>8</v>
      </c>
      <c r="T1270">
        <v>9</v>
      </c>
      <c r="U1270">
        <v>1935</v>
      </c>
      <c r="V1270" t="str">
        <f>IF(Table1[[#This Row],[YearBuilt]]&lt;1990, "N", IF(Table1[[#This Row],[Remodeled after 1990?]] = "Y", "N", "Y"))</f>
        <v>N</v>
      </c>
      <c r="W1270">
        <v>1997</v>
      </c>
      <c r="X1270" t="str" cm="1">
        <f t="array" ref="X1270">IFERROR(IF(U1270=W1270, "N", IF(AND(U1270&lt;W1270, Table1[[#This Row],[YearRemodAdd]]&gt;1990), "Y", "N/A")), No value)</f>
        <v>Y</v>
      </c>
      <c r="Y1270" t="s">
        <v>93</v>
      </c>
      <c r="Z1270" t="s">
        <v>94</v>
      </c>
      <c r="AA1270" t="s">
        <v>203</v>
      </c>
      <c r="AB1270" t="s">
        <v>203</v>
      </c>
      <c r="AC1270" t="s">
        <v>96</v>
      </c>
      <c r="AD1270">
        <v>632</v>
      </c>
      <c r="AE1270" t="s">
        <v>98</v>
      </c>
      <c r="AF1270" t="s">
        <v>97</v>
      </c>
      <c r="AG1270" t="s">
        <v>118</v>
      </c>
      <c r="AH1270" t="s">
        <v>98</v>
      </c>
      <c r="AI1270" t="s">
        <v>98</v>
      </c>
      <c r="AJ1270" t="s">
        <v>121</v>
      </c>
      <c r="AK1270" t="s">
        <v>153</v>
      </c>
      <c r="AL1270">
        <v>192</v>
      </c>
      <c r="AM1270" t="s">
        <v>102</v>
      </c>
      <c r="AN1270">
        <v>0</v>
      </c>
      <c r="AO1270">
        <v>536</v>
      </c>
      <c r="AP1270">
        <v>728</v>
      </c>
      <c r="AQ1270" t="s">
        <v>103</v>
      </c>
      <c r="AR1270" t="s">
        <v>104</v>
      </c>
      <c r="AS1270" t="s">
        <v>105</v>
      </c>
      <c r="AT1270" t="s">
        <v>106</v>
      </c>
      <c r="AU1270">
        <v>1968</v>
      </c>
      <c r="AV1270">
        <v>1479</v>
      </c>
      <c r="AW1270">
        <v>0</v>
      </c>
      <c r="AX1270">
        <v>3447</v>
      </c>
      <c r="AY1270">
        <v>0</v>
      </c>
      <c r="AZ1270">
        <v>0</v>
      </c>
      <c r="BA1270">
        <v>3</v>
      </c>
      <c r="BB1270">
        <v>1</v>
      </c>
      <c r="BC1270">
        <v>4</v>
      </c>
      <c r="BD1270">
        <v>1</v>
      </c>
      <c r="BE1270" t="s">
        <v>97</v>
      </c>
      <c r="BF1270">
        <v>11</v>
      </c>
      <c r="BG1270" t="s">
        <v>107</v>
      </c>
      <c r="BH1270">
        <v>2</v>
      </c>
      <c r="BI1270" t="s">
        <v>97</v>
      </c>
      <c r="BJ1270" t="s">
        <v>156</v>
      </c>
      <c r="BK1270">
        <v>1982</v>
      </c>
      <c r="BL1270" t="s">
        <v>102</v>
      </c>
      <c r="BM1270">
        <v>3</v>
      </c>
      <c r="BN1270">
        <v>1014</v>
      </c>
      <c r="BO1270" t="s">
        <v>98</v>
      </c>
      <c r="BP1270" t="s">
        <v>98</v>
      </c>
      <c r="BQ1270" t="s">
        <v>105</v>
      </c>
      <c r="BR1270">
        <v>314</v>
      </c>
      <c r="BS1270">
        <v>12</v>
      </c>
      <c r="BT1270">
        <v>0</v>
      </c>
      <c r="BU1270">
        <v>0</v>
      </c>
      <c r="BV1270">
        <v>0</v>
      </c>
      <c r="BW1270">
        <v>0</v>
      </c>
      <c r="BX1270" t="s">
        <v>83</v>
      </c>
      <c r="BY1270" t="s">
        <v>163</v>
      </c>
      <c r="BZ1270" t="s">
        <v>83</v>
      </c>
      <c r="CA1270" s="2">
        <v>0</v>
      </c>
      <c r="CB1270">
        <v>5</v>
      </c>
      <c r="CC1270">
        <v>2008</v>
      </c>
      <c r="CD1270" t="s">
        <v>110</v>
      </c>
      <c r="CE1270" t="s">
        <v>111</v>
      </c>
      <c r="CF1270" s="2">
        <v>381000</v>
      </c>
      <c r="CG1270" s="4">
        <f t="shared" si="39"/>
        <v>110.53089643167972</v>
      </c>
    </row>
    <row r="1271" spans="1:85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 t="str">
        <f t="shared" si="38"/>
        <v>N/A</v>
      </c>
      <c r="S1271">
        <v>5</v>
      </c>
      <c r="T1271">
        <v>5</v>
      </c>
      <c r="U1271">
        <v>1958</v>
      </c>
      <c r="V1271" t="str">
        <f>IF(Table1[[#This Row],[YearBuilt]]&lt;1990, "N", IF(Table1[[#This Row],[Remodeled after 1990?]] = "Y", "N", "Y"))</f>
        <v>N</v>
      </c>
      <c r="W1271">
        <v>1958</v>
      </c>
      <c r="X1271" t="str" cm="1">
        <f t="array" ref="X1271">IFERROR(IF(U1271=W1271, "N", IF(AND(U1271&lt;W1271, Table1[[#This Row],[YearRemodAdd]]&gt;1990), "Y", "N/A")), No value)</f>
        <v>N</v>
      </c>
      <c r="Y1271" t="s">
        <v>93</v>
      </c>
      <c r="Z1271" t="s">
        <v>94</v>
      </c>
      <c r="AA1271" t="s">
        <v>116</v>
      </c>
      <c r="AB1271" t="s">
        <v>116</v>
      </c>
      <c r="AC1271" t="s">
        <v>96</v>
      </c>
      <c r="AD1271">
        <v>180</v>
      </c>
      <c r="AE1271" t="s">
        <v>98</v>
      </c>
      <c r="AF1271" t="s">
        <v>98</v>
      </c>
      <c r="AG1271" t="s">
        <v>118</v>
      </c>
      <c r="AH1271" t="s">
        <v>98</v>
      </c>
      <c r="AI1271" t="s">
        <v>98</v>
      </c>
      <c r="AJ1271" t="s">
        <v>100</v>
      </c>
      <c r="AK1271" t="s">
        <v>141</v>
      </c>
      <c r="AL1271">
        <v>460</v>
      </c>
      <c r="AM1271" t="s">
        <v>102</v>
      </c>
      <c r="AN1271">
        <v>0</v>
      </c>
      <c r="AO1271">
        <v>414</v>
      </c>
      <c r="AP1271">
        <v>874</v>
      </c>
      <c r="AQ1271" t="s">
        <v>206</v>
      </c>
      <c r="AR1271" t="s">
        <v>98</v>
      </c>
      <c r="AS1271" t="s">
        <v>105</v>
      </c>
      <c r="AT1271" t="s">
        <v>164</v>
      </c>
      <c r="AU1271">
        <v>874</v>
      </c>
      <c r="AV1271">
        <v>650</v>
      </c>
      <c r="AW1271">
        <v>0</v>
      </c>
      <c r="AX1271">
        <v>1524</v>
      </c>
      <c r="AY1271">
        <v>0</v>
      </c>
      <c r="AZ1271">
        <v>0</v>
      </c>
      <c r="BA1271">
        <v>1</v>
      </c>
      <c r="BB1271">
        <v>1</v>
      </c>
      <c r="BC1271">
        <v>3</v>
      </c>
      <c r="BD1271">
        <v>1</v>
      </c>
      <c r="BE1271" t="s">
        <v>98</v>
      </c>
      <c r="BF1271">
        <v>7</v>
      </c>
      <c r="BG1271" t="s">
        <v>107</v>
      </c>
      <c r="BH1271">
        <v>0</v>
      </c>
      <c r="BI1271" t="s">
        <v>83</v>
      </c>
      <c r="BJ1271" t="s">
        <v>108</v>
      </c>
      <c r="BK1271">
        <v>1958</v>
      </c>
      <c r="BL1271" t="s">
        <v>102</v>
      </c>
      <c r="BM1271">
        <v>1</v>
      </c>
      <c r="BN1271">
        <v>315</v>
      </c>
      <c r="BO1271" t="s">
        <v>98</v>
      </c>
      <c r="BP1271" t="s">
        <v>98</v>
      </c>
      <c r="BQ1271" t="s">
        <v>105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83</v>
      </c>
      <c r="BY1271" t="s">
        <v>163</v>
      </c>
      <c r="BZ1271" t="s">
        <v>83</v>
      </c>
      <c r="CA1271" s="2">
        <v>0</v>
      </c>
      <c r="CB1271">
        <v>7</v>
      </c>
      <c r="CC1271">
        <v>2007</v>
      </c>
      <c r="CD1271" t="s">
        <v>110</v>
      </c>
      <c r="CE1271" t="s">
        <v>111</v>
      </c>
      <c r="CF1271" s="2">
        <v>144000</v>
      </c>
      <c r="CG1271" s="4">
        <f t="shared" si="39"/>
        <v>94.488188976377955</v>
      </c>
    </row>
    <row r="1272" spans="1:85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 t="str">
        <f t="shared" si="38"/>
        <v>Y</v>
      </c>
      <c r="S1272">
        <v>7</v>
      </c>
      <c r="T1272">
        <v>6</v>
      </c>
      <c r="U1272">
        <v>1979</v>
      </c>
      <c r="V1272" t="str">
        <f>IF(Table1[[#This Row],[YearBuilt]]&lt;1990, "N", IF(Table1[[#This Row],[Remodeled after 1990?]] = "Y", "N", "Y"))</f>
        <v>N</v>
      </c>
      <c r="W1272">
        <v>1979</v>
      </c>
      <c r="X1272" t="str" cm="1">
        <f t="array" ref="X1272">IFERROR(IF(U1272=W1272, "N", IF(AND(U1272&lt;W1272, Table1[[#This Row],[YearRemodAdd]]&gt;1990), "Y", "N/A")), No value)</f>
        <v>N</v>
      </c>
      <c r="Y1272" t="s">
        <v>135</v>
      </c>
      <c r="Z1272" t="s">
        <v>223</v>
      </c>
      <c r="AA1272" t="s">
        <v>161</v>
      </c>
      <c r="AB1272" t="s">
        <v>161</v>
      </c>
      <c r="AC1272" t="s">
        <v>117</v>
      </c>
      <c r="AD1272">
        <v>0</v>
      </c>
      <c r="AE1272" t="s">
        <v>97</v>
      </c>
      <c r="AF1272" t="s">
        <v>98</v>
      </c>
      <c r="AG1272" t="s">
        <v>99</v>
      </c>
      <c r="AH1272" t="s">
        <v>97</v>
      </c>
      <c r="AI1272" t="s">
        <v>98</v>
      </c>
      <c r="AJ1272" t="s">
        <v>97</v>
      </c>
      <c r="AK1272" t="s">
        <v>101</v>
      </c>
      <c r="AL1272">
        <v>1258</v>
      </c>
      <c r="AM1272" t="s">
        <v>102</v>
      </c>
      <c r="AN1272">
        <v>0</v>
      </c>
      <c r="AO1272">
        <v>74</v>
      </c>
      <c r="AP1272">
        <v>1332</v>
      </c>
      <c r="AQ1272" t="s">
        <v>103</v>
      </c>
      <c r="AR1272" t="s">
        <v>98</v>
      </c>
      <c r="AS1272" t="s">
        <v>105</v>
      </c>
      <c r="AT1272" t="s">
        <v>106</v>
      </c>
      <c r="AU1272">
        <v>1332</v>
      </c>
      <c r="AV1272">
        <v>192</v>
      </c>
      <c r="AW1272">
        <v>0</v>
      </c>
      <c r="AX1272">
        <v>1524</v>
      </c>
      <c r="AY1272">
        <v>2</v>
      </c>
      <c r="AZ1272">
        <v>0</v>
      </c>
      <c r="BA1272">
        <v>0</v>
      </c>
      <c r="BB1272">
        <v>1</v>
      </c>
      <c r="BC1272">
        <v>0</v>
      </c>
      <c r="BD1272">
        <v>1</v>
      </c>
      <c r="BE1272" t="s">
        <v>97</v>
      </c>
      <c r="BF1272">
        <v>4</v>
      </c>
      <c r="BG1272" t="s">
        <v>107</v>
      </c>
      <c r="BH1272">
        <v>1</v>
      </c>
      <c r="BI1272" t="s">
        <v>98</v>
      </c>
      <c r="BJ1272" t="s">
        <v>108</v>
      </c>
      <c r="BK1272">
        <v>1979</v>
      </c>
      <c r="BL1272" t="s">
        <v>157</v>
      </c>
      <c r="BM1272">
        <v>2</v>
      </c>
      <c r="BN1272">
        <v>586</v>
      </c>
      <c r="BO1272" t="s">
        <v>98</v>
      </c>
      <c r="BP1272" t="s">
        <v>98</v>
      </c>
      <c r="BQ1272" t="s">
        <v>105</v>
      </c>
      <c r="BR1272">
        <v>268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 t="s">
        <v>83</v>
      </c>
      <c r="BY1272" t="s">
        <v>83</v>
      </c>
      <c r="BZ1272" t="s">
        <v>83</v>
      </c>
      <c r="CA1272" s="2">
        <v>0</v>
      </c>
      <c r="CB1272">
        <v>4</v>
      </c>
      <c r="CC1272">
        <v>2010</v>
      </c>
      <c r="CD1272" t="s">
        <v>110</v>
      </c>
      <c r="CE1272" t="s">
        <v>111</v>
      </c>
      <c r="CF1272" s="2">
        <v>260000</v>
      </c>
      <c r="CG1272" s="4">
        <f t="shared" si="39"/>
        <v>170.60367454068242</v>
      </c>
    </row>
    <row r="1273" spans="1:85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 t="str">
        <f t="shared" si="38"/>
        <v>Y</v>
      </c>
      <c r="S1273">
        <v>6</v>
      </c>
      <c r="T1273">
        <v>7</v>
      </c>
      <c r="U1273">
        <v>1968</v>
      </c>
      <c r="V1273" t="str">
        <f>IF(Table1[[#This Row],[YearBuilt]]&lt;1990, "N", IF(Table1[[#This Row],[Remodeled after 1990?]] = "Y", "N", "Y"))</f>
        <v>N</v>
      </c>
      <c r="W1273">
        <v>1968</v>
      </c>
      <c r="X1273" t="str" cm="1">
        <f t="array" ref="X1273">IFERROR(IF(U1273=W1273, "N", IF(AND(U1273&lt;W1273, Table1[[#This Row],[YearRemodAdd]]&gt;1990), "Y", "N/A")), No value)</f>
        <v>N</v>
      </c>
      <c r="Y1273" t="s">
        <v>152</v>
      </c>
      <c r="Z1273" t="s">
        <v>94</v>
      </c>
      <c r="AA1273" t="s">
        <v>96</v>
      </c>
      <c r="AB1273" t="s">
        <v>96</v>
      </c>
      <c r="AC1273" t="s">
        <v>117</v>
      </c>
      <c r="AD1273">
        <v>0</v>
      </c>
      <c r="AE1273" t="s">
        <v>98</v>
      </c>
      <c r="AF1273" t="s">
        <v>98</v>
      </c>
      <c r="AG1273" t="s">
        <v>118</v>
      </c>
      <c r="AH1273" t="s">
        <v>98</v>
      </c>
      <c r="AI1273" t="s">
        <v>98</v>
      </c>
      <c r="AJ1273" t="s">
        <v>100</v>
      </c>
      <c r="AK1273" t="s">
        <v>102</v>
      </c>
      <c r="AL1273">
        <v>0</v>
      </c>
      <c r="AM1273" t="s">
        <v>102</v>
      </c>
      <c r="AN1273">
        <v>0</v>
      </c>
      <c r="AO1273">
        <v>1489</v>
      </c>
      <c r="AP1273">
        <v>1489</v>
      </c>
      <c r="AQ1273" t="s">
        <v>103</v>
      </c>
      <c r="AR1273" t="s">
        <v>97</v>
      </c>
      <c r="AS1273" t="s">
        <v>105</v>
      </c>
      <c r="AT1273" t="s">
        <v>106</v>
      </c>
      <c r="AU1273">
        <v>1489</v>
      </c>
      <c r="AV1273">
        <v>0</v>
      </c>
      <c r="AW1273">
        <v>0</v>
      </c>
      <c r="AX1273">
        <v>1489</v>
      </c>
      <c r="AY1273">
        <v>0</v>
      </c>
      <c r="AZ1273">
        <v>0</v>
      </c>
      <c r="BA1273">
        <v>2</v>
      </c>
      <c r="BB1273">
        <v>0</v>
      </c>
      <c r="BC1273">
        <v>3</v>
      </c>
      <c r="BD1273">
        <v>1</v>
      </c>
      <c r="BE1273" t="s">
        <v>97</v>
      </c>
      <c r="BF1273">
        <v>7</v>
      </c>
      <c r="BG1273" t="s">
        <v>107</v>
      </c>
      <c r="BH1273">
        <v>1</v>
      </c>
      <c r="BI1273" t="s">
        <v>97</v>
      </c>
      <c r="BJ1273" t="s">
        <v>108</v>
      </c>
      <c r="BK1273">
        <v>1968</v>
      </c>
      <c r="BL1273" t="s">
        <v>109</v>
      </c>
      <c r="BM1273">
        <v>2</v>
      </c>
      <c r="BN1273">
        <v>462</v>
      </c>
      <c r="BO1273" t="s">
        <v>98</v>
      </c>
      <c r="BP1273" t="s">
        <v>98</v>
      </c>
      <c r="BQ1273" t="s">
        <v>105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83</v>
      </c>
      <c r="BY1273" t="s">
        <v>83</v>
      </c>
      <c r="BZ1273" t="s">
        <v>83</v>
      </c>
      <c r="CA1273" s="2">
        <v>0</v>
      </c>
      <c r="CB1273">
        <v>8</v>
      </c>
      <c r="CC1273">
        <v>2009</v>
      </c>
      <c r="CD1273" t="s">
        <v>110</v>
      </c>
      <c r="CE1273" t="s">
        <v>111</v>
      </c>
      <c r="CF1273" s="2">
        <v>185750</v>
      </c>
      <c r="CG1273" s="4">
        <f t="shared" si="39"/>
        <v>124.74815312290127</v>
      </c>
    </row>
    <row r="1274" spans="1:85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 t="str">
        <f t="shared" si="38"/>
        <v>Y</v>
      </c>
      <c r="S1274">
        <v>5</v>
      </c>
      <c r="T1274">
        <v>6</v>
      </c>
      <c r="U1274">
        <v>1965</v>
      </c>
      <c r="V1274" t="str">
        <f>IF(Table1[[#This Row],[YearBuilt]]&lt;1990, "N", IF(Table1[[#This Row],[Remodeled after 1990?]] = "Y", "N", "Y"))</f>
        <v>N</v>
      </c>
      <c r="W1274">
        <v>1965</v>
      </c>
      <c r="X1274" t="str" cm="1">
        <f t="array" ref="X1274">IFERROR(IF(U1274=W1274, "N", IF(AND(U1274&lt;W1274, Table1[[#This Row],[YearRemodAdd]]&gt;1990), "Y", "N/A")), No value)</f>
        <v>N</v>
      </c>
      <c r="Y1274" t="s">
        <v>152</v>
      </c>
      <c r="Z1274" t="s">
        <v>94</v>
      </c>
      <c r="AA1274" t="s">
        <v>140</v>
      </c>
      <c r="AB1274" t="s">
        <v>161</v>
      </c>
      <c r="AC1274" t="s">
        <v>96</v>
      </c>
      <c r="AD1274">
        <v>114</v>
      </c>
      <c r="AE1274" t="s">
        <v>98</v>
      </c>
      <c r="AF1274" t="s">
        <v>98</v>
      </c>
      <c r="AG1274" t="s">
        <v>118</v>
      </c>
      <c r="AH1274" t="s">
        <v>98</v>
      </c>
      <c r="AI1274" t="s">
        <v>98</v>
      </c>
      <c r="AJ1274" t="s">
        <v>100</v>
      </c>
      <c r="AK1274" t="s">
        <v>141</v>
      </c>
      <c r="AL1274">
        <v>560</v>
      </c>
      <c r="AM1274" t="s">
        <v>172</v>
      </c>
      <c r="AN1274">
        <v>375</v>
      </c>
      <c r="AO1274">
        <v>0</v>
      </c>
      <c r="AP1274">
        <v>935</v>
      </c>
      <c r="AQ1274" t="s">
        <v>103</v>
      </c>
      <c r="AR1274" t="s">
        <v>98</v>
      </c>
      <c r="AS1274" t="s">
        <v>105</v>
      </c>
      <c r="AT1274" t="s">
        <v>106</v>
      </c>
      <c r="AU1274">
        <v>935</v>
      </c>
      <c r="AV1274">
        <v>0</v>
      </c>
      <c r="AW1274">
        <v>0</v>
      </c>
      <c r="AX1274">
        <v>935</v>
      </c>
      <c r="AY1274">
        <v>1</v>
      </c>
      <c r="AZ1274">
        <v>0</v>
      </c>
      <c r="BA1274">
        <v>1</v>
      </c>
      <c r="BB1274">
        <v>0</v>
      </c>
      <c r="BC1274">
        <v>3</v>
      </c>
      <c r="BD1274">
        <v>1</v>
      </c>
      <c r="BE1274" t="s">
        <v>98</v>
      </c>
      <c r="BF1274">
        <v>5</v>
      </c>
      <c r="BG1274" t="s">
        <v>107</v>
      </c>
      <c r="BH1274">
        <v>0</v>
      </c>
      <c r="BI1274" t="s">
        <v>83</v>
      </c>
      <c r="BJ1274" t="s">
        <v>108</v>
      </c>
      <c r="BK1274">
        <v>1965</v>
      </c>
      <c r="BL1274" t="s">
        <v>102</v>
      </c>
      <c r="BM1274">
        <v>1</v>
      </c>
      <c r="BN1274">
        <v>288</v>
      </c>
      <c r="BO1274" t="s">
        <v>98</v>
      </c>
      <c r="BP1274" t="s">
        <v>98</v>
      </c>
      <c r="BQ1274" t="s">
        <v>105</v>
      </c>
      <c r="BR1274">
        <v>180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t="s">
        <v>83</v>
      </c>
      <c r="BY1274" t="s">
        <v>134</v>
      </c>
      <c r="BZ1274" t="s">
        <v>83</v>
      </c>
      <c r="CA1274" s="2">
        <v>0</v>
      </c>
      <c r="CB1274">
        <v>11</v>
      </c>
      <c r="CC1274">
        <v>2006</v>
      </c>
      <c r="CD1274" t="s">
        <v>110</v>
      </c>
      <c r="CE1274" t="s">
        <v>111</v>
      </c>
      <c r="CF1274" s="2">
        <v>137000</v>
      </c>
      <c r="CG1274" s="4">
        <f t="shared" si="39"/>
        <v>146.524064171123</v>
      </c>
    </row>
    <row r="1275" spans="1:85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 t="str">
        <f t="shared" si="38"/>
        <v>N/A</v>
      </c>
      <c r="S1275">
        <v>6</v>
      </c>
      <c r="T1275">
        <v>7</v>
      </c>
      <c r="U1275">
        <v>1959</v>
      </c>
      <c r="V1275" t="str">
        <f>IF(Table1[[#This Row],[YearBuilt]]&lt;1990, "N", IF(Table1[[#This Row],[Remodeled after 1990?]] = "Y", "N", "Y"))</f>
        <v>N</v>
      </c>
      <c r="W1275">
        <v>2006</v>
      </c>
      <c r="X1275" t="str" cm="1">
        <f t="array" ref="X1275">IFERROR(IF(U1275=W1275, "N", IF(AND(U1275&lt;W1275, Table1[[#This Row],[YearRemodAdd]]&gt;1990), "Y", "N/A")), No value)</f>
        <v>Y</v>
      </c>
      <c r="Y1275" t="s">
        <v>93</v>
      </c>
      <c r="Z1275" t="s">
        <v>94</v>
      </c>
      <c r="AA1275" t="s">
        <v>161</v>
      </c>
      <c r="AB1275" t="s">
        <v>161</v>
      </c>
      <c r="AC1275" t="s">
        <v>96</v>
      </c>
      <c r="AD1275">
        <v>84</v>
      </c>
      <c r="AE1275" t="s">
        <v>98</v>
      </c>
      <c r="AF1275" t="s">
        <v>98</v>
      </c>
      <c r="AG1275" t="s">
        <v>118</v>
      </c>
      <c r="AH1275" t="s">
        <v>98</v>
      </c>
      <c r="AI1275" t="s">
        <v>98</v>
      </c>
      <c r="AJ1275" t="s">
        <v>130</v>
      </c>
      <c r="AK1275" t="s">
        <v>119</v>
      </c>
      <c r="AL1275">
        <v>719</v>
      </c>
      <c r="AM1275" t="s">
        <v>102</v>
      </c>
      <c r="AN1275">
        <v>0</v>
      </c>
      <c r="AO1275">
        <v>300</v>
      </c>
      <c r="AP1275">
        <v>1019</v>
      </c>
      <c r="AQ1275" t="s">
        <v>103</v>
      </c>
      <c r="AR1275" t="s">
        <v>97</v>
      </c>
      <c r="AS1275" t="s">
        <v>105</v>
      </c>
      <c r="AT1275" t="s">
        <v>106</v>
      </c>
      <c r="AU1275">
        <v>1357</v>
      </c>
      <c r="AV1275">
        <v>0</v>
      </c>
      <c r="AW1275">
        <v>0</v>
      </c>
      <c r="AX1275">
        <v>1357</v>
      </c>
      <c r="AY1275">
        <v>1</v>
      </c>
      <c r="AZ1275">
        <v>0</v>
      </c>
      <c r="BA1275">
        <v>1</v>
      </c>
      <c r="BB1275">
        <v>0</v>
      </c>
      <c r="BC1275">
        <v>2</v>
      </c>
      <c r="BD1275">
        <v>1</v>
      </c>
      <c r="BE1275" t="s">
        <v>104</v>
      </c>
      <c r="BF1275">
        <v>5</v>
      </c>
      <c r="BG1275" t="s">
        <v>107</v>
      </c>
      <c r="BH1275">
        <v>1</v>
      </c>
      <c r="BI1275" t="s">
        <v>97</v>
      </c>
      <c r="BJ1275" t="s">
        <v>209</v>
      </c>
      <c r="BK1275">
        <v>1959</v>
      </c>
      <c r="BL1275" t="s">
        <v>109</v>
      </c>
      <c r="BM1275">
        <v>1</v>
      </c>
      <c r="BN1275">
        <v>312</v>
      </c>
      <c r="BO1275" t="s">
        <v>98</v>
      </c>
      <c r="BP1275" t="s">
        <v>98</v>
      </c>
      <c r="BQ1275" t="s">
        <v>105</v>
      </c>
      <c r="BR1275">
        <v>0</v>
      </c>
      <c r="BS1275">
        <v>0</v>
      </c>
      <c r="BT1275">
        <v>0</v>
      </c>
      <c r="BU1275">
        <v>0</v>
      </c>
      <c r="BV1275">
        <v>163</v>
      </c>
      <c r="BW1275">
        <v>0</v>
      </c>
      <c r="BX1275" t="s">
        <v>83</v>
      </c>
      <c r="BY1275" t="s">
        <v>165</v>
      </c>
      <c r="BZ1275" t="s">
        <v>83</v>
      </c>
      <c r="CA1275" s="2">
        <v>0</v>
      </c>
      <c r="CB1275">
        <v>5</v>
      </c>
      <c r="CC1275">
        <v>2008</v>
      </c>
      <c r="CD1275" t="s">
        <v>110</v>
      </c>
      <c r="CE1275" t="s">
        <v>111</v>
      </c>
      <c r="CF1275" s="2">
        <v>177000</v>
      </c>
      <c r="CG1275" s="4">
        <f t="shared" si="39"/>
        <v>130.43478260869566</v>
      </c>
    </row>
    <row r="1276" spans="1:85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 t="str">
        <f t="shared" si="38"/>
        <v>N/A</v>
      </c>
      <c r="S1276">
        <v>5</v>
      </c>
      <c r="T1276">
        <v>6</v>
      </c>
      <c r="U1276">
        <v>1910</v>
      </c>
      <c r="V1276" t="str">
        <f>IF(Table1[[#This Row],[YearBuilt]]&lt;1990, "N", IF(Table1[[#This Row],[Remodeled after 1990?]] = "Y", "N", "Y"))</f>
        <v>N</v>
      </c>
      <c r="W1276">
        <v>2003</v>
      </c>
      <c r="X1276" t="str" cm="1">
        <f t="array" ref="X1276">IFERROR(IF(U1276=W1276, "N", IF(AND(U1276&lt;W1276, Table1[[#This Row],[YearRemodAdd]]&gt;1990), "Y", "N/A")), No value)</f>
        <v>Y</v>
      </c>
      <c r="Y1276" t="s">
        <v>93</v>
      </c>
      <c r="Z1276" t="s">
        <v>94</v>
      </c>
      <c r="AA1276" t="s">
        <v>124</v>
      </c>
      <c r="AB1276" t="s">
        <v>125</v>
      </c>
      <c r="AC1276" t="s">
        <v>117</v>
      </c>
      <c r="AD1276">
        <v>0</v>
      </c>
      <c r="AE1276" t="s">
        <v>98</v>
      </c>
      <c r="AF1276" t="s">
        <v>98</v>
      </c>
      <c r="AG1276" t="s">
        <v>99</v>
      </c>
      <c r="AH1276" t="s">
        <v>98</v>
      </c>
      <c r="AI1276" t="s">
        <v>98</v>
      </c>
      <c r="AJ1276" t="s">
        <v>100</v>
      </c>
      <c r="AK1276" t="s">
        <v>102</v>
      </c>
      <c r="AL1276">
        <v>0</v>
      </c>
      <c r="AM1276" t="s">
        <v>102</v>
      </c>
      <c r="AN1276">
        <v>0</v>
      </c>
      <c r="AO1276">
        <v>661</v>
      </c>
      <c r="AP1276">
        <v>661</v>
      </c>
      <c r="AQ1276" t="s">
        <v>103</v>
      </c>
      <c r="AR1276" t="s">
        <v>104</v>
      </c>
      <c r="AS1276" t="s">
        <v>105</v>
      </c>
      <c r="AT1276" t="s">
        <v>106</v>
      </c>
      <c r="AU1276">
        <v>661</v>
      </c>
      <c r="AV1276">
        <v>589</v>
      </c>
      <c r="AW1276">
        <v>0</v>
      </c>
      <c r="AX1276">
        <v>1250</v>
      </c>
      <c r="AY1276">
        <v>0</v>
      </c>
      <c r="AZ1276">
        <v>0</v>
      </c>
      <c r="BA1276">
        <v>2</v>
      </c>
      <c r="BB1276">
        <v>0</v>
      </c>
      <c r="BC1276">
        <v>3</v>
      </c>
      <c r="BD1276">
        <v>1</v>
      </c>
      <c r="BE1276" t="s">
        <v>98</v>
      </c>
      <c r="BF1276">
        <v>8</v>
      </c>
      <c r="BG1276" t="s">
        <v>107</v>
      </c>
      <c r="BH1276">
        <v>1</v>
      </c>
      <c r="BI1276" t="s">
        <v>97</v>
      </c>
      <c r="BJ1276" t="s">
        <v>127</v>
      </c>
      <c r="BK1276">
        <v>1985</v>
      </c>
      <c r="BL1276" t="s">
        <v>102</v>
      </c>
      <c r="BM1276">
        <v>2</v>
      </c>
      <c r="BN1276">
        <v>552</v>
      </c>
      <c r="BO1276" t="s">
        <v>98</v>
      </c>
      <c r="BP1276" t="s">
        <v>98</v>
      </c>
      <c r="BQ1276" t="s">
        <v>105</v>
      </c>
      <c r="BR1276">
        <v>242</v>
      </c>
      <c r="BS1276">
        <v>0</v>
      </c>
      <c r="BT1276">
        <v>81</v>
      </c>
      <c r="BU1276">
        <v>0</v>
      </c>
      <c r="BV1276">
        <v>0</v>
      </c>
      <c r="BW1276">
        <v>0</v>
      </c>
      <c r="BX1276" t="s">
        <v>83</v>
      </c>
      <c r="BY1276" t="s">
        <v>83</v>
      </c>
      <c r="BZ1276" t="s">
        <v>83</v>
      </c>
      <c r="CA1276" s="2">
        <v>0</v>
      </c>
      <c r="CB1276">
        <v>11</v>
      </c>
      <c r="CC1276">
        <v>2007</v>
      </c>
      <c r="CD1276" t="s">
        <v>110</v>
      </c>
      <c r="CE1276" t="s">
        <v>111</v>
      </c>
      <c r="CF1276" s="2">
        <v>139000</v>
      </c>
      <c r="CG1276" s="4">
        <f t="shared" si="39"/>
        <v>111.2</v>
      </c>
    </row>
    <row r="1277" spans="1:85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 t="str">
        <f t="shared" si="38"/>
        <v>N</v>
      </c>
      <c r="S1277">
        <v>5</v>
      </c>
      <c r="T1277">
        <v>5</v>
      </c>
      <c r="U1277">
        <v>1948</v>
      </c>
      <c r="V1277" t="str">
        <f>IF(Table1[[#This Row],[YearBuilt]]&lt;1990, "N", IF(Table1[[#This Row],[Remodeled after 1990?]] = "Y", "N", "Y"))</f>
        <v>N</v>
      </c>
      <c r="W1277">
        <v>1950</v>
      </c>
      <c r="X1277" t="str" cm="1">
        <f t="array" ref="X1277">IFERROR(IF(U1277=W1277, "N", IF(AND(U1277&lt;W1277, Table1[[#This Row],[YearRemodAdd]]&gt;1990), "Y", "N/A")), No value)</f>
        <v>N/A</v>
      </c>
      <c r="Y1277" t="s">
        <v>93</v>
      </c>
      <c r="Z1277" t="s">
        <v>252</v>
      </c>
      <c r="AA1277" t="s">
        <v>186</v>
      </c>
      <c r="AB1277" t="s">
        <v>186</v>
      </c>
      <c r="AC1277" t="s">
        <v>137</v>
      </c>
      <c r="AD1277">
        <v>567</v>
      </c>
      <c r="AE1277" t="s">
        <v>98</v>
      </c>
      <c r="AF1277" t="s">
        <v>98</v>
      </c>
      <c r="AG1277" t="s">
        <v>118</v>
      </c>
      <c r="AH1277" t="s">
        <v>98</v>
      </c>
      <c r="AI1277" t="s">
        <v>98</v>
      </c>
      <c r="AJ1277" t="s">
        <v>100</v>
      </c>
      <c r="AK1277" t="s">
        <v>153</v>
      </c>
      <c r="AL1277">
        <v>220</v>
      </c>
      <c r="AM1277" t="s">
        <v>102</v>
      </c>
      <c r="AN1277">
        <v>0</v>
      </c>
      <c r="AO1277">
        <v>708</v>
      </c>
      <c r="AP1277">
        <v>928</v>
      </c>
      <c r="AQ1277" t="s">
        <v>103</v>
      </c>
      <c r="AR1277" t="s">
        <v>97</v>
      </c>
      <c r="AS1277" t="s">
        <v>105</v>
      </c>
      <c r="AT1277" t="s">
        <v>164</v>
      </c>
      <c r="AU1277">
        <v>928</v>
      </c>
      <c r="AV1277">
        <v>992</v>
      </c>
      <c r="AW1277">
        <v>0</v>
      </c>
      <c r="AX1277">
        <v>1920</v>
      </c>
      <c r="AY1277">
        <v>0</v>
      </c>
      <c r="AZ1277">
        <v>0</v>
      </c>
      <c r="BA1277">
        <v>2</v>
      </c>
      <c r="BB1277">
        <v>0</v>
      </c>
      <c r="BC1277">
        <v>4</v>
      </c>
      <c r="BD1277">
        <v>2</v>
      </c>
      <c r="BE1277" t="s">
        <v>98</v>
      </c>
      <c r="BF1277">
        <v>10</v>
      </c>
      <c r="BG1277" t="s">
        <v>107</v>
      </c>
      <c r="BH1277">
        <v>0</v>
      </c>
      <c r="BI1277" t="s">
        <v>83</v>
      </c>
      <c r="BJ1277" t="s">
        <v>127</v>
      </c>
      <c r="BK1277">
        <v>1948</v>
      </c>
      <c r="BL1277" t="s">
        <v>102</v>
      </c>
      <c r="BM1277">
        <v>2</v>
      </c>
      <c r="BN1277">
        <v>400</v>
      </c>
      <c r="BO1277" t="s">
        <v>98</v>
      </c>
      <c r="BP1277" t="s">
        <v>147</v>
      </c>
      <c r="BQ1277" t="s">
        <v>105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83</v>
      </c>
      <c r="BY1277" t="s">
        <v>83</v>
      </c>
      <c r="BZ1277" t="s">
        <v>83</v>
      </c>
      <c r="CA1277" s="2">
        <v>0</v>
      </c>
      <c r="CB1277">
        <v>7</v>
      </c>
      <c r="CC1277">
        <v>2007</v>
      </c>
      <c r="CD1277" t="s">
        <v>110</v>
      </c>
      <c r="CE1277" t="s">
        <v>111</v>
      </c>
      <c r="CF1277" s="2">
        <v>137000</v>
      </c>
      <c r="CG1277" s="4">
        <f t="shared" si="39"/>
        <v>71.354166666666671</v>
      </c>
    </row>
    <row r="1278" spans="1:85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 t="str">
        <f t="shared" si="38"/>
        <v>N</v>
      </c>
      <c r="S1278">
        <v>6</v>
      </c>
      <c r="T1278">
        <v>6</v>
      </c>
      <c r="U1278">
        <v>1972</v>
      </c>
      <c r="V1278" t="str">
        <f>IF(Table1[[#This Row],[YearBuilt]]&lt;1990, "N", IF(Table1[[#This Row],[Remodeled after 1990?]] = "Y", "N", "Y"))</f>
        <v>N</v>
      </c>
      <c r="W1278">
        <v>1972</v>
      </c>
      <c r="X1278" t="str" cm="1">
        <f t="array" ref="X1278">IFERROR(IF(U1278=W1278, "N", IF(AND(U1278&lt;W1278, Table1[[#This Row],[YearRemodAdd]]&gt;1990), "Y", "N/A")), No value)</f>
        <v>N</v>
      </c>
      <c r="Y1278" t="s">
        <v>93</v>
      </c>
      <c r="Z1278" t="s">
        <v>94</v>
      </c>
      <c r="AA1278" t="s">
        <v>140</v>
      </c>
      <c r="AB1278" t="s">
        <v>161</v>
      </c>
      <c r="AC1278" t="s">
        <v>117</v>
      </c>
      <c r="AD1278">
        <v>0</v>
      </c>
      <c r="AE1278" t="s">
        <v>98</v>
      </c>
      <c r="AF1278" t="s">
        <v>98</v>
      </c>
      <c r="AG1278" t="s">
        <v>118</v>
      </c>
      <c r="AH1278" t="s">
        <v>98</v>
      </c>
      <c r="AI1278" t="s">
        <v>97</v>
      </c>
      <c r="AJ1278" t="s">
        <v>100</v>
      </c>
      <c r="AK1278" t="s">
        <v>141</v>
      </c>
      <c r="AL1278">
        <v>593</v>
      </c>
      <c r="AM1278" t="s">
        <v>102</v>
      </c>
      <c r="AN1278">
        <v>0</v>
      </c>
      <c r="AO1278">
        <v>130</v>
      </c>
      <c r="AP1278">
        <v>723</v>
      </c>
      <c r="AQ1278" t="s">
        <v>103</v>
      </c>
      <c r="AR1278" t="s">
        <v>98</v>
      </c>
      <c r="AS1278" t="s">
        <v>105</v>
      </c>
      <c r="AT1278" t="s">
        <v>106</v>
      </c>
      <c r="AU1278">
        <v>735</v>
      </c>
      <c r="AV1278">
        <v>660</v>
      </c>
      <c r="AW1278">
        <v>0</v>
      </c>
      <c r="AX1278">
        <v>1395</v>
      </c>
      <c r="AY1278">
        <v>0</v>
      </c>
      <c r="AZ1278">
        <v>1</v>
      </c>
      <c r="BA1278">
        <v>1</v>
      </c>
      <c r="BB1278">
        <v>1</v>
      </c>
      <c r="BC1278">
        <v>3</v>
      </c>
      <c r="BD1278">
        <v>1</v>
      </c>
      <c r="BE1278" t="s">
        <v>98</v>
      </c>
      <c r="BF1278">
        <v>6</v>
      </c>
      <c r="BG1278" t="s">
        <v>107</v>
      </c>
      <c r="BH1278">
        <v>1</v>
      </c>
      <c r="BI1278" t="s">
        <v>98</v>
      </c>
      <c r="BJ1278" t="s">
        <v>108</v>
      </c>
      <c r="BK1278">
        <v>1972</v>
      </c>
      <c r="BL1278" t="s">
        <v>102</v>
      </c>
      <c r="BM1278">
        <v>2</v>
      </c>
      <c r="BN1278">
        <v>497</v>
      </c>
      <c r="BO1278" t="s">
        <v>98</v>
      </c>
      <c r="BP1278" t="s">
        <v>98</v>
      </c>
      <c r="BQ1278" t="s">
        <v>105</v>
      </c>
      <c r="BR1278">
        <v>294</v>
      </c>
      <c r="BS1278">
        <v>116</v>
      </c>
      <c r="BT1278">
        <v>0</v>
      </c>
      <c r="BU1278">
        <v>0</v>
      </c>
      <c r="BV1278">
        <v>0</v>
      </c>
      <c r="BW1278">
        <v>0</v>
      </c>
      <c r="BX1278" t="s">
        <v>83</v>
      </c>
      <c r="BY1278" t="s">
        <v>83</v>
      </c>
      <c r="BZ1278" t="s">
        <v>83</v>
      </c>
      <c r="CA1278" s="2">
        <v>0</v>
      </c>
      <c r="CB1278">
        <v>12</v>
      </c>
      <c r="CC1278">
        <v>2009</v>
      </c>
      <c r="CD1278" t="s">
        <v>110</v>
      </c>
      <c r="CE1278" t="s">
        <v>111</v>
      </c>
      <c r="CF1278" s="2">
        <v>162000</v>
      </c>
      <c r="CG1278" s="4">
        <f t="shared" si="39"/>
        <v>116.12903225806451</v>
      </c>
    </row>
    <row r="1279" spans="1:85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 t="str">
        <f t="shared" si="38"/>
        <v>N/A</v>
      </c>
      <c r="S1279">
        <v>6</v>
      </c>
      <c r="T1279">
        <v>5</v>
      </c>
      <c r="U1279">
        <v>1967</v>
      </c>
      <c r="V1279" t="str">
        <f>IF(Table1[[#This Row],[YearBuilt]]&lt;1990, "N", IF(Table1[[#This Row],[Remodeled after 1990?]] = "Y", "N", "Y"))</f>
        <v>N</v>
      </c>
      <c r="W1279">
        <v>1976</v>
      </c>
      <c r="X1279" t="str" cm="1">
        <f t="array" ref="X1279">IFERROR(IF(U1279=W1279, "N", IF(AND(U1279&lt;W1279, Table1[[#This Row],[YearRemodAdd]]&gt;1990), "Y", "N/A")), No value)</f>
        <v>N/A</v>
      </c>
      <c r="Y1279" t="s">
        <v>93</v>
      </c>
      <c r="Z1279" t="s">
        <v>94</v>
      </c>
      <c r="AA1279" t="s">
        <v>140</v>
      </c>
      <c r="AB1279" t="s">
        <v>140</v>
      </c>
      <c r="AC1279" t="s">
        <v>96</v>
      </c>
      <c r="AD1279">
        <v>359</v>
      </c>
      <c r="AE1279" t="s">
        <v>98</v>
      </c>
      <c r="AF1279" t="s">
        <v>98</v>
      </c>
      <c r="AG1279" t="s">
        <v>118</v>
      </c>
      <c r="AH1279" t="s">
        <v>97</v>
      </c>
      <c r="AI1279" t="s">
        <v>98</v>
      </c>
      <c r="AJ1279" t="s">
        <v>130</v>
      </c>
      <c r="AK1279" t="s">
        <v>119</v>
      </c>
      <c r="AL1279">
        <v>528</v>
      </c>
      <c r="AM1279" t="s">
        <v>102</v>
      </c>
      <c r="AN1279">
        <v>0</v>
      </c>
      <c r="AO1279">
        <v>1152</v>
      </c>
      <c r="AP1279">
        <v>1680</v>
      </c>
      <c r="AQ1279" t="s">
        <v>103</v>
      </c>
      <c r="AR1279" t="s">
        <v>147</v>
      </c>
      <c r="AS1279" t="s">
        <v>105</v>
      </c>
      <c r="AT1279" t="s">
        <v>106</v>
      </c>
      <c r="AU1279">
        <v>1724</v>
      </c>
      <c r="AV1279">
        <v>0</v>
      </c>
      <c r="AW1279">
        <v>0</v>
      </c>
      <c r="AX1279">
        <v>1724</v>
      </c>
      <c r="AY1279">
        <v>1</v>
      </c>
      <c r="AZ1279">
        <v>0</v>
      </c>
      <c r="BA1279">
        <v>1</v>
      </c>
      <c r="BB1279">
        <v>1</v>
      </c>
      <c r="BC1279">
        <v>3</v>
      </c>
      <c r="BD1279">
        <v>1</v>
      </c>
      <c r="BE1279" t="s">
        <v>98</v>
      </c>
      <c r="BF1279">
        <v>7</v>
      </c>
      <c r="BG1279" t="s">
        <v>107</v>
      </c>
      <c r="BH1279">
        <v>1</v>
      </c>
      <c r="BI1279" t="s">
        <v>97</v>
      </c>
      <c r="BJ1279" t="s">
        <v>108</v>
      </c>
      <c r="BK1279">
        <v>1967</v>
      </c>
      <c r="BL1279" t="s">
        <v>109</v>
      </c>
      <c r="BM1279">
        <v>2</v>
      </c>
      <c r="BN1279">
        <v>480</v>
      </c>
      <c r="BO1279" t="s">
        <v>98</v>
      </c>
      <c r="BP1279" t="s">
        <v>98</v>
      </c>
      <c r="BQ1279" t="s">
        <v>105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 t="s">
        <v>83</v>
      </c>
      <c r="BY1279" t="s">
        <v>83</v>
      </c>
      <c r="BZ1279" t="s">
        <v>83</v>
      </c>
      <c r="CA1279" s="2">
        <v>0</v>
      </c>
      <c r="CB1279">
        <v>6</v>
      </c>
      <c r="CC1279">
        <v>2009</v>
      </c>
      <c r="CD1279" t="s">
        <v>110</v>
      </c>
      <c r="CE1279" t="s">
        <v>111</v>
      </c>
      <c r="CF1279" s="2">
        <v>197900</v>
      </c>
      <c r="CG1279" s="4">
        <f t="shared" si="39"/>
        <v>114.79118329466357</v>
      </c>
    </row>
    <row r="1280" spans="1:85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 t="str">
        <f t="shared" si="38"/>
        <v>N</v>
      </c>
      <c r="S1280">
        <v>8</v>
      </c>
      <c r="T1280">
        <v>5</v>
      </c>
      <c r="U1280">
        <v>2002</v>
      </c>
      <c r="V1280" t="str">
        <f>IF(Table1[[#This Row],[YearBuilt]]&lt;1990, "N", IF(Table1[[#This Row],[Remodeled after 1990?]] = "Y", "N", "Y"))</f>
        <v>Y</v>
      </c>
      <c r="W1280">
        <v>2002</v>
      </c>
      <c r="X1280" t="str" cm="1">
        <f t="array" ref="X1280">IFERROR(IF(U1280=W1280, "N", IF(AND(U1280&lt;W1280, Table1[[#This Row],[YearRemodAdd]]&gt;1990), "Y", "N/A")), No value)</f>
        <v>N</v>
      </c>
      <c r="Y1280" t="s">
        <v>93</v>
      </c>
      <c r="Z1280" t="s">
        <v>94</v>
      </c>
      <c r="AA1280" t="s">
        <v>95</v>
      </c>
      <c r="AB1280" t="s">
        <v>95</v>
      </c>
      <c r="AC1280" t="s">
        <v>83</v>
      </c>
      <c r="AD1280" t="s">
        <v>83</v>
      </c>
      <c r="AE1280" t="s">
        <v>97</v>
      </c>
      <c r="AF1280" t="s">
        <v>98</v>
      </c>
      <c r="AG1280" t="s">
        <v>99</v>
      </c>
      <c r="AH1280" t="s">
        <v>97</v>
      </c>
      <c r="AI1280" t="s">
        <v>98</v>
      </c>
      <c r="AJ1280" t="s">
        <v>100</v>
      </c>
      <c r="AK1280" t="s">
        <v>101</v>
      </c>
      <c r="AL1280">
        <v>804</v>
      </c>
      <c r="AM1280" t="s">
        <v>102</v>
      </c>
      <c r="AN1280">
        <v>0</v>
      </c>
      <c r="AO1280">
        <v>324</v>
      </c>
      <c r="AP1280">
        <v>1128</v>
      </c>
      <c r="AQ1280" t="s">
        <v>103</v>
      </c>
      <c r="AR1280" t="s">
        <v>104</v>
      </c>
      <c r="AS1280" t="s">
        <v>105</v>
      </c>
      <c r="AT1280" t="s">
        <v>106</v>
      </c>
      <c r="AU1280">
        <v>1128</v>
      </c>
      <c r="AV1280">
        <v>903</v>
      </c>
      <c r="AW1280">
        <v>0</v>
      </c>
      <c r="AX1280">
        <v>2031</v>
      </c>
      <c r="AY1280">
        <v>1</v>
      </c>
      <c r="AZ1280">
        <v>0</v>
      </c>
      <c r="BA1280">
        <v>2</v>
      </c>
      <c r="BB1280">
        <v>1</v>
      </c>
      <c r="BC1280">
        <v>3</v>
      </c>
      <c r="BD1280">
        <v>1</v>
      </c>
      <c r="BE1280" t="s">
        <v>97</v>
      </c>
      <c r="BF1280">
        <v>7</v>
      </c>
      <c r="BG1280" t="s">
        <v>107</v>
      </c>
      <c r="BH1280">
        <v>1</v>
      </c>
      <c r="BI1280" t="s">
        <v>97</v>
      </c>
      <c r="BJ1280" t="s">
        <v>108</v>
      </c>
      <c r="BK1280">
        <v>2002</v>
      </c>
      <c r="BL1280" t="s">
        <v>109</v>
      </c>
      <c r="BM1280">
        <v>2</v>
      </c>
      <c r="BN1280">
        <v>577</v>
      </c>
      <c r="BO1280" t="s">
        <v>98</v>
      </c>
      <c r="BP1280" t="s">
        <v>98</v>
      </c>
      <c r="BQ1280" t="s">
        <v>105</v>
      </c>
      <c r="BR1280">
        <v>0</v>
      </c>
      <c r="BS1280">
        <v>211</v>
      </c>
      <c r="BT1280">
        <v>0</v>
      </c>
      <c r="BU1280">
        <v>0</v>
      </c>
      <c r="BV1280">
        <v>0</v>
      </c>
      <c r="BW1280">
        <v>0</v>
      </c>
      <c r="BX1280" t="s">
        <v>83</v>
      </c>
      <c r="BY1280" t="s">
        <v>83</v>
      </c>
      <c r="BZ1280" t="s">
        <v>83</v>
      </c>
      <c r="CA1280" s="2">
        <v>0</v>
      </c>
      <c r="CB1280">
        <v>3</v>
      </c>
      <c r="CC1280">
        <v>2008</v>
      </c>
      <c r="CD1280" t="s">
        <v>110</v>
      </c>
      <c r="CE1280" t="s">
        <v>111</v>
      </c>
      <c r="CF1280" s="2">
        <v>237000</v>
      </c>
      <c r="CG1280" s="4">
        <f t="shared" si="39"/>
        <v>116.69128508124076</v>
      </c>
    </row>
    <row r="1281" spans="1:85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 t="str">
        <f t="shared" si="38"/>
        <v>N/A</v>
      </c>
      <c r="S1281">
        <v>4</v>
      </c>
      <c r="T1281">
        <v>4</v>
      </c>
      <c r="U1281">
        <v>1920</v>
      </c>
      <c r="V1281" t="str">
        <f>IF(Table1[[#This Row],[YearBuilt]]&lt;1990, "N", IF(Table1[[#This Row],[Remodeled after 1990?]] = "Y", "N", "Y"))</f>
        <v>N</v>
      </c>
      <c r="W1281">
        <v>1950</v>
      </c>
      <c r="X1281" t="str" cm="1">
        <f t="array" ref="X1281">IFERROR(IF(U1281=W1281, "N", IF(AND(U1281&lt;W1281, Table1[[#This Row],[YearRemodAdd]]&gt;1990), "Y", "N/A")), No value)</f>
        <v>N/A</v>
      </c>
      <c r="Y1281" t="s">
        <v>93</v>
      </c>
      <c r="Z1281" t="s">
        <v>94</v>
      </c>
      <c r="AA1281" t="s">
        <v>116</v>
      </c>
      <c r="AB1281" t="s">
        <v>116</v>
      </c>
      <c r="AC1281" t="s">
        <v>117</v>
      </c>
      <c r="AD1281">
        <v>0</v>
      </c>
      <c r="AE1281" t="s">
        <v>98</v>
      </c>
      <c r="AF1281" t="s">
        <v>97</v>
      </c>
      <c r="AG1281" t="s">
        <v>118</v>
      </c>
      <c r="AH1281" t="s">
        <v>98</v>
      </c>
      <c r="AI1281" t="s">
        <v>98</v>
      </c>
      <c r="AJ1281" t="s">
        <v>100</v>
      </c>
      <c r="AK1281" t="s">
        <v>102</v>
      </c>
      <c r="AL1281">
        <v>0</v>
      </c>
      <c r="AM1281" t="s">
        <v>102</v>
      </c>
      <c r="AN1281">
        <v>0</v>
      </c>
      <c r="AO1281">
        <v>698</v>
      </c>
      <c r="AP1281">
        <v>698</v>
      </c>
      <c r="AQ1281" t="s">
        <v>103</v>
      </c>
      <c r="AR1281" t="s">
        <v>98</v>
      </c>
      <c r="AS1281" t="s">
        <v>105</v>
      </c>
      <c r="AT1281" t="s">
        <v>164</v>
      </c>
      <c r="AU1281">
        <v>698</v>
      </c>
      <c r="AV1281">
        <v>430</v>
      </c>
      <c r="AW1281">
        <v>0</v>
      </c>
      <c r="AX1281">
        <v>1128</v>
      </c>
      <c r="AY1281">
        <v>0</v>
      </c>
      <c r="AZ1281">
        <v>0</v>
      </c>
      <c r="BA1281">
        <v>1</v>
      </c>
      <c r="BB1281">
        <v>0</v>
      </c>
      <c r="BC1281">
        <v>2</v>
      </c>
      <c r="BD1281">
        <v>1</v>
      </c>
      <c r="BE1281" t="s">
        <v>98</v>
      </c>
      <c r="BF1281">
        <v>6</v>
      </c>
      <c r="BG1281" t="s">
        <v>107</v>
      </c>
      <c r="BH1281">
        <v>0</v>
      </c>
      <c r="BI1281" t="s">
        <v>83</v>
      </c>
      <c r="BJ1281" t="s">
        <v>127</v>
      </c>
      <c r="BK1281">
        <v>1980</v>
      </c>
      <c r="BL1281" t="s">
        <v>109</v>
      </c>
      <c r="BM1281">
        <v>2</v>
      </c>
      <c r="BN1281">
        <v>528</v>
      </c>
      <c r="BO1281" t="s">
        <v>98</v>
      </c>
      <c r="BP1281" t="s">
        <v>98</v>
      </c>
      <c r="BQ1281" t="s">
        <v>105</v>
      </c>
      <c r="BR1281">
        <v>30</v>
      </c>
      <c r="BS1281">
        <v>0</v>
      </c>
      <c r="BT1281">
        <v>164</v>
      </c>
      <c r="BU1281">
        <v>0</v>
      </c>
      <c r="BV1281">
        <v>0</v>
      </c>
      <c r="BW1281">
        <v>0</v>
      </c>
      <c r="BX1281" t="s">
        <v>83</v>
      </c>
      <c r="BY1281" t="s">
        <v>83</v>
      </c>
      <c r="BZ1281" t="s">
        <v>83</v>
      </c>
      <c r="CA1281" s="2">
        <v>0</v>
      </c>
      <c r="CB1281">
        <v>4</v>
      </c>
      <c r="CC1281">
        <v>2010</v>
      </c>
      <c r="CD1281" t="s">
        <v>173</v>
      </c>
      <c r="CE1281" t="s">
        <v>128</v>
      </c>
      <c r="CF1281" s="2">
        <v>68400</v>
      </c>
      <c r="CG1281" s="4">
        <f t="shared" si="39"/>
        <v>60.638297872340424</v>
      </c>
    </row>
    <row r="1282" spans="1:85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 t="str">
        <f t="shared" si="38"/>
        <v>Y</v>
      </c>
      <c r="S1282">
        <v>7</v>
      </c>
      <c r="T1282">
        <v>5</v>
      </c>
      <c r="U1282">
        <v>2002</v>
      </c>
      <c r="V1282" t="str">
        <f>IF(Table1[[#This Row],[YearBuilt]]&lt;1990, "N", IF(Table1[[#This Row],[Remodeled after 1990?]] = "Y", "N", "Y"))</f>
        <v>Y</v>
      </c>
      <c r="W1282">
        <v>2002</v>
      </c>
      <c r="X1282" t="str" cm="1">
        <f t="array" ref="X1282">IFERROR(IF(U1282=W1282, "N", IF(AND(U1282&lt;W1282, Table1[[#This Row],[YearRemodAdd]]&gt;1990), "Y", "N/A")), No value)</f>
        <v>N</v>
      </c>
      <c r="Y1282" t="s">
        <v>93</v>
      </c>
      <c r="Z1282" t="s">
        <v>94</v>
      </c>
      <c r="AA1282" t="s">
        <v>95</v>
      </c>
      <c r="AB1282" t="s">
        <v>95</v>
      </c>
      <c r="AC1282" t="s">
        <v>96</v>
      </c>
      <c r="AD1282">
        <v>110</v>
      </c>
      <c r="AE1282" t="s">
        <v>97</v>
      </c>
      <c r="AF1282" t="s">
        <v>98</v>
      </c>
      <c r="AG1282" t="s">
        <v>99</v>
      </c>
      <c r="AH1282" t="s">
        <v>97</v>
      </c>
      <c r="AI1282" t="s">
        <v>98</v>
      </c>
      <c r="AJ1282" t="s">
        <v>100</v>
      </c>
      <c r="AK1282" t="s">
        <v>101</v>
      </c>
      <c r="AL1282">
        <v>788</v>
      </c>
      <c r="AM1282" t="s">
        <v>102</v>
      </c>
      <c r="AN1282">
        <v>0</v>
      </c>
      <c r="AO1282">
        <v>785</v>
      </c>
      <c r="AP1282">
        <v>1573</v>
      </c>
      <c r="AQ1282" t="s">
        <v>103</v>
      </c>
      <c r="AR1282" t="s">
        <v>104</v>
      </c>
      <c r="AS1282" t="s">
        <v>105</v>
      </c>
      <c r="AT1282" t="s">
        <v>106</v>
      </c>
      <c r="AU1282">
        <v>1573</v>
      </c>
      <c r="AV1282">
        <v>0</v>
      </c>
      <c r="AW1282">
        <v>0</v>
      </c>
      <c r="AX1282">
        <v>1573</v>
      </c>
      <c r="AY1282">
        <v>1</v>
      </c>
      <c r="AZ1282">
        <v>0</v>
      </c>
      <c r="BA1282">
        <v>2</v>
      </c>
      <c r="BB1282">
        <v>0</v>
      </c>
      <c r="BC1282">
        <v>3</v>
      </c>
      <c r="BD1282">
        <v>1</v>
      </c>
      <c r="BE1282" t="s">
        <v>97</v>
      </c>
      <c r="BF1282">
        <v>6</v>
      </c>
      <c r="BG1282" t="s">
        <v>107</v>
      </c>
      <c r="BH1282">
        <v>0</v>
      </c>
      <c r="BI1282" t="s">
        <v>83</v>
      </c>
      <c r="BJ1282" t="s">
        <v>108</v>
      </c>
      <c r="BK1282">
        <v>2002</v>
      </c>
      <c r="BL1282" t="s">
        <v>109</v>
      </c>
      <c r="BM1282">
        <v>2</v>
      </c>
      <c r="BN1282">
        <v>544</v>
      </c>
      <c r="BO1282" t="s">
        <v>98</v>
      </c>
      <c r="BP1282" t="s">
        <v>98</v>
      </c>
      <c r="BQ1282" t="s">
        <v>105</v>
      </c>
      <c r="BR1282">
        <v>0</v>
      </c>
      <c r="BS1282">
        <v>72</v>
      </c>
      <c r="BT1282">
        <v>0</v>
      </c>
      <c r="BU1282">
        <v>0</v>
      </c>
      <c r="BV1282">
        <v>0</v>
      </c>
      <c r="BW1282">
        <v>0</v>
      </c>
      <c r="BX1282" t="s">
        <v>83</v>
      </c>
      <c r="BY1282" t="s">
        <v>83</v>
      </c>
      <c r="BZ1282" t="s">
        <v>83</v>
      </c>
      <c r="CA1282" s="2">
        <v>0</v>
      </c>
      <c r="CB1282">
        <v>3</v>
      </c>
      <c r="CC1282">
        <v>2009</v>
      </c>
      <c r="CD1282" t="s">
        <v>110</v>
      </c>
      <c r="CE1282" t="s">
        <v>111</v>
      </c>
      <c r="CF1282" s="2">
        <v>227000</v>
      </c>
      <c r="CG1282" s="4">
        <f t="shared" si="39"/>
        <v>144.31023521932613</v>
      </c>
    </row>
    <row r="1283" spans="1:85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 t="str">
        <f t="shared" ref="R1283:R1346" si="40">IFERROR(IF(Q1283 = "1Story", "Y",IF(Q1283 = "2Story", "N", "N/A")), "No value")</f>
        <v>Y</v>
      </c>
      <c r="S1283">
        <v>7</v>
      </c>
      <c r="T1283">
        <v>5</v>
      </c>
      <c r="U1283">
        <v>1990</v>
      </c>
      <c r="V1283" t="str">
        <f>IF(Table1[[#This Row],[YearBuilt]]&lt;1990, "N", IF(Table1[[#This Row],[Remodeled after 1990?]] = "Y", "N", "Y"))</f>
        <v>Y</v>
      </c>
      <c r="W1283">
        <v>1990</v>
      </c>
      <c r="X1283" t="str" cm="1">
        <f t="array" ref="X1283">IFERROR(IF(U1283=W1283, "N", IF(AND(U1283&lt;W1283, Table1[[#This Row],[YearRemodAdd]]&gt;1990), "Y", "N/A")), No value)</f>
        <v>N</v>
      </c>
      <c r="Y1283" t="s">
        <v>152</v>
      </c>
      <c r="Z1283" t="s">
        <v>94</v>
      </c>
      <c r="AA1283" t="s">
        <v>140</v>
      </c>
      <c r="AB1283" t="s">
        <v>140</v>
      </c>
      <c r="AC1283" t="s">
        <v>96</v>
      </c>
      <c r="AD1283">
        <v>54</v>
      </c>
      <c r="AE1283" t="s">
        <v>98</v>
      </c>
      <c r="AF1283" t="s">
        <v>98</v>
      </c>
      <c r="AG1283" t="s">
        <v>118</v>
      </c>
      <c r="AH1283" t="s">
        <v>97</v>
      </c>
      <c r="AI1283" t="s">
        <v>98</v>
      </c>
      <c r="AJ1283" t="s">
        <v>100</v>
      </c>
      <c r="AK1283" t="s">
        <v>119</v>
      </c>
      <c r="AL1283">
        <v>1053</v>
      </c>
      <c r="AM1283" t="s">
        <v>102</v>
      </c>
      <c r="AN1283">
        <v>0</v>
      </c>
      <c r="AO1283">
        <v>256</v>
      </c>
      <c r="AP1283">
        <v>1309</v>
      </c>
      <c r="AQ1283" t="s">
        <v>103</v>
      </c>
      <c r="AR1283" t="s">
        <v>98</v>
      </c>
      <c r="AS1283" t="s">
        <v>105</v>
      </c>
      <c r="AT1283" t="s">
        <v>106</v>
      </c>
      <c r="AU1283">
        <v>1339</v>
      </c>
      <c r="AV1283">
        <v>0</v>
      </c>
      <c r="AW1283">
        <v>0</v>
      </c>
      <c r="AX1283">
        <v>1339</v>
      </c>
      <c r="AY1283">
        <v>1</v>
      </c>
      <c r="AZ1283">
        <v>0</v>
      </c>
      <c r="BA1283">
        <v>2</v>
      </c>
      <c r="BB1283">
        <v>0</v>
      </c>
      <c r="BC1283">
        <v>2</v>
      </c>
      <c r="BD1283">
        <v>1</v>
      </c>
      <c r="BE1283" t="s">
        <v>98</v>
      </c>
      <c r="BF1283">
        <v>6</v>
      </c>
      <c r="BG1283" t="s">
        <v>107</v>
      </c>
      <c r="BH1283">
        <v>1</v>
      </c>
      <c r="BI1283" t="s">
        <v>98</v>
      </c>
      <c r="BJ1283" t="s">
        <v>108</v>
      </c>
      <c r="BK1283">
        <v>1990</v>
      </c>
      <c r="BL1283" t="s">
        <v>157</v>
      </c>
      <c r="BM1283">
        <v>2</v>
      </c>
      <c r="BN1283">
        <v>484</v>
      </c>
      <c r="BO1283" t="s">
        <v>97</v>
      </c>
      <c r="BP1283" t="s">
        <v>97</v>
      </c>
      <c r="BQ1283" t="s">
        <v>105</v>
      </c>
      <c r="BR1283">
        <v>0</v>
      </c>
      <c r="BS1283">
        <v>58</v>
      </c>
      <c r="BT1283">
        <v>0</v>
      </c>
      <c r="BU1283">
        <v>0</v>
      </c>
      <c r="BV1283">
        <v>90</v>
      </c>
      <c r="BW1283">
        <v>0</v>
      </c>
      <c r="BX1283" t="s">
        <v>83</v>
      </c>
      <c r="BY1283" t="s">
        <v>83</v>
      </c>
      <c r="BZ1283" t="s">
        <v>83</v>
      </c>
      <c r="CA1283" s="2">
        <v>0</v>
      </c>
      <c r="CB1283">
        <v>7</v>
      </c>
      <c r="CC1283">
        <v>2006</v>
      </c>
      <c r="CD1283" t="s">
        <v>110</v>
      </c>
      <c r="CE1283" t="s">
        <v>111</v>
      </c>
      <c r="CF1283" s="2">
        <v>180000</v>
      </c>
      <c r="CG1283" s="4">
        <f t="shared" ref="CG1283:CG1346" si="41">CF1283/AX1283</f>
        <v>134.42867811799852</v>
      </c>
    </row>
    <row r="1284" spans="1:85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 t="str">
        <f t="shared" si="40"/>
        <v>Y</v>
      </c>
      <c r="S1284">
        <v>5</v>
      </c>
      <c r="T1284">
        <v>7</v>
      </c>
      <c r="U1284">
        <v>1977</v>
      </c>
      <c r="V1284" t="str">
        <f>IF(Table1[[#This Row],[YearBuilt]]&lt;1990, "N", IF(Table1[[#This Row],[Remodeled after 1990?]] = "Y", "N", "Y"))</f>
        <v>N</v>
      </c>
      <c r="W1284">
        <v>2008</v>
      </c>
      <c r="X1284" t="str" cm="1">
        <f t="array" ref="X1284">IFERROR(IF(U1284=W1284, "N", IF(AND(U1284&lt;W1284, Table1[[#This Row],[YearRemodAdd]]&gt;1990), "Y", "N/A")), No value)</f>
        <v>Y</v>
      </c>
      <c r="Y1284" t="s">
        <v>93</v>
      </c>
      <c r="Z1284" t="s">
        <v>94</v>
      </c>
      <c r="AA1284" t="s">
        <v>140</v>
      </c>
      <c r="AB1284" t="s">
        <v>140</v>
      </c>
      <c r="AC1284" t="s">
        <v>117</v>
      </c>
      <c r="AD1284">
        <v>0</v>
      </c>
      <c r="AE1284" t="s">
        <v>98</v>
      </c>
      <c r="AF1284" t="s">
        <v>98</v>
      </c>
      <c r="AG1284" t="s">
        <v>118</v>
      </c>
      <c r="AH1284" t="s">
        <v>97</v>
      </c>
      <c r="AI1284" t="s">
        <v>98</v>
      </c>
      <c r="AJ1284" t="s">
        <v>121</v>
      </c>
      <c r="AK1284" t="s">
        <v>172</v>
      </c>
      <c r="AL1284">
        <v>532</v>
      </c>
      <c r="AM1284" t="s">
        <v>153</v>
      </c>
      <c r="AN1284">
        <v>144</v>
      </c>
      <c r="AO1284">
        <v>364</v>
      </c>
      <c r="AP1284">
        <v>1040</v>
      </c>
      <c r="AQ1284" t="s">
        <v>103</v>
      </c>
      <c r="AR1284" t="s">
        <v>98</v>
      </c>
      <c r="AS1284" t="s">
        <v>105</v>
      </c>
      <c r="AT1284" t="s">
        <v>106</v>
      </c>
      <c r="AU1284">
        <v>1040</v>
      </c>
      <c r="AV1284">
        <v>0</v>
      </c>
      <c r="AW1284">
        <v>0</v>
      </c>
      <c r="AX1284">
        <v>1040</v>
      </c>
      <c r="AY1284">
        <v>0</v>
      </c>
      <c r="AZ1284">
        <v>0</v>
      </c>
      <c r="BA1284">
        <v>2</v>
      </c>
      <c r="BB1284">
        <v>0</v>
      </c>
      <c r="BC1284">
        <v>3</v>
      </c>
      <c r="BD1284">
        <v>1</v>
      </c>
      <c r="BE1284" t="s">
        <v>97</v>
      </c>
      <c r="BF1284">
        <v>5</v>
      </c>
      <c r="BG1284" t="s">
        <v>107</v>
      </c>
      <c r="BH1284">
        <v>0</v>
      </c>
      <c r="BI1284" t="s">
        <v>83</v>
      </c>
      <c r="BJ1284" t="s">
        <v>127</v>
      </c>
      <c r="BK1284">
        <v>1977</v>
      </c>
      <c r="BL1284" t="s">
        <v>102</v>
      </c>
      <c r="BM1284">
        <v>2</v>
      </c>
      <c r="BN1284">
        <v>484</v>
      </c>
      <c r="BO1284" t="s">
        <v>98</v>
      </c>
      <c r="BP1284" t="s">
        <v>98</v>
      </c>
      <c r="BQ1284" t="s">
        <v>105</v>
      </c>
      <c r="BR1284">
        <v>0</v>
      </c>
      <c r="BS1284">
        <v>0</v>
      </c>
      <c r="BT1284">
        <v>0</v>
      </c>
      <c r="BU1284">
        <v>0</v>
      </c>
      <c r="BV1284">
        <v>288</v>
      </c>
      <c r="BW1284">
        <v>0</v>
      </c>
      <c r="BX1284" t="s">
        <v>83</v>
      </c>
      <c r="BY1284" t="s">
        <v>83</v>
      </c>
      <c r="BZ1284" t="s">
        <v>83</v>
      </c>
      <c r="CA1284" s="2">
        <v>0</v>
      </c>
      <c r="CB1284">
        <v>9</v>
      </c>
      <c r="CC1284">
        <v>2009</v>
      </c>
      <c r="CD1284" t="s">
        <v>110</v>
      </c>
      <c r="CE1284" t="s">
        <v>111</v>
      </c>
      <c r="CF1284" s="2">
        <v>150500</v>
      </c>
      <c r="CG1284" s="4">
        <f t="shared" si="41"/>
        <v>144.71153846153845</v>
      </c>
    </row>
    <row r="1285" spans="1:85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 t="str">
        <f t="shared" si="40"/>
        <v>N</v>
      </c>
      <c r="S1285">
        <v>6</v>
      </c>
      <c r="T1285">
        <v>5</v>
      </c>
      <c r="U1285">
        <v>1971</v>
      </c>
      <c r="V1285" t="str">
        <f>IF(Table1[[#This Row],[YearBuilt]]&lt;1990, "N", IF(Table1[[#This Row],[Remodeled after 1990?]] = "Y", "N", "Y"))</f>
        <v>N</v>
      </c>
      <c r="W1285">
        <v>1971</v>
      </c>
      <c r="X1285" t="str" cm="1">
        <f t="array" ref="X1285">IFERROR(IF(U1285=W1285, "N", IF(AND(U1285&lt;W1285, Table1[[#This Row],[YearRemodAdd]]&gt;1990), "Y", "N/A")), No value)</f>
        <v>N</v>
      </c>
      <c r="Y1285" t="s">
        <v>211</v>
      </c>
      <c r="Z1285" t="s">
        <v>94</v>
      </c>
      <c r="AA1285" t="s">
        <v>116</v>
      </c>
      <c r="AB1285" t="s">
        <v>125</v>
      </c>
      <c r="AC1285" t="s">
        <v>117</v>
      </c>
      <c r="AD1285">
        <v>0</v>
      </c>
      <c r="AE1285" t="s">
        <v>98</v>
      </c>
      <c r="AF1285" t="s">
        <v>98</v>
      </c>
      <c r="AG1285" t="s">
        <v>118</v>
      </c>
      <c r="AH1285" t="s">
        <v>98</v>
      </c>
      <c r="AI1285" t="s">
        <v>98</v>
      </c>
      <c r="AJ1285" t="s">
        <v>130</v>
      </c>
      <c r="AK1285" t="s">
        <v>102</v>
      </c>
      <c r="AL1285">
        <v>0</v>
      </c>
      <c r="AM1285" t="s">
        <v>102</v>
      </c>
      <c r="AN1285">
        <v>0</v>
      </c>
      <c r="AO1285">
        <v>912</v>
      </c>
      <c r="AP1285">
        <v>912</v>
      </c>
      <c r="AQ1285" t="s">
        <v>103</v>
      </c>
      <c r="AR1285" t="s">
        <v>98</v>
      </c>
      <c r="AS1285" t="s">
        <v>105</v>
      </c>
      <c r="AT1285" t="s">
        <v>106</v>
      </c>
      <c r="AU1285">
        <v>912</v>
      </c>
      <c r="AV1285">
        <v>912</v>
      </c>
      <c r="AW1285">
        <v>0</v>
      </c>
      <c r="AX1285">
        <v>1824</v>
      </c>
      <c r="AY1285">
        <v>0</v>
      </c>
      <c r="AZ1285">
        <v>0</v>
      </c>
      <c r="BA1285">
        <v>2</v>
      </c>
      <c r="BB1285">
        <v>2</v>
      </c>
      <c r="BC1285">
        <v>4</v>
      </c>
      <c r="BD1285">
        <v>2</v>
      </c>
      <c r="BE1285" t="s">
        <v>98</v>
      </c>
      <c r="BF1285">
        <v>8</v>
      </c>
      <c r="BG1285" t="s">
        <v>107</v>
      </c>
      <c r="BH1285">
        <v>0</v>
      </c>
      <c r="BI1285" t="s">
        <v>83</v>
      </c>
      <c r="BJ1285" t="s">
        <v>83</v>
      </c>
      <c r="BK1285" t="s">
        <v>83</v>
      </c>
      <c r="BL1285" t="s">
        <v>83</v>
      </c>
      <c r="BM1285">
        <v>0</v>
      </c>
      <c r="BN1285">
        <v>0</v>
      </c>
      <c r="BO1285" t="s">
        <v>83</v>
      </c>
      <c r="BP1285" t="s">
        <v>83</v>
      </c>
      <c r="BQ1285" t="s">
        <v>105</v>
      </c>
      <c r="BR1285">
        <v>128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 t="s">
        <v>83</v>
      </c>
      <c r="BY1285" t="s">
        <v>83</v>
      </c>
      <c r="BZ1285" t="s">
        <v>83</v>
      </c>
      <c r="CA1285" s="2">
        <v>0</v>
      </c>
      <c r="CB1285">
        <v>4</v>
      </c>
      <c r="CC1285">
        <v>2010</v>
      </c>
      <c r="CD1285" t="s">
        <v>110</v>
      </c>
      <c r="CE1285" t="s">
        <v>111</v>
      </c>
      <c r="CF1285" s="2">
        <v>139000</v>
      </c>
      <c r="CG1285" s="4">
        <f t="shared" si="41"/>
        <v>76.206140350877192</v>
      </c>
    </row>
    <row r="1286" spans="1:85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 t="str">
        <f t="shared" si="40"/>
        <v>N/A</v>
      </c>
      <c r="S1286">
        <v>6</v>
      </c>
      <c r="T1286">
        <v>7</v>
      </c>
      <c r="U1286">
        <v>1919</v>
      </c>
      <c r="V1286" t="str">
        <f>IF(Table1[[#This Row],[YearBuilt]]&lt;1990, "N", IF(Table1[[#This Row],[Remodeled after 1990?]] = "Y", "N", "Y"))</f>
        <v>N</v>
      </c>
      <c r="W1286">
        <v>1990</v>
      </c>
      <c r="X1286" t="str" cm="1">
        <f t="array" ref="X1286">IFERROR(IF(U1286=W1286, "N", IF(AND(U1286&lt;W1286, Table1[[#This Row],[YearRemodAdd]]&gt;1990), "Y", "N/A")), No value)</f>
        <v>N/A</v>
      </c>
      <c r="Y1286" t="s">
        <v>93</v>
      </c>
      <c r="Z1286" t="s">
        <v>94</v>
      </c>
      <c r="AA1286" t="s">
        <v>124</v>
      </c>
      <c r="AB1286" t="s">
        <v>125</v>
      </c>
      <c r="AC1286" t="s">
        <v>117</v>
      </c>
      <c r="AD1286">
        <v>0</v>
      </c>
      <c r="AE1286" t="s">
        <v>98</v>
      </c>
      <c r="AF1286" t="s">
        <v>98</v>
      </c>
      <c r="AG1286" t="s">
        <v>99</v>
      </c>
      <c r="AH1286" t="s">
        <v>98</v>
      </c>
      <c r="AI1286" t="s">
        <v>98</v>
      </c>
      <c r="AJ1286" t="s">
        <v>100</v>
      </c>
      <c r="AK1286" t="s">
        <v>102</v>
      </c>
      <c r="AL1286">
        <v>0</v>
      </c>
      <c r="AM1286" t="s">
        <v>102</v>
      </c>
      <c r="AN1286">
        <v>0</v>
      </c>
      <c r="AO1286">
        <v>804</v>
      </c>
      <c r="AP1286">
        <v>804</v>
      </c>
      <c r="AQ1286" t="s">
        <v>103</v>
      </c>
      <c r="AR1286" t="s">
        <v>104</v>
      </c>
      <c r="AS1286" t="s">
        <v>105</v>
      </c>
      <c r="AT1286" t="s">
        <v>106</v>
      </c>
      <c r="AU1286">
        <v>1699</v>
      </c>
      <c r="AV1286">
        <v>748</v>
      </c>
      <c r="AW1286">
        <v>0</v>
      </c>
      <c r="AX1286">
        <v>2447</v>
      </c>
      <c r="AY1286">
        <v>0</v>
      </c>
      <c r="AZ1286">
        <v>0</v>
      </c>
      <c r="BA1286">
        <v>2</v>
      </c>
      <c r="BB1286">
        <v>0</v>
      </c>
      <c r="BC1286">
        <v>4</v>
      </c>
      <c r="BD1286">
        <v>1</v>
      </c>
      <c r="BE1286" t="s">
        <v>97</v>
      </c>
      <c r="BF1286">
        <v>10</v>
      </c>
      <c r="BG1286" t="s">
        <v>224</v>
      </c>
      <c r="BH1286">
        <v>1</v>
      </c>
      <c r="BI1286" t="s">
        <v>97</v>
      </c>
      <c r="BJ1286" t="s">
        <v>127</v>
      </c>
      <c r="BK1286">
        <v>1969</v>
      </c>
      <c r="BL1286" t="s">
        <v>102</v>
      </c>
      <c r="BM1286">
        <v>1</v>
      </c>
      <c r="BN1286">
        <v>336</v>
      </c>
      <c r="BO1286" t="s">
        <v>98</v>
      </c>
      <c r="BP1286" t="s">
        <v>98</v>
      </c>
      <c r="BQ1286" t="s">
        <v>105</v>
      </c>
      <c r="BR1286">
        <v>272</v>
      </c>
      <c r="BS1286">
        <v>0</v>
      </c>
      <c r="BT1286">
        <v>42</v>
      </c>
      <c r="BU1286">
        <v>0</v>
      </c>
      <c r="BV1286">
        <v>116</v>
      </c>
      <c r="BW1286">
        <v>0</v>
      </c>
      <c r="BX1286" t="s">
        <v>83</v>
      </c>
      <c r="BY1286" t="s">
        <v>83</v>
      </c>
      <c r="BZ1286" t="s">
        <v>83</v>
      </c>
      <c r="CA1286" s="2">
        <v>0</v>
      </c>
      <c r="CB1286">
        <v>3</v>
      </c>
      <c r="CC1286">
        <v>2010</v>
      </c>
      <c r="CD1286" t="s">
        <v>110</v>
      </c>
      <c r="CE1286" t="s">
        <v>111</v>
      </c>
      <c r="CF1286" s="2">
        <v>169000</v>
      </c>
      <c r="CG1286" s="4">
        <f t="shared" si="41"/>
        <v>69.064160196158568</v>
      </c>
    </row>
    <row r="1287" spans="1:85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 t="str">
        <f t="shared" si="40"/>
        <v>N/A</v>
      </c>
      <c r="S1287">
        <v>6</v>
      </c>
      <c r="T1287">
        <v>6</v>
      </c>
      <c r="U1287">
        <v>1939</v>
      </c>
      <c r="V1287" t="str">
        <f>IF(Table1[[#This Row],[YearBuilt]]&lt;1990, "N", IF(Table1[[#This Row],[Remodeled after 1990?]] = "Y", "N", "Y"))</f>
        <v>N</v>
      </c>
      <c r="W1287">
        <v>1950</v>
      </c>
      <c r="X1287" t="str" cm="1">
        <f t="array" ref="X1287">IFERROR(IF(U1287=W1287, "N", IF(AND(U1287&lt;W1287, Table1[[#This Row],[YearRemodAdd]]&gt;1990), "Y", "N/A")), No value)</f>
        <v>N/A</v>
      </c>
      <c r="Y1287" t="s">
        <v>93</v>
      </c>
      <c r="Z1287" t="s">
        <v>94</v>
      </c>
      <c r="AA1287" t="s">
        <v>116</v>
      </c>
      <c r="AB1287" t="s">
        <v>116</v>
      </c>
      <c r="AC1287" t="s">
        <v>117</v>
      </c>
      <c r="AD1287">
        <v>0</v>
      </c>
      <c r="AE1287" t="s">
        <v>98</v>
      </c>
      <c r="AF1287" t="s">
        <v>147</v>
      </c>
      <c r="AG1287" t="s">
        <v>118</v>
      </c>
      <c r="AH1287" t="s">
        <v>98</v>
      </c>
      <c r="AI1287" t="s">
        <v>98</v>
      </c>
      <c r="AJ1287" t="s">
        <v>100</v>
      </c>
      <c r="AK1287" t="s">
        <v>102</v>
      </c>
      <c r="AL1287">
        <v>0</v>
      </c>
      <c r="AM1287" t="s">
        <v>102</v>
      </c>
      <c r="AN1287">
        <v>0</v>
      </c>
      <c r="AO1287">
        <v>780</v>
      </c>
      <c r="AP1287">
        <v>780</v>
      </c>
      <c r="AQ1287" t="s">
        <v>103</v>
      </c>
      <c r="AR1287" t="s">
        <v>104</v>
      </c>
      <c r="AS1287" t="s">
        <v>105</v>
      </c>
      <c r="AT1287" t="s">
        <v>145</v>
      </c>
      <c r="AU1287">
        <v>825</v>
      </c>
      <c r="AV1287">
        <v>587</v>
      </c>
      <c r="AW1287">
        <v>0</v>
      </c>
      <c r="AX1287">
        <v>1412</v>
      </c>
      <c r="AY1287">
        <v>0</v>
      </c>
      <c r="AZ1287">
        <v>0</v>
      </c>
      <c r="BA1287">
        <v>1</v>
      </c>
      <c r="BB1287">
        <v>0</v>
      </c>
      <c r="BC1287">
        <v>4</v>
      </c>
      <c r="BD1287">
        <v>1</v>
      </c>
      <c r="BE1287" t="s">
        <v>98</v>
      </c>
      <c r="BF1287">
        <v>6</v>
      </c>
      <c r="BG1287" t="s">
        <v>107</v>
      </c>
      <c r="BH1287">
        <v>1</v>
      </c>
      <c r="BI1287" t="s">
        <v>97</v>
      </c>
      <c r="BJ1287" t="s">
        <v>127</v>
      </c>
      <c r="BK1287">
        <v>1939</v>
      </c>
      <c r="BL1287" t="s">
        <v>102</v>
      </c>
      <c r="BM1287">
        <v>1</v>
      </c>
      <c r="BN1287">
        <v>280</v>
      </c>
      <c r="BO1287" t="s">
        <v>98</v>
      </c>
      <c r="BP1287" t="s">
        <v>98</v>
      </c>
      <c r="BQ1287" t="s">
        <v>105</v>
      </c>
      <c r="BR1287">
        <v>45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 t="s">
        <v>83</v>
      </c>
      <c r="BY1287" t="s">
        <v>83</v>
      </c>
      <c r="BZ1287" t="s">
        <v>83</v>
      </c>
      <c r="CA1287" s="2">
        <v>0</v>
      </c>
      <c r="CB1287">
        <v>5</v>
      </c>
      <c r="CC1287">
        <v>2009</v>
      </c>
      <c r="CD1287" t="s">
        <v>110</v>
      </c>
      <c r="CE1287" t="s">
        <v>111</v>
      </c>
      <c r="CF1287" s="2">
        <v>132500</v>
      </c>
      <c r="CG1287" s="4">
        <f t="shared" si="41"/>
        <v>93.838526912181308</v>
      </c>
    </row>
    <row r="1288" spans="1:85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 t="str">
        <f t="shared" si="40"/>
        <v>Y</v>
      </c>
      <c r="S1288">
        <v>6</v>
      </c>
      <c r="T1288">
        <v>5</v>
      </c>
      <c r="U1288">
        <v>1963</v>
      </c>
      <c r="V1288" t="str">
        <f>IF(Table1[[#This Row],[YearBuilt]]&lt;1990, "N", IF(Table1[[#This Row],[Remodeled after 1990?]] = "Y", "N", "Y"))</f>
        <v>N</v>
      </c>
      <c r="W1288">
        <v>1963</v>
      </c>
      <c r="X1288" t="str" cm="1">
        <f t="array" ref="X1288">IFERROR(IF(U1288=W1288, "N", IF(AND(U1288&lt;W1288, Table1[[#This Row],[YearRemodAdd]]&gt;1990), "Y", "N/A")), No value)</f>
        <v>N</v>
      </c>
      <c r="Y1288" t="s">
        <v>152</v>
      </c>
      <c r="Z1288" t="s">
        <v>94</v>
      </c>
      <c r="AA1288" t="s">
        <v>140</v>
      </c>
      <c r="AB1288" t="s">
        <v>140</v>
      </c>
      <c r="AC1288" t="s">
        <v>96</v>
      </c>
      <c r="AD1288">
        <v>451</v>
      </c>
      <c r="AE1288" t="s">
        <v>98</v>
      </c>
      <c r="AF1288" t="s">
        <v>98</v>
      </c>
      <c r="AG1288" t="s">
        <v>118</v>
      </c>
      <c r="AH1288" t="s">
        <v>98</v>
      </c>
      <c r="AI1288" t="s">
        <v>98</v>
      </c>
      <c r="AJ1288" t="s">
        <v>100</v>
      </c>
      <c r="AK1288" t="s">
        <v>119</v>
      </c>
      <c r="AL1288">
        <v>569</v>
      </c>
      <c r="AM1288" t="s">
        <v>153</v>
      </c>
      <c r="AN1288">
        <v>81</v>
      </c>
      <c r="AO1288">
        <v>678</v>
      </c>
      <c r="AP1288">
        <v>1328</v>
      </c>
      <c r="AQ1288" t="s">
        <v>103</v>
      </c>
      <c r="AR1288" t="s">
        <v>98</v>
      </c>
      <c r="AS1288" t="s">
        <v>105</v>
      </c>
      <c r="AT1288" t="s">
        <v>106</v>
      </c>
      <c r="AU1288">
        <v>1328</v>
      </c>
      <c r="AV1288">
        <v>0</v>
      </c>
      <c r="AW1288">
        <v>0</v>
      </c>
      <c r="AX1288">
        <v>1328</v>
      </c>
      <c r="AY1288">
        <v>1</v>
      </c>
      <c r="AZ1288">
        <v>0</v>
      </c>
      <c r="BA1288">
        <v>1</v>
      </c>
      <c r="BB1288">
        <v>1</v>
      </c>
      <c r="BC1288">
        <v>3</v>
      </c>
      <c r="BD1288">
        <v>1</v>
      </c>
      <c r="BE1288" t="s">
        <v>98</v>
      </c>
      <c r="BF1288">
        <v>6</v>
      </c>
      <c r="BG1288" t="s">
        <v>107</v>
      </c>
      <c r="BH1288">
        <v>2</v>
      </c>
      <c r="BI1288" t="s">
        <v>97</v>
      </c>
      <c r="BJ1288" t="s">
        <v>108</v>
      </c>
      <c r="BK1288">
        <v>1963</v>
      </c>
      <c r="BL1288" t="s">
        <v>102</v>
      </c>
      <c r="BM1288">
        <v>2</v>
      </c>
      <c r="BN1288">
        <v>528</v>
      </c>
      <c r="BO1288" t="s">
        <v>98</v>
      </c>
      <c r="BP1288" t="s">
        <v>98</v>
      </c>
      <c r="BQ1288" t="s">
        <v>105</v>
      </c>
      <c r="BR1288">
        <v>0</v>
      </c>
      <c r="BS1288">
        <v>26</v>
      </c>
      <c r="BT1288">
        <v>0</v>
      </c>
      <c r="BU1288">
        <v>0</v>
      </c>
      <c r="BV1288">
        <v>0</v>
      </c>
      <c r="BW1288">
        <v>0</v>
      </c>
      <c r="BX1288" t="s">
        <v>83</v>
      </c>
      <c r="BY1288" t="s">
        <v>83</v>
      </c>
      <c r="BZ1288" t="s">
        <v>83</v>
      </c>
      <c r="CA1288" s="2">
        <v>0</v>
      </c>
      <c r="CB1288">
        <v>6</v>
      </c>
      <c r="CC1288">
        <v>2010</v>
      </c>
      <c r="CD1288" t="s">
        <v>110</v>
      </c>
      <c r="CE1288" t="s">
        <v>111</v>
      </c>
      <c r="CF1288" s="2">
        <v>143000</v>
      </c>
      <c r="CG1288" s="4">
        <f t="shared" si="41"/>
        <v>107.68072289156626</v>
      </c>
    </row>
    <row r="1289" spans="1:85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 t="str">
        <f t="shared" si="40"/>
        <v>Y</v>
      </c>
      <c r="S1289">
        <v>5</v>
      </c>
      <c r="T1289">
        <v>5</v>
      </c>
      <c r="U1289">
        <v>1964</v>
      </c>
      <c r="V1289" t="str">
        <f>IF(Table1[[#This Row],[YearBuilt]]&lt;1990, "N", IF(Table1[[#This Row],[Remodeled after 1990?]] = "Y", "N", "Y"))</f>
        <v>N</v>
      </c>
      <c r="W1289">
        <v>1964</v>
      </c>
      <c r="X1289" t="str" cm="1">
        <f t="array" ref="X1289">IFERROR(IF(U1289=W1289, "N", IF(AND(U1289&lt;W1289, Table1[[#This Row],[YearRemodAdd]]&gt;1990), "Y", "N/A")), No value)</f>
        <v>N</v>
      </c>
      <c r="Y1289" t="s">
        <v>93</v>
      </c>
      <c r="Z1289" t="s">
        <v>94</v>
      </c>
      <c r="AA1289" t="s">
        <v>124</v>
      </c>
      <c r="AB1289" t="s">
        <v>124</v>
      </c>
      <c r="AC1289" t="s">
        <v>207</v>
      </c>
      <c r="AD1289">
        <v>621</v>
      </c>
      <c r="AE1289" t="s">
        <v>98</v>
      </c>
      <c r="AF1289" t="s">
        <v>97</v>
      </c>
      <c r="AG1289" t="s">
        <v>118</v>
      </c>
      <c r="AH1289" t="s">
        <v>98</v>
      </c>
      <c r="AI1289" t="s">
        <v>98</v>
      </c>
      <c r="AJ1289" t="s">
        <v>130</v>
      </c>
      <c r="AK1289" t="s">
        <v>153</v>
      </c>
      <c r="AL1289">
        <v>812</v>
      </c>
      <c r="AM1289" t="s">
        <v>102</v>
      </c>
      <c r="AN1289">
        <v>0</v>
      </c>
      <c r="AO1289">
        <v>812</v>
      </c>
      <c r="AP1289">
        <v>1624</v>
      </c>
      <c r="AQ1289" t="s">
        <v>103</v>
      </c>
      <c r="AR1289" t="s">
        <v>147</v>
      </c>
      <c r="AS1289" t="s">
        <v>105</v>
      </c>
      <c r="AT1289" t="s">
        <v>106</v>
      </c>
      <c r="AU1289">
        <v>1582</v>
      </c>
      <c r="AV1289">
        <v>0</v>
      </c>
      <c r="AW1289">
        <v>0</v>
      </c>
      <c r="AX1289">
        <v>1582</v>
      </c>
      <c r="AY1289">
        <v>0</v>
      </c>
      <c r="AZ1289">
        <v>1</v>
      </c>
      <c r="BA1289">
        <v>2</v>
      </c>
      <c r="BB1289">
        <v>0</v>
      </c>
      <c r="BC1289">
        <v>4</v>
      </c>
      <c r="BD1289">
        <v>1</v>
      </c>
      <c r="BE1289" t="s">
        <v>98</v>
      </c>
      <c r="BF1289">
        <v>7</v>
      </c>
      <c r="BG1289" t="s">
        <v>107</v>
      </c>
      <c r="BH1289">
        <v>0</v>
      </c>
      <c r="BI1289" t="s">
        <v>83</v>
      </c>
      <c r="BJ1289" t="s">
        <v>108</v>
      </c>
      <c r="BK1289">
        <v>1964</v>
      </c>
      <c r="BL1289" t="s">
        <v>102</v>
      </c>
      <c r="BM1289">
        <v>2</v>
      </c>
      <c r="BN1289">
        <v>390</v>
      </c>
      <c r="BO1289" t="s">
        <v>98</v>
      </c>
      <c r="BP1289" t="s">
        <v>98</v>
      </c>
      <c r="BQ1289" t="s">
        <v>177</v>
      </c>
      <c r="BR1289">
        <v>168</v>
      </c>
      <c r="BS1289">
        <v>198</v>
      </c>
      <c r="BT1289">
        <v>0</v>
      </c>
      <c r="BU1289">
        <v>0</v>
      </c>
      <c r="BV1289">
        <v>0</v>
      </c>
      <c r="BW1289">
        <v>0</v>
      </c>
      <c r="BX1289" t="s">
        <v>83</v>
      </c>
      <c r="BY1289" t="s">
        <v>83</v>
      </c>
      <c r="BZ1289" t="s">
        <v>83</v>
      </c>
      <c r="CA1289" s="2">
        <v>0</v>
      </c>
      <c r="CB1289">
        <v>6</v>
      </c>
      <c r="CC1289">
        <v>2006</v>
      </c>
      <c r="CD1289" t="s">
        <v>110</v>
      </c>
      <c r="CE1289" t="s">
        <v>111</v>
      </c>
      <c r="CF1289" s="2">
        <v>190000</v>
      </c>
      <c r="CG1289" s="4">
        <f t="shared" si="41"/>
        <v>120.10113780025284</v>
      </c>
    </row>
    <row r="1290" spans="1:85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 t="str">
        <f t="shared" si="40"/>
        <v>Y</v>
      </c>
      <c r="S1290">
        <v>8</v>
      </c>
      <c r="T1290">
        <v>5</v>
      </c>
      <c r="U1290">
        <v>2000</v>
      </c>
      <c r="V1290" t="str">
        <f>IF(Table1[[#This Row],[YearBuilt]]&lt;1990, "N", IF(Table1[[#This Row],[Remodeled after 1990?]] = "Y", "N", "Y"))</f>
        <v>Y</v>
      </c>
      <c r="W1290">
        <v>2000</v>
      </c>
      <c r="X1290" t="str" cm="1">
        <f t="array" ref="X1290">IFERROR(IF(U1290=W1290, "N", IF(AND(U1290&lt;W1290, Table1[[#This Row],[YearRemodAdd]]&gt;1990), "Y", "N/A")), No value)</f>
        <v>N</v>
      </c>
      <c r="Y1290" t="s">
        <v>93</v>
      </c>
      <c r="Z1290" t="s">
        <v>94</v>
      </c>
      <c r="AA1290" t="s">
        <v>180</v>
      </c>
      <c r="AB1290" t="s">
        <v>181</v>
      </c>
      <c r="AC1290" t="s">
        <v>117</v>
      </c>
      <c r="AD1290">
        <v>0</v>
      </c>
      <c r="AE1290" t="s">
        <v>97</v>
      </c>
      <c r="AF1290" t="s">
        <v>98</v>
      </c>
      <c r="AG1290" t="s">
        <v>99</v>
      </c>
      <c r="AH1290" t="s">
        <v>97</v>
      </c>
      <c r="AI1290" t="s">
        <v>98</v>
      </c>
      <c r="AJ1290" t="s">
        <v>100</v>
      </c>
      <c r="AK1290" t="s">
        <v>101</v>
      </c>
      <c r="AL1290">
        <v>1158</v>
      </c>
      <c r="AM1290" t="s">
        <v>102</v>
      </c>
      <c r="AN1290">
        <v>0</v>
      </c>
      <c r="AO1290">
        <v>343</v>
      </c>
      <c r="AP1290">
        <v>1501</v>
      </c>
      <c r="AQ1290" t="s">
        <v>103</v>
      </c>
      <c r="AR1290" t="s">
        <v>104</v>
      </c>
      <c r="AS1290" t="s">
        <v>105</v>
      </c>
      <c r="AT1290" t="s">
        <v>106</v>
      </c>
      <c r="AU1290">
        <v>1659</v>
      </c>
      <c r="AV1290">
        <v>0</v>
      </c>
      <c r="AW1290">
        <v>0</v>
      </c>
      <c r="AX1290">
        <v>1659</v>
      </c>
      <c r="AY1290">
        <v>1</v>
      </c>
      <c r="AZ1290">
        <v>0</v>
      </c>
      <c r="BA1290">
        <v>2</v>
      </c>
      <c r="BB1290">
        <v>0</v>
      </c>
      <c r="BC1290">
        <v>2</v>
      </c>
      <c r="BD1290">
        <v>1</v>
      </c>
      <c r="BE1290" t="s">
        <v>104</v>
      </c>
      <c r="BF1290">
        <v>5</v>
      </c>
      <c r="BG1290" t="s">
        <v>107</v>
      </c>
      <c r="BH1290">
        <v>1</v>
      </c>
      <c r="BI1290" t="s">
        <v>104</v>
      </c>
      <c r="BJ1290" t="s">
        <v>108</v>
      </c>
      <c r="BK1290">
        <v>2000</v>
      </c>
      <c r="BL1290" t="s">
        <v>157</v>
      </c>
      <c r="BM1290">
        <v>2</v>
      </c>
      <c r="BN1290">
        <v>499</v>
      </c>
      <c r="BO1290" t="s">
        <v>98</v>
      </c>
      <c r="BP1290" t="s">
        <v>98</v>
      </c>
      <c r="BQ1290" t="s">
        <v>105</v>
      </c>
      <c r="BR1290">
        <v>212</v>
      </c>
      <c r="BS1290">
        <v>59</v>
      </c>
      <c r="BT1290">
        <v>0</v>
      </c>
      <c r="BU1290">
        <v>0</v>
      </c>
      <c r="BV1290">
        <v>0</v>
      </c>
      <c r="BW1290">
        <v>0</v>
      </c>
      <c r="BX1290" t="s">
        <v>83</v>
      </c>
      <c r="BY1290" t="s">
        <v>83</v>
      </c>
      <c r="BZ1290" t="s">
        <v>83</v>
      </c>
      <c r="CA1290" s="2">
        <v>0</v>
      </c>
      <c r="CB1290">
        <v>10</v>
      </c>
      <c r="CC1290">
        <v>2009</v>
      </c>
      <c r="CD1290" t="s">
        <v>110</v>
      </c>
      <c r="CE1290" t="s">
        <v>111</v>
      </c>
      <c r="CF1290" s="2">
        <v>278000</v>
      </c>
      <c r="CG1290" s="4">
        <f t="shared" si="41"/>
        <v>167.57082579867389</v>
      </c>
    </row>
    <row r="1291" spans="1:85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 t="str">
        <f t="shared" si="40"/>
        <v>N</v>
      </c>
      <c r="S1291">
        <v>8</v>
      </c>
      <c r="T1291">
        <v>5</v>
      </c>
      <c r="U1291">
        <v>2006</v>
      </c>
      <c r="V1291" t="str">
        <f>IF(Table1[[#This Row],[YearBuilt]]&lt;1990, "N", IF(Table1[[#This Row],[Remodeled after 1990?]] = "Y", "N", "Y"))</f>
        <v>Y</v>
      </c>
      <c r="W1291">
        <v>2006</v>
      </c>
      <c r="X1291" t="str" cm="1">
        <f t="array" ref="X1291">IFERROR(IF(U1291=W1291, "N", IF(AND(U1291&lt;W1291, Table1[[#This Row],[YearRemodAdd]]&gt;1990), "Y", "N/A")), No value)</f>
        <v>N</v>
      </c>
      <c r="Y1291" t="s">
        <v>93</v>
      </c>
      <c r="Z1291" t="s">
        <v>94</v>
      </c>
      <c r="AA1291" t="s">
        <v>95</v>
      </c>
      <c r="AB1291" t="s">
        <v>95</v>
      </c>
      <c r="AC1291" t="s">
        <v>137</v>
      </c>
      <c r="AD1291">
        <v>788</v>
      </c>
      <c r="AE1291" t="s">
        <v>97</v>
      </c>
      <c r="AF1291" t="s">
        <v>98</v>
      </c>
      <c r="AG1291" t="s">
        <v>99</v>
      </c>
      <c r="AH1291" t="s">
        <v>97</v>
      </c>
      <c r="AI1291" t="s">
        <v>98</v>
      </c>
      <c r="AJ1291" t="s">
        <v>121</v>
      </c>
      <c r="AK1291" t="s">
        <v>102</v>
      </c>
      <c r="AL1291">
        <v>0</v>
      </c>
      <c r="AM1291" t="s">
        <v>102</v>
      </c>
      <c r="AN1291">
        <v>0</v>
      </c>
      <c r="AO1291">
        <v>1085</v>
      </c>
      <c r="AP1291">
        <v>1085</v>
      </c>
      <c r="AQ1291" t="s">
        <v>103</v>
      </c>
      <c r="AR1291" t="s">
        <v>104</v>
      </c>
      <c r="AS1291" t="s">
        <v>105</v>
      </c>
      <c r="AT1291" t="s">
        <v>106</v>
      </c>
      <c r="AU1291">
        <v>1120</v>
      </c>
      <c r="AV1291">
        <v>850</v>
      </c>
      <c r="AW1291">
        <v>0</v>
      </c>
      <c r="AX1291">
        <v>1970</v>
      </c>
      <c r="AY1291">
        <v>0</v>
      </c>
      <c r="AZ1291">
        <v>0</v>
      </c>
      <c r="BA1291">
        <v>2</v>
      </c>
      <c r="BB1291">
        <v>1</v>
      </c>
      <c r="BC1291">
        <v>3</v>
      </c>
      <c r="BD1291">
        <v>1</v>
      </c>
      <c r="BE1291" t="s">
        <v>104</v>
      </c>
      <c r="BF1291">
        <v>8</v>
      </c>
      <c r="BG1291" t="s">
        <v>107</v>
      </c>
      <c r="BH1291">
        <v>1</v>
      </c>
      <c r="BI1291" t="s">
        <v>97</v>
      </c>
      <c r="BJ1291" t="s">
        <v>156</v>
      </c>
      <c r="BK1291">
        <v>2006</v>
      </c>
      <c r="BL1291" t="s">
        <v>157</v>
      </c>
      <c r="BM1291">
        <v>3</v>
      </c>
      <c r="BN1291">
        <v>753</v>
      </c>
      <c r="BO1291" t="s">
        <v>98</v>
      </c>
      <c r="BP1291" t="s">
        <v>98</v>
      </c>
      <c r="BQ1291" t="s">
        <v>105</v>
      </c>
      <c r="BR1291">
        <v>177</v>
      </c>
      <c r="BS1291">
        <v>74</v>
      </c>
      <c r="BT1291">
        <v>0</v>
      </c>
      <c r="BU1291">
        <v>0</v>
      </c>
      <c r="BV1291">
        <v>0</v>
      </c>
      <c r="BW1291">
        <v>0</v>
      </c>
      <c r="BX1291" t="s">
        <v>83</v>
      </c>
      <c r="BY1291" t="s">
        <v>83</v>
      </c>
      <c r="BZ1291" t="s">
        <v>83</v>
      </c>
      <c r="CA1291" s="2">
        <v>0</v>
      </c>
      <c r="CB1291">
        <v>10</v>
      </c>
      <c r="CC1291">
        <v>2006</v>
      </c>
      <c r="CD1291" t="s">
        <v>158</v>
      </c>
      <c r="CE1291" t="s">
        <v>159</v>
      </c>
      <c r="CF1291" s="2">
        <v>281000</v>
      </c>
      <c r="CG1291" s="4">
        <f t="shared" si="41"/>
        <v>142.63959390862945</v>
      </c>
    </row>
    <row r="1292" spans="1:85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 t="str">
        <f t="shared" si="40"/>
        <v>N/A</v>
      </c>
      <c r="S1292">
        <v>5</v>
      </c>
      <c r="T1292">
        <v>7</v>
      </c>
      <c r="U1292">
        <v>1964</v>
      </c>
      <c r="V1292" t="str">
        <f>IF(Table1[[#This Row],[YearBuilt]]&lt;1990, "N", IF(Table1[[#This Row],[Remodeled after 1990?]] = "Y", "N", "Y"))</f>
        <v>N</v>
      </c>
      <c r="W1292">
        <v>1964</v>
      </c>
      <c r="X1292" t="str" cm="1">
        <f t="array" ref="X1292">IFERROR(IF(U1292=W1292, "N", IF(AND(U1292&lt;W1292, Table1[[#This Row],[YearRemodAdd]]&gt;1990), "Y", "N/A")), No value)</f>
        <v>N</v>
      </c>
      <c r="Y1292" t="s">
        <v>152</v>
      </c>
      <c r="Z1292" t="s">
        <v>94</v>
      </c>
      <c r="AA1292" t="s">
        <v>124</v>
      </c>
      <c r="AB1292" t="s">
        <v>140</v>
      </c>
      <c r="AC1292" t="s">
        <v>96</v>
      </c>
      <c r="AD1292">
        <v>86</v>
      </c>
      <c r="AE1292" t="s">
        <v>98</v>
      </c>
      <c r="AF1292" t="s">
        <v>98</v>
      </c>
      <c r="AG1292" t="s">
        <v>99</v>
      </c>
      <c r="AH1292" t="s">
        <v>98</v>
      </c>
      <c r="AI1292" t="s">
        <v>98</v>
      </c>
      <c r="AJ1292" t="s">
        <v>130</v>
      </c>
      <c r="AK1292" t="s">
        <v>101</v>
      </c>
      <c r="AL1292">
        <v>1014</v>
      </c>
      <c r="AM1292" t="s">
        <v>102</v>
      </c>
      <c r="AN1292">
        <v>0</v>
      </c>
      <c r="AO1292">
        <v>138</v>
      </c>
      <c r="AP1292">
        <v>1152</v>
      </c>
      <c r="AQ1292" t="s">
        <v>103</v>
      </c>
      <c r="AR1292" t="s">
        <v>98</v>
      </c>
      <c r="AS1292" t="s">
        <v>105</v>
      </c>
      <c r="AT1292" t="s">
        <v>106</v>
      </c>
      <c r="AU1292">
        <v>1152</v>
      </c>
      <c r="AV1292">
        <v>0</v>
      </c>
      <c r="AW1292">
        <v>0</v>
      </c>
      <c r="AX1292">
        <v>1152</v>
      </c>
      <c r="AY1292">
        <v>1</v>
      </c>
      <c r="AZ1292">
        <v>0</v>
      </c>
      <c r="BA1292">
        <v>1</v>
      </c>
      <c r="BB1292">
        <v>0</v>
      </c>
      <c r="BC1292">
        <v>3</v>
      </c>
      <c r="BD1292">
        <v>1</v>
      </c>
      <c r="BE1292" t="s">
        <v>98</v>
      </c>
      <c r="BF1292">
        <v>6</v>
      </c>
      <c r="BG1292" t="s">
        <v>107</v>
      </c>
      <c r="BH1292">
        <v>1</v>
      </c>
      <c r="BI1292" t="s">
        <v>97</v>
      </c>
      <c r="BJ1292" t="s">
        <v>108</v>
      </c>
      <c r="BK1292">
        <v>1964</v>
      </c>
      <c r="BL1292" t="s">
        <v>109</v>
      </c>
      <c r="BM1292">
        <v>2</v>
      </c>
      <c r="BN1292">
        <v>484</v>
      </c>
      <c r="BO1292" t="s">
        <v>98</v>
      </c>
      <c r="BP1292" t="s">
        <v>98</v>
      </c>
      <c r="BQ1292" t="s">
        <v>105</v>
      </c>
      <c r="BR1292">
        <v>227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 t="s">
        <v>83</v>
      </c>
      <c r="BY1292" t="s">
        <v>83</v>
      </c>
      <c r="BZ1292" t="s">
        <v>83</v>
      </c>
      <c r="CA1292" s="2">
        <v>0</v>
      </c>
      <c r="CB1292">
        <v>4</v>
      </c>
      <c r="CC1292">
        <v>2010</v>
      </c>
      <c r="CD1292" t="s">
        <v>110</v>
      </c>
      <c r="CE1292" t="s">
        <v>111</v>
      </c>
      <c r="CF1292" s="2">
        <v>180500</v>
      </c>
      <c r="CG1292" s="4">
        <f t="shared" si="41"/>
        <v>156.68402777777777</v>
      </c>
    </row>
    <row r="1293" spans="1:85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 t="str">
        <f t="shared" si="40"/>
        <v>N</v>
      </c>
      <c r="S1293">
        <v>5</v>
      </c>
      <c r="T1293">
        <v>7</v>
      </c>
      <c r="U1293">
        <v>1972</v>
      </c>
      <c r="V1293" t="str">
        <f>IF(Table1[[#This Row],[YearBuilt]]&lt;1990, "N", IF(Table1[[#This Row],[Remodeled after 1990?]] = "Y", "N", "Y"))</f>
        <v>N</v>
      </c>
      <c r="W1293">
        <v>1972</v>
      </c>
      <c r="X1293" t="str" cm="1">
        <f t="array" ref="X1293">IFERROR(IF(U1293=W1293, "N", IF(AND(U1293&lt;W1293, Table1[[#This Row],[YearRemodAdd]]&gt;1990), "Y", "N/A")), No value)</f>
        <v>N</v>
      </c>
      <c r="Y1293" t="s">
        <v>93</v>
      </c>
      <c r="Z1293" t="s">
        <v>94</v>
      </c>
      <c r="AA1293" t="s">
        <v>180</v>
      </c>
      <c r="AB1293" t="s">
        <v>181</v>
      </c>
      <c r="AC1293" t="s">
        <v>96</v>
      </c>
      <c r="AD1293">
        <v>268</v>
      </c>
      <c r="AE1293" t="s">
        <v>98</v>
      </c>
      <c r="AF1293" t="s">
        <v>98</v>
      </c>
      <c r="AG1293" t="s">
        <v>118</v>
      </c>
      <c r="AH1293" t="s">
        <v>98</v>
      </c>
      <c r="AI1293" t="s">
        <v>98</v>
      </c>
      <c r="AJ1293" t="s">
        <v>100</v>
      </c>
      <c r="AK1293" t="s">
        <v>119</v>
      </c>
      <c r="AL1293">
        <v>231</v>
      </c>
      <c r="AM1293" t="s">
        <v>102</v>
      </c>
      <c r="AN1293">
        <v>0</v>
      </c>
      <c r="AO1293">
        <v>399</v>
      </c>
      <c r="AP1293">
        <v>630</v>
      </c>
      <c r="AQ1293" t="s">
        <v>103</v>
      </c>
      <c r="AR1293" t="s">
        <v>98</v>
      </c>
      <c r="AS1293" t="s">
        <v>105</v>
      </c>
      <c r="AT1293" t="s">
        <v>106</v>
      </c>
      <c r="AU1293">
        <v>630</v>
      </c>
      <c r="AV1293">
        <v>672</v>
      </c>
      <c r="AW1293">
        <v>0</v>
      </c>
      <c r="AX1293">
        <v>1302</v>
      </c>
      <c r="AY1293">
        <v>0</v>
      </c>
      <c r="AZ1293">
        <v>0</v>
      </c>
      <c r="BA1293">
        <v>2</v>
      </c>
      <c r="BB1293">
        <v>1</v>
      </c>
      <c r="BC1293">
        <v>3</v>
      </c>
      <c r="BD1293">
        <v>1</v>
      </c>
      <c r="BE1293" t="s">
        <v>98</v>
      </c>
      <c r="BF1293">
        <v>6</v>
      </c>
      <c r="BG1293" t="s">
        <v>107</v>
      </c>
      <c r="BH1293">
        <v>0</v>
      </c>
      <c r="BI1293" t="s">
        <v>83</v>
      </c>
      <c r="BJ1293" t="s">
        <v>127</v>
      </c>
      <c r="BK1293">
        <v>1972</v>
      </c>
      <c r="BL1293" t="s">
        <v>102</v>
      </c>
      <c r="BM1293">
        <v>1</v>
      </c>
      <c r="BN1293">
        <v>264</v>
      </c>
      <c r="BO1293" t="s">
        <v>98</v>
      </c>
      <c r="BP1293" t="s">
        <v>98</v>
      </c>
      <c r="BQ1293" t="s">
        <v>105</v>
      </c>
      <c r="BR1293">
        <v>185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 t="s">
        <v>83</v>
      </c>
      <c r="BY1293" t="s">
        <v>83</v>
      </c>
      <c r="BZ1293" t="s">
        <v>83</v>
      </c>
      <c r="CA1293" s="2">
        <v>0</v>
      </c>
      <c r="CB1293">
        <v>2</v>
      </c>
      <c r="CC1293">
        <v>2009</v>
      </c>
      <c r="CD1293" t="s">
        <v>110</v>
      </c>
      <c r="CE1293" t="s">
        <v>111</v>
      </c>
      <c r="CF1293" s="2">
        <v>119500</v>
      </c>
      <c r="CG1293" s="4">
        <f t="shared" si="41"/>
        <v>91.781874039938558</v>
      </c>
    </row>
    <row r="1294" spans="1:85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 t="str">
        <f t="shared" si="40"/>
        <v>N</v>
      </c>
      <c r="S1294">
        <v>5</v>
      </c>
      <c r="T1294">
        <v>4</v>
      </c>
      <c r="U1294">
        <v>1892</v>
      </c>
      <c r="V1294" t="str">
        <f>IF(Table1[[#This Row],[YearBuilt]]&lt;1990, "N", IF(Table1[[#This Row],[Remodeled after 1990?]] = "Y", "N", "Y"))</f>
        <v>N</v>
      </c>
      <c r="W1294">
        <v>1965</v>
      </c>
      <c r="X1294" t="str" cm="1">
        <f t="array" ref="X1294">IFERROR(IF(U1294=W1294, "N", IF(AND(U1294&lt;W1294, Table1[[#This Row],[YearRemodAdd]]&gt;1990), "Y", "N/A")), No value)</f>
        <v>N/A</v>
      </c>
      <c r="Y1294" t="s">
        <v>93</v>
      </c>
      <c r="Z1294" t="s">
        <v>94</v>
      </c>
      <c r="AA1294" t="s">
        <v>124</v>
      </c>
      <c r="AB1294" t="s">
        <v>124</v>
      </c>
      <c r="AC1294" t="s">
        <v>117</v>
      </c>
      <c r="AD1294">
        <v>0</v>
      </c>
      <c r="AE1294" t="s">
        <v>98</v>
      </c>
      <c r="AF1294" t="s">
        <v>98</v>
      </c>
      <c r="AG1294" t="s">
        <v>137</v>
      </c>
      <c r="AH1294" t="s">
        <v>98</v>
      </c>
      <c r="AI1294" t="s">
        <v>98</v>
      </c>
      <c r="AJ1294" t="s">
        <v>100</v>
      </c>
      <c r="AK1294" t="s">
        <v>102</v>
      </c>
      <c r="AL1294">
        <v>0</v>
      </c>
      <c r="AM1294" t="s">
        <v>102</v>
      </c>
      <c r="AN1294">
        <v>0</v>
      </c>
      <c r="AO1294">
        <v>994</v>
      </c>
      <c r="AP1294">
        <v>994</v>
      </c>
      <c r="AQ1294" t="s">
        <v>103</v>
      </c>
      <c r="AR1294" t="s">
        <v>98</v>
      </c>
      <c r="AS1294" t="s">
        <v>177</v>
      </c>
      <c r="AT1294" t="s">
        <v>106</v>
      </c>
      <c r="AU1294">
        <v>1378</v>
      </c>
      <c r="AV1294">
        <v>994</v>
      </c>
      <c r="AW1294">
        <v>0</v>
      </c>
      <c r="AX1294">
        <v>2372</v>
      </c>
      <c r="AY1294">
        <v>0</v>
      </c>
      <c r="AZ1294">
        <v>0</v>
      </c>
      <c r="BA1294">
        <v>2</v>
      </c>
      <c r="BB1294">
        <v>0</v>
      </c>
      <c r="BC1294">
        <v>4</v>
      </c>
      <c r="BD1294">
        <v>2</v>
      </c>
      <c r="BE1294" t="s">
        <v>98</v>
      </c>
      <c r="BF1294">
        <v>11</v>
      </c>
      <c r="BG1294" t="s">
        <v>224</v>
      </c>
      <c r="BH1294">
        <v>0</v>
      </c>
      <c r="BI1294" t="s">
        <v>83</v>
      </c>
      <c r="BJ1294" t="s">
        <v>108</v>
      </c>
      <c r="BK1294">
        <v>1985</v>
      </c>
      <c r="BL1294" t="s">
        <v>109</v>
      </c>
      <c r="BM1294">
        <v>1</v>
      </c>
      <c r="BN1294">
        <v>432</v>
      </c>
      <c r="BO1294" t="s">
        <v>98</v>
      </c>
      <c r="BP1294" t="s">
        <v>98</v>
      </c>
      <c r="BQ1294" t="s">
        <v>105</v>
      </c>
      <c r="BR1294">
        <v>0</v>
      </c>
      <c r="BS1294">
        <v>287</v>
      </c>
      <c r="BT1294">
        <v>0</v>
      </c>
      <c r="BU1294">
        <v>0</v>
      </c>
      <c r="BV1294">
        <v>0</v>
      </c>
      <c r="BW1294">
        <v>0</v>
      </c>
      <c r="BX1294" t="s">
        <v>83</v>
      </c>
      <c r="BY1294" t="s">
        <v>83</v>
      </c>
      <c r="BZ1294" t="s">
        <v>83</v>
      </c>
      <c r="CA1294" s="2">
        <v>0</v>
      </c>
      <c r="CB1294">
        <v>12</v>
      </c>
      <c r="CC1294">
        <v>2009</v>
      </c>
      <c r="CD1294" t="s">
        <v>110</v>
      </c>
      <c r="CE1294" t="s">
        <v>111</v>
      </c>
      <c r="CF1294" s="2">
        <v>107500</v>
      </c>
      <c r="CG1294" s="4">
        <f t="shared" si="41"/>
        <v>45.320404721753796</v>
      </c>
    </row>
    <row r="1295" spans="1:85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 t="str">
        <f t="shared" si="40"/>
        <v>N</v>
      </c>
      <c r="S1295">
        <v>7</v>
      </c>
      <c r="T1295">
        <v>5</v>
      </c>
      <c r="U1295">
        <v>1976</v>
      </c>
      <c r="V1295" t="str">
        <f>IF(Table1[[#This Row],[YearBuilt]]&lt;1990, "N", IF(Table1[[#This Row],[Remodeled after 1990?]] = "Y", "N", "Y"))</f>
        <v>N</v>
      </c>
      <c r="W1295">
        <v>1976</v>
      </c>
      <c r="X1295" t="str" cm="1">
        <f t="array" ref="X1295">IFERROR(IF(U1295=W1295, "N", IF(AND(U1295&lt;W1295, Table1[[#This Row],[YearRemodAdd]]&gt;1990), "Y", "N/A")), No value)</f>
        <v>N</v>
      </c>
      <c r="Y1295" t="s">
        <v>93</v>
      </c>
      <c r="Z1295" t="s">
        <v>94</v>
      </c>
      <c r="AA1295" t="s">
        <v>140</v>
      </c>
      <c r="AB1295" t="s">
        <v>140</v>
      </c>
      <c r="AC1295" t="s">
        <v>117</v>
      </c>
      <c r="AD1295">
        <v>0</v>
      </c>
      <c r="AE1295" t="s">
        <v>98</v>
      </c>
      <c r="AF1295" t="s">
        <v>98</v>
      </c>
      <c r="AG1295" t="s">
        <v>99</v>
      </c>
      <c r="AH1295" t="s">
        <v>97</v>
      </c>
      <c r="AI1295" t="s">
        <v>98</v>
      </c>
      <c r="AJ1295" t="s">
        <v>100</v>
      </c>
      <c r="AK1295" t="s">
        <v>101</v>
      </c>
      <c r="AL1295">
        <v>194</v>
      </c>
      <c r="AM1295" t="s">
        <v>102</v>
      </c>
      <c r="AN1295">
        <v>0</v>
      </c>
      <c r="AO1295">
        <v>638</v>
      </c>
      <c r="AP1295">
        <v>832</v>
      </c>
      <c r="AQ1295" t="s">
        <v>103</v>
      </c>
      <c r="AR1295" t="s">
        <v>98</v>
      </c>
      <c r="AS1295" t="s">
        <v>105</v>
      </c>
      <c r="AT1295" t="s">
        <v>106</v>
      </c>
      <c r="AU1295">
        <v>832</v>
      </c>
      <c r="AV1295">
        <v>832</v>
      </c>
      <c r="AW1295">
        <v>0</v>
      </c>
      <c r="AX1295">
        <v>1664</v>
      </c>
      <c r="AY1295">
        <v>0</v>
      </c>
      <c r="AZ1295">
        <v>0</v>
      </c>
      <c r="BA1295">
        <v>2</v>
      </c>
      <c r="BB1295">
        <v>1</v>
      </c>
      <c r="BC1295">
        <v>4</v>
      </c>
      <c r="BD1295">
        <v>1</v>
      </c>
      <c r="BE1295" t="s">
        <v>98</v>
      </c>
      <c r="BF1295">
        <v>8</v>
      </c>
      <c r="BG1295" t="s">
        <v>107</v>
      </c>
      <c r="BH1295">
        <v>1</v>
      </c>
      <c r="BI1295" t="s">
        <v>98</v>
      </c>
      <c r="BJ1295" t="s">
        <v>108</v>
      </c>
      <c r="BK1295">
        <v>1976</v>
      </c>
      <c r="BL1295" t="s">
        <v>109</v>
      </c>
      <c r="BM1295">
        <v>2</v>
      </c>
      <c r="BN1295">
        <v>528</v>
      </c>
      <c r="BO1295" t="s">
        <v>98</v>
      </c>
      <c r="BP1295" t="s">
        <v>98</v>
      </c>
      <c r="BQ1295" t="s">
        <v>105</v>
      </c>
      <c r="BR1295">
        <v>0</v>
      </c>
      <c r="BS1295">
        <v>28</v>
      </c>
      <c r="BT1295">
        <v>0</v>
      </c>
      <c r="BU1295">
        <v>0</v>
      </c>
      <c r="BV1295">
        <v>259</v>
      </c>
      <c r="BW1295">
        <v>0</v>
      </c>
      <c r="BX1295" t="s">
        <v>83</v>
      </c>
      <c r="BY1295" t="s">
        <v>163</v>
      </c>
      <c r="BZ1295" t="s">
        <v>83</v>
      </c>
      <c r="CA1295" s="2">
        <v>0</v>
      </c>
      <c r="CB1295">
        <v>3</v>
      </c>
      <c r="CC1295">
        <v>2006</v>
      </c>
      <c r="CD1295" t="s">
        <v>110</v>
      </c>
      <c r="CE1295" t="s">
        <v>111</v>
      </c>
      <c r="CF1295" s="2">
        <v>162900</v>
      </c>
      <c r="CG1295" s="4">
        <f t="shared" si="41"/>
        <v>97.896634615384613</v>
      </c>
    </row>
    <row r="1296" spans="1:85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 t="str">
        <f t="shared" si="40"/>
        <v>Y</v>
      </c>
      <c r="S1296">
        <v>5</v>
      </c>
      <c r="T1296">
        <v>7</v>
      </c>
      <c r="U1296">
        <v>1955</v>
      </c>
      <c r="V1296" t="str">
        <f>IF(Table1[[#This Row],[YearBuilt]]&lt;1990, "N", IF(Table1[[#This Row],[Remodeled after 1990?]] = "Y", "N", "Y"))</f>
        <v>N</v>
      </c>
      <c r="W1296">
        <v>1990</v>
      </c>
      <c r="X1296" t="str" cm="1">
        <f t="array" ref="X1296">IFERROR(IF(U1296=W1296, "N", IF(AND(U1296&lt;W1296, Table1[[#This Row],[YearRemodAdd]]&gt;1990), "Y", "N/A")), No value)</f>
        <v>N/A</v>
      </c>
      <c r="Y1296" t="s">
        <v>152</v>
      </c>
      <c r="Z1296" t="s">
        <v>94</v>
      </c>
      <c r="AA1296" t="s">
        <v>155</v>
      </c>
      <c r="AB1296" t="s">
        <v>161</v>
      </c>
      <c r="AC1296" t="s">
        <v>117</v>
      </c>
      <c r="AD1296">
        <v>0</v>
      </c>
      <c r="AE1296" t="s">
        <v>98</v>
      </c>
      <c r="AF1296" t="s">
        <v>98</v>
      </c>
      <c r="AG1296" t="s">
        <v>118</v>
      </c>
      <c r="AH1296" t="s">
        <v>98</v>
      </c>
      <c r="AI1296" t="s">
        <v>98</v>
      </c>
      <c r="AJ1296" t="s">
        <v>100</v>
      </c>
      <c r="AK1296" t="s">
        <v>153</v>
      </c>
      <c r="AL1296">
        <v>167</v>
      </c>
      <c r="AM1296" t="s">
        <v>102</v>
      </c>
      <c r="AN1296">
        <v>0</v>
      </c>
      <c r="AO1296">
        <v>697</v>
      </c>
      <c r="AP1296">
        <v>864</v>
      </c>
      <c r="AQ1296" t="s">
        <v>103</v>
      </c>
      <c r="AR1296" t="s">
        <v>98</v>
      </c>
      <c r="AS1296" t="s">
        <v>105</v>
      </c>
      <c r="AT1296" t="s">
        <v>106</v>
      </c>
      <c r="AU1296">
        <v>864</v>
      </c>
      <c r="AV1296">
        <v>0</v>
      </c>
      <c r="AW1296">
        <v>0</v>
      </c>
      <c r="AX1296">
        <v>864</v>
      </c>
      <c r="AY1296">
        <v>1</v>
      </c>
      <c r="AZ1296">
        <v>0</v>
      </c>
      <c r="BA1296">
        <v>1</v>
      </c>
      <c r="BB1296">
        <v>0</v>
      </c>
      <c r="BC1296">
        <v>2</v>
      </c>
      <c r="BD1296">
        <v>1</v>
      </c>
      <c r="BE1296" t="s">
        <v>98</v>
      </c>
      <c r="BF1296">
        <v>5</v>
      </c>
      <c r="BG1296" t="s">
        <v>107</v>
      </c>
      <c r="BH1296">
        <v>0</v>
      </c>
      <c r="BI1296" t="s">
        <v>83</v>
      </c>
      <c r="BJ1296" t="s">
        <v>127</v>
      </c>
      <c r="BK1296">
        <v>1957</v>
      </c>
      <c r="BL1296" t="s">
        <v>102</v>
      </c>
      <c r="BM1296">
        <v>2</v>
      </c>
      <c r="BN1296">
        <v>572</v>
      </c>
      <c r="BO1296" t="s">
        <v>98</v>
      </c>
      <c r="BP1296" t="s">
        <v>98</v>
      </c>
      <c r="BQ1296" t="s">
        <v>177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 t="s">
        <v>83</v>
      </c>
      <c r="BY1296" t="s">
        <v>83</v>
      </c>
      <c r="BZ1296" t="s">
        <v>83</v>
      </c>
      <c r="CA1296" s="2">
        <v>0</v>
      </c>
      <c r="CB1296">
        <v>4</v>
      </c>
      <c r="CC1296">
        <v>2006</v>
      </c>
      <c r="CD1296" t="s">
        <v>110</v>
      </c>
      <c r="CE1296" t="s">
        <v>111</v>
      </c>
      <c r="CF1296" s="2">
        <v>115000</v>
      </c>
      <c r="CG1296" s="4">
        <f t="shared" si="41"/>
        <v>133.10185185185185</v>
      </c>
    </row>
    <row r="1297" spans="1:85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 t="str">
        <f t="shared" si="40"/>
        <v>Y</v>
      </c>
      <c r="S1297">
        <v>5</v>
      </c>
      <c r="T1297">
        <v>5</v>
      </c>
      <c r="U1297">
        <v>1968</v>
      </c>
      <c r="V1297" t="str">
        <f>IF(Table1[[#This Row],[YearBuilt]]&lt;1990, "N", IF(Table1[[#This Row],[Remodeled after 1990?]] = "Y", "N", "Y"))</f>
        <v>N</v>
      </c>
      <c r="W1297">
        <v>1968</v>
      </c>
      <c r="X1297" t="str" cm="1">
        <f t="array" ref="X1297">IFERROR(IF(U1297=W1297, "N", IF(AND(U1297&lt;W1297, Table1[[#This Row],[YearRemodAdd]]&gt;1990), "Y", "N/A")), No value)</f>
        <v>N</v>
      </c>
      <c r="Y1297" t="s">
        <v>152</v>
      </c>
      <c r="Z1297" t="s">
        <v>94</v>
      </c>
      <c r="AA1297" t="s">
        <v>140</v>
      </c>
      <c r="AB1297" t="s">
        <v>140</v>
      </c>
      <c r="AC1297" t="s">
        <v>96</v>
      </c>
      <c r="AD1297">
        <v>168</v>
      </c>
      <c r="AE1297" t="s">
        <v>98</v>
      </c>
      <c r="AF1297" t="s">
        <v>98</v>
      </c>
      <c r="AG1297" t="s">
        <v>118</v>
      </c>
      <c r="AH1297" t="s">
        <v>98</v>
      </c>
      <c r="AI1297" t="s">
        <v>98</v>
      </c>
      <c r="AJ1297" t="s">
        <v>130</v>
      </c>
      <c r="AK1297" t="s">
        <v>141</v>
      </c>
      <c r="AL1297">
        <v>1016</v>
      </c>
      <c r="AM1297" t="s">
        <v>102</v>
      </c>
      <c r="AN1297">
        <v>0</v>
      </c>
      <c r="AO1297">
        <v>36</v>
      </c>
      <c r="AP1297">
        <v>1052</v>
      </c>
      <c r="AQ1297" t="s">
        <v>103</v>
      </c>
      <c r="AR1297" t="s">
        <v>97</v>
      </c>
      <c r="AS1297" t="s">
        <v>105</v>
      </c>
      <c r="AT1297" t="s">
        <v>106</v>
      </c>
      <c r="AU1297">
        <v>1052</v>
      </c>
      <c r="AV1297">
        <v>0</v>
      </c>
      <c r="AW1297">
        <v>0</v>
      </c>
      <c r="AX1297">
        <v>1052</v>
      </c>
      <c r="AY1297">
        <v>1</v>
      </c>
      <c r="AZ1297">
        <v>0</v>
      </c>
      <c r="BA1297">
        <v>1</v>
      </c>
      <c r="BB1297">
        <v>1</v>
      </c>
      <c r="BC1297">
        <v>3</v>
      </c>
      <c r="BD1297">
        <v>1</v>
      </c>
      <c r="BE1297" t="s">
        <v>98</v>
      </c>
      <c r="BF1297">
        <v>5</v>
      </c>
      <c r="BG1297" t="s">
        <v>107</v>
      </c>
      <c r="BH1297">
        <v>0</v>
      </c>
      <c r="BI1297" t="s">
        <v>83</v>
      </c>
      <c r="BJ1297" t="s">
        <v>108</v>
      </c>
      <c r="BK1297">
        <v>1968</v>
      </c>
      <c r="BL1297" t="s">
        <v>109</v>
      </c>
      <c r="BM1297">
        <v>1</v>
      </c>
      <c r="BN1297">
        <v>288</v>
      </c>
      <c r="BO1297" t="s">
        <v>98</v>
      </c>
      <c r="BP1297" t="s">
        <v>98</v>
      </c>
      <c r="BQ1297" t="s">
        <v>105</v>
      </c>
      <c r="BR1297">
        <v>356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 t="s">
        <v>83</v>
      </c>
      <c r="BY1297" t="s">
        <v>163</v>
      </c>
      <c r="BZ1297" t="s">
        <v>83</v>
      </c>
      <c r="CA1297" s="2">
        <v>0</v>
      </c>
      <c r="CB1297">
        <v>11</v>
      </c>
      <c r="CC1297">
        <v>2006</v>
      </c>
      <c r="CD1297" t="s">
        <v>110</v>
      </c>
      <c r="CE1297" t="s">
        <v>111</v>
      </c>
      <c r="CF1297" s="2">
        <v>138500</v>
      </c>
      <c r="CG1297" s="4">
        <f t="shared" si="41"/>
        <v>131.65399239543726</v>
      </c>
    </row>
    <row r="1298" spans="1:85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 t="str">
        <f t="shared" si="40"/>
        <v>Y</v>
      </c>
      <c r="S1298">
        <v>5</v>
      </c>
      <c r="T1298">
        <v>6</v>
      </c>
      <c r="U1298">
        <v>1963</v>
      </c>
      <c r="V1298" t="str">
        <f>IF(Table1[[#This Row],[YearBuilt]]&lt;1990, "N", IF(Table1[[#This Row],[Remodeled after 1990?]] = "Y", "N", "Y"))</f>
        <v>N</v>
      </c>
      <c r="W1298">
        <v>1963</v>
      </c>
      <c r="X1298" t="str" cm="1">
        <f t="array" ref="X1298">IFERROR(IF(U1298=W1298, "N", IF(AND(U1298&lt;W1298, Table1[[#This Row],[YearRemodAdd]]&gt;1990), "Y", "N/A")), No value)</f>
        <v>N</v>
      </c>
      <c r="Y1298" t="s">
        <v>152</v>
      </c>
      <c r="Z1298" t="s">
        <v>94</v>
      </c>
      <c r="AA1298" t="s">
        <v>116</v>
      </c>
      <c r="AB1298" t="s">
        <v>116</v>
      </c>
      <c r="AC1298" t="s">
        <v>96</v>
      </c>
      <c r="AD1298">
        <v>148</v>
      </c>
      <c r="AE1298" t="s">
        <v>98</v>
      </c>
      <c r="AF1298" t="s">
        <v>97</v>
      </c>
      <c r="AG1298" t="s">
        <v>118</v>
      </c>
      <c r="AH1298" t="s">
        <v>98</v>
      </c>
      <c r="AI1298" t="s">
        <v>98</v>
      </c>
      <c r="AJ1298" t="s">
        <v>121</v>
      </c>
      <c r="AK1298" t="s">
        <v>119</v>
      </c>
      <c r="AL1298">
        <v>776</v>
      </c>
      <c r="AM1298" t="s">
        <v>102</v>
      </c>
      <c r="AN1298">
        <v>0</v>
      </c>
      <c r="AO1298">
        <v>344</v>
      </c>
      <c r="AP1298">
        <v>1120</v>
      </c>
      <c r="AQ1298" t="s">
        <v>103</v>
      </c>
      <c r="AR1298" t="s">
        <v>97</v>
      </c>
      <c r="AS1298" t="s">
        <v>105</v>
      </c>
      <c r="AT1298" t="s">
        <v>106</v>
      </c>
      <c r="AU1298">
        <v>1128</v>
      </c>
      <c r="AV1298">
        <v>0</v>
      </c>
      <c r="AW1298">
        <v>0</v>
      </c>
      <c r="AX1298">
        <v>1128</v>
      </c>
      <c r="AY1298">
        <v>1</v>
      </c>
      <c r="AZ1298">
        <v>0</v>
      </c>
      <c r="BA1298">
        <v>2</v>
      </c>
      <c r="BB1298">
        <v>0</v>
      </c>
      <c r="BC1298">
        <v>3</v>
      </c>
      <c r="BD1298">
        <v>1</v>
      </c>
      <c r="BE1298" t="s">
        <v>98</v>
      </c>
      <c r="BF1298">
        <v>6</v>
      </c>
      <c r="BG1298" t="s">
        <v>107</v>
      </c>
      <c r="BH1298">
        <v>0</v>
      </c>
      <c r="BI1298" t="s">
        <v>83</v>
      </c>
      <c r="BJ1298" t="s">
        <v>108</v>
      </c>
      <c r="BK1298">
        <v>1963</v>
      </c>
      <c r="BL1298" t="s">
        <v>109</v>
      </c>
      <c r="BM1298">
        <v>2</v>
      </c>
      <c r="BN1298">
        <v>525</v>
      </c>
      <c r="BO1298" t="s">
        <v>98</v>
      </c>
      <c r="BP1298" t="s">
        <v>98</v>
      </c>
      <c r="BQ1298" t="s">
        <v>105</v>
      </c>
      <c r="BR1298">
        <v>192</v>
      </c>
      <c r="BS1298">
        <v>20</v>
      </c>
      <c r="BT1298">
        <v>123</v>
      </c>
      <c r="BU1298">
        <v>0</v>
      </c>
      <c r="BV1298">
        <v>0</v>
      </c>
      <c r="BW1298">
        <v>0</v>
      </c>
      <c r="BX1298" t="s">
        <v>83</v>
      </c>
      <c r="BY1298" t="s">
        <v>134</v>
      </c>
      <c r="BZ1298" t="s">
        <v>83</v>
      </c>
      <c r="CA1298" s="2">
        <v>0</v>
      </c>
      <c r="CB1298">
        <v>12</v>
      </c>
      <c r="CC1298">
        <v>2008</v>
      </c>
      <c r="CD1298" t="s">
        <v>110</v>
      </c>
      <c r="CE1298" t="s">
        <v>111</v>
      </c>
      <c r="CF1298" s="2">
        <v>155000</v>
      </c>
      <c r="CG1298" s="4">
        <f t="shared" si="41"/>
        <v>137.41134751773049</v>
      </c>
    </row>
    <row r="1299" spans="1:85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 t="str">
        <f t="shared" si="40"/>
        <v>N/A</v>
      </c>
      <c r="S1299">
        <v>6</v>
      </c>
      <c r="T1299">
        <v>5</v>
      </c>
      <c r="U1299">
        <v>2005</v>
      </c>
      <c r="V1299" t="str">
        <f>IF(Table1[[#This Row],[YearBuilt]]&lt;1990, "N", IF(Table1[[#This Row],[Remodeled after 1990?]] = "Y", "N", "Y"))</f>
        <v>N</v>
      </c>
      <c r="W1299">
        <v>2006</v>
      </c>
      <c r="X1299" t="str" cm="1">
        <f t="array" ref="X1299">IFERROR(IF(U1299=W1299, "N", IF(AND(U1299&lt;W1299, Table1[[#This Row],[YearRemodAdd]]&gt;1990), "Y", "N/A")), No value)</f>
        <v>Y</v>
      </c>
      <c r="Y1299" t="s">
        <v>93</v>
      </c>
      <c r="Z1299" t="s">
        <v>94</v>
      </c>
      <c r="AA1299" t="s">
        <v>95</v>
      </c>
      <c r="AB1299" t="s">
        <v>95</v>
      </c>
      <c r="AC1299" t="s">
        <v>96</v>
      </c>
      <c r="AD1299">
        <v>82</v>
      </c>
      <c r="AE1299" t="s">
        <v>98</v>
      </c>
      <c r="AF1299" t="s">
        <v>98</v>
      </c>
      <c r="AG1299" t="s">
        <v>99</v>
      </c>
      <c r="AH1299" t="s">
        <v>97</v>
      </c>
      <c r="AI1299" t="s">
        <v>98</v>
      </c>
      <c r="AJ1299" t="s">
        <v>97</v>
      </c>
      <c r="AK1299" t="s">
        <v>101</v>
      </c>
      <c r="AL1299">
        <v>547</v>
      </c>
      <c r="AM1299" t="s">
        <v>102</v>
      </c>
      <c r="AN1299">
        <v>0</v>
      </c>
      <c r="AO1299">
        <v>0</v>
      </c>
      <c r="AP1299">
        <v>547</v>
      </c>
      <c r="AQ1299" t="s">
        <v>103</v>
      </c>
      <c r="AR1299" t="s">
        <v>97</v>
      </c>
      <c r="AS1299" t="s">
        <v>105</v>
      </c>
      <c r="AT1299" t="s">
        <v>106</v>
      </c>
      <c r="AU1299">
        <v>1072</v>
      </c>
      <c r="AV1299">
        <v>0</v>
      </c>
      <c r="AW1299">
        <v>0</v>
      </c>
      <c r="AX1299">
        <v>1072</v>
      </c>
      <c r="AY1299">
        <v>1</v>
      </c>
      <c r="AZ1299">
        <v>0</v>
      </c>
      <c r="BA1299">
        <v>2</v>
      </c>
      <c r="BB1299">
        <v>0</v>
      </c>
      <c r="BC1299">
        <v>2</v>
      </c>
      <c r="BD1299">
        <v>1</v>
      </c>
      <c r="BE1299" t="s">
        <v>98</v>
      </c>
      <c r="BF1299">
        <v>5</v>
      </c>
      <c r="BG1299" t="s">
        <v>107</v>
      </c>
      <c r="BH1299">
        <v>0</v>
      </c>
      <c r="BI1299" t="s">
        <v>83</v>
      </c>
      <c r="BJ1299" t="s">
        <v>209</v>
      </c>
      <c r="BK1299">
        <v>2005</v>
      </c>
      <c r="BL1299" t="s">
        <v>157</v>
      </c>
      <c r="BM1299">
        <v>2</v>
      </c>
      <c r="BN1299">
        <v>525</v>
      </c>
      <c r="BO1299" t="s">
        <v>98</v>
      </c>
      <c r="BP1299" t="s">
        <v>98</v>
      </c>
      <c r="BQ1299" t="s">
        <v>105</v>
      </c>
      <c r="BR1299">
        <v>0</v>
      </c>
      <c r="BS1299">
        <v>44</v>
      </c>
      <c r="BT1299">
        <v>0</v>
      </c>
      <c r="BU1299">
        <v>0</v>
      </c>
      <c r="BV1299">
        <v>0</v>
      </c>
      <c r="BW1299">
        <v>0</v>
      </c>
      <c r="BX1299" t="s">
        <v>83</v>
      </c>
      <c r="BY1299" t="s">
        <v>83</v>
      </c>
      <c r="BZ1299" t="s">
        <v>83</v>
      </c>
      <c r="CA1299" s="2">
        <v>0</v>
      </c>
      <c r="CB1299">
        <v>6</v>
      </c>
      <c r="CC1299">
        <v>2006</v>
      </c>
      <c r="CD1299" t="s">
        <v>158</v>
      </c>
      <c r="CE1299" t="s">
        <v>159</v>
      </c>
      <c r="CF1299" s="2">
        <v>140000</v>
      </c>
      <c r="CG1299" s="4">
        <f t="shared" si="41"/>
        <v>130.59701492537314</v>
      </c>
    </row>
    <row r="1300" spans="1:85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 t="str">
        <f t="shared" si="40"/>
        <v>N</v>
      </c>
      <c r="S1300">
        <v>10</v>
      </c>
      <c r="T1300">
        <v>5</v>
      </c>
      <c r="U1300">
        <v>2008</v>
      </c>
      <c r="V1300" t="str">
        <f>IF(Table1[[#This Row],[YearBuilt]]&lt;1990, "N", IF(Table1[[#This Row],[Remodeled after 1990?]] = "Y", "N", "Y"))</f>
        <v>Y</v>
      </c>
      <c r="W1300">
        <v>2008</v>
      </c>
      <c r="X1300" t="str" cm="1">
        <f t="array" ref="X1300">IFERROR(IF(U1300=W1300, "N", IF(AND(U1300&lt;W1300, Table1[[#This Row],[YearRemodAdd]]&gt;1990), "Y", "N/A")), No value)</f>
        <v>N</v>
      </c>
      <c r="Y1300" t="s">
        <v>152</v>
      </c>
      <c r="Z1300" t="s">
        <v>253</v>
      </c>
      <c r="AA1300" t="s">
        <v>203</v>
      </c>
      <c r="AB1300" t="s">
        <v>203</v>
      </c>
      <c r="AC1300" t="s">
        <v>137</v>
      </c>
      <c r="AD1300">
        <v>796</v>
      </c>
      <c r="AE1300" t="s">
        <v>104</v>
      </c>
      <c r="AF1300" t="s">
        <v>98</v>
      </c>
      <c r="AG1300" t="s">
        <v>99</v>
      </c>
      <c r="AH1300" t="s">
        <v>104</v>
      </c>
      <c r="AI1300" t="s">
        <v>98</v>
      </c>
      <c r="AJ1300" t="s">
        <v>97</v>
      </c>
      <c r="AK1300" t="s">
        <v>101</v>
      </c>
      <c r="AL1300">
        <v>5644</v>
      </c>
      <c r="AM1300" t="s">
        <v>102</v>
      </c>
      <c r="AN1300">
        <v>0</v>
      </c>
      <c r="AO1300">
        <v>466</v>
      </c>
      <c r="AP1300">
        <v>6110</v>
      </c>
      <c r="AQ1300" t="s">
        <v>103</v>
      </c>
      <c r="AR1300" t="s">
        <v>104</v>
      </c>
      <c r="AS1300" t="s">
        <v>105</v>
      </c>
      <c r="AT1300" t="s">
        <v>106</v>
      </c>
      <c r="AU1300">
        <v>4692</v>
      </c>
      <c r="AV1300">
        <v>950</v>
      </c>
      <c r="AW1300">
        <v>0</v>
      </c>
      <c r="AX1300">
        <v>5642</v>
      </c>
      <c r="AY1300">
        <v>2</v>
      </c>
      <c r="AZ1300">
        <v>0</v>
      </c>
      <c r="BA1300">
        <v>2</v>
      </c>
      <c r="BB1300">
        <v>1</v>
      </c>
      <c r="BC1300">
        <v>3</v>
      </c>
      <c r="BD1300">
        <v>1</v>
      </c>
      <c r="BE1300" t="s">
        <v>104</v>
      </c>
      <c r="BF1300">
        <v>12</v>
      </c>
      <c r="BG1300" t="s">
        <v>107</v>
      </c>
      <c r="BH1300">
        <v>3</v>
      </c>
      <c r="BI1300" t="s">
        <v>97</v>
      </c>
      <c r="BJ1300" t="s">
        <v>108</v>
      </c>
      <c r="BK1300">
        <v>2008</v>
      </c>
      <c r="BL1300" t="s">
        <v>157</v>
      </c>
      <c r="BM1300">
        <v>2</v>
      </c>
      <c r="BN1300">
        <v>1418</v>
      </c>
      <c r="BO1300" t="s">
        <v>98</v>
      </c>
      <c r="BP1300" t="s">
        <v>98</v>
      </c>
      <c r="BQ1300" t="s">
        <v>105</v>
      </c>
      <c r="BR1300">
        <v>214</v>
      </c>
      <c r="BS1300">
        <v>292</v>
      </c>
      <c r="BT1300">
        <v>0</v>
      </c>
      <c r="BU1300">
        <v>0</v>
      </c>
      <c r="BV1300">
        <v>0</v>
      </c>
      <c r="BW1300">
        <v>480</v>
      </c>
      <c r="BX1300" t="s">
        <v>97</v>
      </c>
      <c r="BY1300" t="s">
        <v>83</v>
      </c>
      <c r="BZ1300" t="s">
        <v>83</v>
      </c>
      <c r="CA1300" s="2">
        <v>0</v>
      </c>
      <c r="CB1300">
        <v>1</v>
      </c>
      <c r="CC1300">
        <v>2008</v>
      </c>
      <c r="CD1300" t="s">
        <v>158</v>
      </c>
      <c r="CE1300" t="s">
        <v>159</v>
      </c>
      <c r="CF1300" s="2">
        <v>160000</v>
      </c>
      <c r="CG1300" s="4">
        <f t="shared" si="41"/>
        <v>28.358738036157391</v>
      </c>
    </row>
    <row r="1301" spans="1:85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 t="str">
        <f t="shared" si="40"/>
        <v>Y</v>
      </c>
      <c r="S1301">
        <v>5</v>
      </c>
      <c r="T1301">
        <v>7</v>
      </c>
      <c r="U1301">
        <v>1959</v>
      </c>
      <c r="V1301" t="str">
        <f>IF(Table1[[#This Row],[YearBuilt]]&lt;1990, "N", IF(Table1[[#This Row],[Remodeled after 1990?]] = "Y", "N", "Y"))</f>
        <v>N</v>
      </c>
      <c r="W1301">
        <v>1994</v>
      </c>
      <c r="X1301" t="str" cm="1">
        <f t="array" ref="X1301">IFERROR(IF(U1301=W1301, "N", IF(AND(U1301&lt;W1301, Table1[[#This Row],[YearRemodAdd]]&gt;1990), "Y", "N/A")), No value)</f>
        <v>Y</v>
      </c>
      <c r="Y1301" t="s">
        <v>152</v>
      </c>
      <c r="Z1301" t="s">
        <v>94</v>
      </c>
      <c r="AA1301" t="s">
        <v>96</v>
      </c>
      <c r="AB1301" t="s">
        <v>96</v>
      </c>
      <c r="AC1301" t="s">
        <v>117</v>
      </c>
      <c r="AD1301">
        <v>0</v>
      </c>
      <c r="AE1301" t="s">
        <v>98</v>
      </c>
      <c r="AF1301" t="s">
        <v>98</v>
      </c>
      <c r="AG1301" t="s">
        <v>118</v>
      </c>
      <c r="AH1301" t="s">
        <v>98</v>
      </c>
      <c r="AI1301" t="s">
        <v>98</v>
      </c>
      <c r="AJ1301" t="s">
        <v>100</v>
      </c>
      <c r="AK1301" t="s">
        <v>172</v>
      </c>
      <c r="AL1301">
        <v>340</v>
      </c>
      <c r="AM1301" t="s">
        <v>153</v>
      </c>
      <c r="AN1301">
        <v>906</v>
      </c>
      <c r="AO1301">
        <v>0</v>
      </c>
      <c r="AP1301">
        <v>1246</v>
      </c>
      <c r="AQ1301" t="s">
        <v>103</v>
      </c>
      <c r="AR1301" t="s">
        <v>104</v>
      </c>
      <c r="AS1301" t="s">
        <v>105</v>
      </c>
      <c r="AT1301" t="s">
        <v>106</v>
      </c>
      <c r="AU1301">
        <v>1246</v>
      </c>
      <c r="AV1301">
        <v>0</v>
      </c>
      <c r="AW1301">
        <v>0</v>
      </c>
      <c r="AX1301">
        <v>1246</v>
      </c>
      <c r="AY1301">
        <v>1</v>
      </c>
      <c r="AZ1301">
        <v>0</v>
      </c>
      <c r="BA1301">
        <v>1</v>
      </c>
      <c r="BB1301">
        <v>1</v>
      </c>
      <c r="BC1301">
        <v>3</v>
      </c>
      <c r="BD1301">
        <v>1</v>
      </c>
      <c r="BE1301" t="s">
        <v>97</v>
      </c>
      <c r="BF1301">
        <v>6</v>
      </c>
      <c r="BG1301" t="s">
        <v>107</v>
      </c>
      <c r="BH1301">
        <v>0</v>
      </c>
      <c r="BI1301" t="s">
        <v>83</v>
      </c>
      <c r="BJ1301" t="s">
        <v>108</v>
      </c>
      <c r="BK1301">
        <v>1959</v>
      </c>
      <c r="BL1301" t="s">
        <v>109</v>
      </c>
      <c r="BM1301">
        <v>1</v>
      </c>
      <c r="BN1301">
        <v>305</v>
      </c>
      <c r="BO1301" t="s">
        <v>98</v>
      </c>
      <c r="BP1301" t="s">
        <v>98</v>
      </c>
      <c r="BQ1301" t="s">
        <v>105</v>
      </c>
      <c r="BR1301">
        <v>218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83</v>
      </c>
      <c r="BY1301" t="s">
        <v>165</v>
      </c>
      <c r="BZ1301" t="s">
        <v>83</v>
      </c>
      <c r="CA1301" s="2">
        <v>0</v>
      </c>
      <c r="CB1301">
        <v>5</v>
      </c>
      <c r="CC1301">
        <v>2010</v>
      </c>
      <c r="CD1301" t="s">
        <v>110</v>
      </c>
      <c r="CE1301" t="s">
        <v>111</v>
      </c>
      <c r="CF1301" s="2">
        <v>154000</v>
      </c>
      <c r="CG1301" s="4">
        <f t="shared" si="41"/>
        <v>123.59550561797752</v>
      </c>
    </row>
    <row r="1302" spans="1:85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 t="str">
        <f t="shared" si="40"/>
        <v>N</v>
      </c>
      <c r="S1302">
        <v>7</v>
      </c>
      <c r="T1302">
        <v>5</v>
      </c>
      <c r="U1302">
        <v>1999</v>
      </c>
      <c r="V1302" t="str">
        <f>IF(Table1[[#This Row],[YearBuilt]]&lt;1990, "N", IF(Table1[[#This Row],[Remodeled after 1990?]] = "Y", "N", "Y"))</f>
        <v>Y</v>
      </c>
      <c r="W1302">
        <v>1999</v>
      </c>
      <c r="X1302" t="str" cm="1">
        <f t="array" ref="X1302">IFERROR(IF(U1302=W1302, "N", IF(AND(U1302&lt;W1302, Table1[[#This Row],[YearRemodAdd]]&gt;1990), "Y", "N/A")), No value)</f>
        <v>N</v>
      </c>
      <c r="Y1302" t="s">
        <v>93</v>
      </c>
      <c r="Z1302" t="s">
        <v>94</v>
      </c>
      <c r="AA1302" t="s">
        <v>95</v>
      </c>
      <c r="AB1302" t="s">
        <v>95</v>
      </c>
      <c r="AC1302" t="s">
        <v>117</v>
      </c>
      <c r="AD1302">
        <v>344</v>
      </c>
      <c r="AE1302" t="s">
        <v>97</v>
      </c>
      <c r="AF1302" t="s">
        <v>98</v>
      </c>
      <c r="AG1302" t="s">
        <v>99</v>
      </c>
      <c r="AH1302" t="s">
        <v>97</v>
      </c>
      <c r="AI1302" t="s">
        <v>98</v>
      </c>
      <c r="AJ1302" t="s">
        <v>100</v>
      </c>
      <c r="AK1302" t="s">
        <v>101</v>
      </c>
      <c r="AL1302">
        <v>694</v>
      </c>
      <c r="AM1302" t="s">
        <v>102</v>
      </c>
      <c r="AN1302">
        <v>0</v>
      </c>
      <c r="AO1302">
        <v>284</v>
      </c>
      <c r="AP1302">
        <v>978</v>
      </c>
      <c r="AQ1302" t="s">
        <v>103</v>
      </c>
      <c r="AR1302" t="s">
        <v>104</v>
      </c>
      <c r="AS1302" t="s">
        <v>105</v>
      </c>
      <c r="AT1302" t="s">
        <v>106</v>
      </c>
      <c r="AU1302">
        <v>1005</v>
      </c>
      <c r="AV1302">
        <v>978</v>
      </c>
      <c r="AW1302">
        <v>0</v>
      </c>
      <c r="AX1302">
        <v>1983</v>
      </c>
      <c r="AY1302">
        <v>0</v>
      </c>
      <c r="AZ1302">
        <v>0</v>
      </c>
      <c r="BA1302">
        <v>2</v>
      </c>
      <c r="BB1302">
        <v>1</v>
      </c>
      <c r="BC1302">
        <v>3</v>
      </c>
      <c r="BD1302">
        <v>1</v>
      </c>
      <c r="BE1302" t="s">
        <v>97</v>
      </c>
      <c r="BF1302">
        <v>9</v>
      </c>
      <c r="BG1302" t="s">
        <v>107</v>
      </c>
      <c r="BH1302">
        <v>1</v>
      </c>
      <c r="BI1302" t="s">
        <v>98</v>
      </c>
      <c r="BJ1302" t="s">
        <v>108</v>
      </c>
      <c r="BK1302">
        <v>1999</v>
      </c>
      <c r="BL1302" t="s">
        <v>157</v>
      </c>
      <c r="BM1302">
        <v>2</v>
      </c>
      <c r="BN1302">
        <v>490</v>
      </c>
      <c r="BO1302" t="s">
        <v>98</v>
      </c>
      <c r="BP1302" t="s">
        <v>98</v>
      </c>
      <c r="BQ1302" t="s">
        <v>105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 t="s">
        <v>83</v>
      </c>
      <c r="BY1302" t="s">
        <v>83</v>
      </c>
      <c r="BZ1302" t="s">
        <v>83</v>
      </c>
      <c r="CA1302" s="2">
        <v>0</v>
      </c>
      <c r="CB1302">
        <v>5</v>
      </c>
      <c r="CC1302">
        <v>2009</v>
      </c>
      <c r="CD1302" t="s">
        <v>110</v>
      </c>
      <c r="CE1302" t="s">
        <v>111</v>
      </c>
      <c r="CF1302" s="2">
        <v>225000</v>
      </c>
      <c r="CG1302" s="4">
        <f t="shared" si="41"/>
        <v>113.464447806354</v>
      </c>
    </row>
    <row r="1303" spans="1:85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 t="str">
        <f t="shared" si="40"/>
        <v>N</v>
      </c>
      <c r="S1303">
        <v>6</v>
      </c>
      <c r="T1303">
        <v>7</v>
      </c>
      <c r="U1303">
        <v>1942</v>
      </c>
      <c r="V1303" t="str">
        <f>IF(Table1[[#This Row],[YearBuilt]]&lt;1990, "N", IF(Table1[[#This Row],[Remodeled after 1990?]] = "Y", "N", "Y"))</f>
        <v>N</v>
      </c>
      <c r="W1303">
        <v>1950</v>
      </c>
      <c r="X1303" t="str" cm="1">
        <f t="array" ref="X1303">IFERROR(IF(U1303=W1303, "N", IF(AND(U1303&lt;W1303, Table1[[#This Row],[YearRemodAdd]]&gt;1990), "Y", "N/A")), No value)</f>
        <v>N/A</v>
      </c>
      <c r="Y1303" t="s">
        <v>93</v>
      </c>
      <c r="Z1303" t="s">
        <v>94</v>
      </c>
      <c r="AA1303" t="s">
        <v>124</v>
      </c>
      <c r="AB1303" t="s">
        <v>124</v>
      </c>
      <c r="AC1303" t="s">
        <v>117</v>
      </c>
      <c r="AD1303">
        <v>0</v>
      </c>
      <c r="AE1303" t="s">
        <v>98</v>
      </c>
      <c r="AF1303" t="s">
        <v>98</v>
      </c>
      <c r="AG1303" t="s">
        <v>118</v>
      </c>
      <c r="AH1303" t="s">
        <v>98</v>
      </c>
      <c r="AI1303" t="s">
        <v>98</v>
      </c>
      <c r="AJ1303" t="s">
        <v>100</v>
      </c>
      <c r="AK1303" t="s">
        <v>141</v>
      </c>
      <c r="AL1303">
        <v>547</v>
      </c>
      <c r="AM1303" t="s">
        <v>102</v>
      </c>
      <c r="AN1303">
        <v>0</v>
      </c>
      <c r="AO1303">
        <v>224</v>
      </c>
      <c r="AP1303">
        <v>771</v>
      </c>
      <c r="AQ1303" t="s">
        <v>103</v>
      </c>
      <c r="AR1303" t="s">
        <v>147</v>
      </c>
      <c r="AS1303" t="s">
        <v>105</v>
      </c>
      <c r="AT1303" t="s">
        <v>106</v>
      </c>
      <c r="AU1303">
        <v>753</v>
      </c>
      <c r="AV1303">
        <v>741</v>
      </c>
      <c r="AW1303">
        <v>0</v>
      </c>
      <c r="AX1303">
        <v>1494</v>
      </c>
      <c r="AY1303">
        <v>0</v>
      </c>
      <c r="AZ1303">
        <v>0</v>
      </c>
      <c r="BA1303">
        <v>1</v>
      </c>
      <c r="BB1303">
        <v>0</v>
      </c>
      <c r="BC1303">
        <v>3</v>
      </c>
      <c r="BD1303">
        <v>1</v>
      </c>
      <c r="BE1303" t="s">
        <v>97</v>
      </c>
      <c r="BF1303">
        <v>7</v>
      </c>
      <c r="BG1303" t="s">
        <v>107</v>
      </c>
      <c r="BH1303">
        <v>2</v>
      </c>
      <c r="BI1303" t="s">
        <v>97</v>
      </c>
      <c r="BJ1303" t="s">
        <v>108</v>
      </c>
      <c r="BK1303">
        <v>1942</v>
      </c>
      <c r="BL1303" t="s">
        <v>102</v>
      </c>
      <c r="BM1303">
        <v>1</v>
      </c>
      <c r="BN1303">
        <v>213</v>
      </c>
      <c r="BO1303" t="s">
        <v>98</v>
      </c>
      <c r="BP1303" t="s">
        <v>98</v>
      </c>
      <c r="BQ1303" t="s">
        <v>190</v>
      </c>
      <c r="BR1303">
        <v>0</v>
      </c>
      <c r="BS1303">
        <v>0</v>
      </c>
      <c r="BT1303">
        <v>0</v>
      </c>
      <c r="BU1303">
        <v>0</v>
      </c>
      <c r="BV1303">
        <v>224</v>
      </c>
      <c r="BW1303">
        <v>0</v>
      </c>
      <c r="BX1303" t="s">
        <v>83</v>
      </c>
      <c r="BY1303" t="s">
        <v>83</v>
      </c>
      <c r="BZ1303" t="s">
        <v>83</v>
      </c>
      <c r="CA1303" s="2">
        <v>0</v>
      </c>
      <c r="CB1303">
        <v>11</v>
      </c>
      <c r="CC1303">
        <v>2009</v>
      </c>
      <c r="CD1303" t="s">
        <v>110</v>
      </c>
      <c r="CE1303" t="s">
        <v>111</v>
      </c>
      <c r="CF1303" s="2">
        <v>177500</v>
      </c>
      <c r="CG1303" s="4">
        <f t="shared" si="41"/>
        <v>118.80856760374833</v>
      </c>
    </row>
    <row r="1304" spans="1:85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 t="str">
        <f t="shared" si="40"/>
        <v>N</v>
      </c>
      <c r="S1304">
        <v>8</v>
      </c>
      <c r="T1304">
        <v>5</v>
      </c>
      <c r="U1304">
        <v>1994</v>
      </c>
      <c r="V1304" t="str">
        <f>IF(Table1[[#This Row],[YearBuilt]]&lt;1990, "N", IF(Table1[[#This Row],[Remodeled after 1990?]] = "Y", "N", "Y"))</f>
        <v>Y</v>
      </c>
      <c r="W1304">
        <v>1994</v>
      </c>
      <c r="X1304" t="str" cm="1">
        <f t="array" ref="X1304">IFERROR(IF(U1304=W1304, "N", IF(AND(U1304&lt;W1304, Table1[[#This Row],[YearRemodAdd]]&gt;1990), "Y", "N/A")), No value)</f>
        <v>N</v>
      </c>
      <c r="Y1304" t="s">
        <v>152</v>
      </c>
      <c r="Z1304" t="s">
        <v>94</v>
      </c>
      <c r="AA1304" t="s">
        <v>95</v>
      </c>
      <c r="AB1304" t="s">
        <v>95</v>
      </c>
      <c r="AC1304" t="s">
        <v>96</v>
      </c>
      <c r="AD1304">
        <v>391</v>
      </c>
      <c r="AE1304" t="s">
        <v>97</v>
      </c>
      <c r="AF1304" t="s">
        <v>98</v>
      </c>
      <c r="AG1304" t="s">
        <v>99</v>
      </c>
      <c r="AH1304" t="s">
        <v>97</v>
      </c>
      <c r="AI1304" t="s">
        <v>98</v>
      </c>
      <c r="AJ1304" t="s">
        <v>100</v>
      </c>
      <c r="AK1304" t="s">
        <v>101</v>
      </c>
      <c r="AL1304">
        <v>740</v>
      </c>
      <c r="AM1304" t="s">
        <v>102</v>
      </c>
      <c r="AN1304">
        <v>0</v>
      </c>
      <c r="AO1304">
        <v>425</v>
      </c>
      <c r="AP1304">
        <v>1165</v>
      </c>
      <c r="AQ1304" t="s">
        <v>103</v>
      </c>
      <c r="AR1304" t="s">
        <v>104</v>
      </c>
      <c r="AS1304" t="s">
        <v>105</v>
      </c>
      <c r="AT1304" t="s">
        <v>106</v>
      </c>
      <c r="AU1304">
        <v>1203</v>
      </c>
      <c r="AV1304">
        <v>1323</v>
      </c>
      <c r="AW1304">
        <v>0</v>
      </c>
      <c r="AX1304">
        <v>2526</v>
      </c>
      <c r="AY1304">
        <v>1</v>
      </c>
      <c r="AZ1304">
        <v>0</v>
      </c>
      <c r="BA1304">
        <v>2</v>
      </c>
      <c r="BB1304">
        <v>1</v>
      </c>
      <c r="BC1304">
        <v>4</v>
      </c>
      <c r="BD1304">
        <v>1</v>
      </c>
      <c r="BE1304" t="s">
        <v>97</v>
      </c>
      <c r="BF1304">
        <v>8</v>
      </c>
      <c r="BG1304" t="s">
        <v>107</v>
      </c>
      <c r="BH1304">
        <v>1</v>
      </c>
      <c r="BI1304" t="s">
        <v>98</v>
      </c>
      <c r="BJ1304" t="s">
        <v>108</v>
      </c>
      <c r="BK1304">
        <v>1994</v>
      </c>
      <c r="BL1304" t="s">
        <v>109</v>
      </c>
      <c r="BM1304">
        <v>3</v>
      </c>
      <c r="BN1304">
        <v>844</v>
      </c>
      <c r="BO1304" t="s">
        <v>98</v>
      </c>
      <c r="BP1304" t="s">
        <v>98</v>
      </c>
      <c r="BQ1304" t="s">
        <v>105</v>
      </c>
      <c r="BR1304">
        <v>309</v>
      </c>
      <c r="BS1304">
        <v>78</v>
      </c>
      <c r="BT1304">
        <v>0</v>
      </c>
      <c r="BU1304">
        <v>0</v>
      </c>
      <c r="BV1304">
        <v>0</v>
      </c>
      <c r="BW1304">
        <v>0</v>
      </c>
      <c r="BX1304" t="s">
        <v>83</v>
      </c>
      <c r="BY1304" t="s">
        <v>83</v>
      </c>
      <c r="BZ1304" t="s">
        <v>83</v>
      </c>
      <c r="CA1304" s="2">
        <v>0</v>
      </c>
      <c r="CB1304">
        <v>12</v>
      </c>
      <c r="CC1304">
        <v>2006</v>
      </c>
      <c r="CD1304" t="s">
        <v>110</v>
      </c>
      <c r="CE1304" t="s">
        <v>111</v>
      </c>
      <c r="CF1304" s="2">
        <v>290000</v>
      </c>
      <c r="CG1304" s="4">
        <f t="shared" si="41"/>
        <v>114.80601741884402</v>
      </c>
    </row>
    <row r="1305" spans="1:85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 t="str">
        <f t="shared" si="40"/>
        <v>Y</v>
      </c>
      <c r="S1305">
        <v>7</v>
      </c>
      <c r="T1305">
        <v>5</v>
      </c>
      <c r="U1305">
        <v>2005</v>
      </c>
      <c r="V1305" t="str">
        <f>IF(Table1[[#This Row],[YearBuilt]]&lt;1990, "N", IF(Table1[[#This Row],[Remodeled after 1990?]] = "Y", "N", "Y"))</f>
        <v>Y</v>
      </c>
      <c r="W1305">
        <v>2005</v>
      </c>
      <c r="X1305" t="str" cm="1">
        <f t="array" ref="X1305">IFERROR(IF(U1305=W1305, "N", IF(AND(U1305&lt;W1305, Table1[[#This Row],[YearRemodAdd]]&gt;1990), "Y", "N/A")), No value)</f>
        <v>N</v>
      </c>
      <c r="Y1305" t="s">
        <v>93</v>
      </c>
      <c r="Z1305" t="s">
        <v>94</v>
      </c>
      <c r="AA1305" t="s">
        <v>95</v>
      </c>
      <c r="AB1305" t="s">
        <v>95</v>
      </c>
      <c r="AC1305" t="s">
        <v>96</v>
      </c>
      <c r="AD1305">
        <v>228</v>
      </c>
      <c r="AE1305" t="s">
        <v>97</v>
      </c>
      <c r="AF1305" t="s">
        <v>98</v>
      </c>
      <c r="AG1305" t="s">
        <v>99</v>
      </c>
      <c r="AH1305" t="s">
        <v>97</v>
      </c>
      <c r="AI1305" t="s">
        <v>98</v>
      </c>
      <c r="AJ1305" t="s">
        <v>130</v>
      </c>
      <c r="AK1305" t="s">
        <v>102</v>
      </c>
      <c r="AL1305">
        <v>0</v>
      </c>
      <c r="AM1305" t="s">
        <v>102</v>
      </c>
      <c r="AN1305">
        <v>0</v>
      </c>
      <c r="AO1305">
        <v>1616</v>
      </c>
      <c r="AP1305">
        <v>1616</v>
      </c>
      <c r="AQ1305" t="s">
        <v>103</v>
      </c>
      <c r="AR1305" t="s">
        <v>104</v>
      </c>
      <c r="AS1305" t="s">
        <v>105</v>
      </c>
      <c r="AT1305" t="s">
        <v>106</v>
      </c>
      <c r="AU1305">
        <v>1616</v>
      </c>
      <c r="AV1305">
        <v>0</v>
      </c>
      <c r="AW1305">
        <v>0</v>
      </c>
      <c r="AX1305">
        <v>1616</v>
      </c>
      <c r="AY1305">
        <v>0</v>
      </c>
      <c r="AZ1305">
        <v>0</v>
      </c>
      <c r="BA1305">
        <v>2</v>
      </c>
      <c r="BB1305">
        <v>0</v>
      </c>
      <c r="BC1305">
        <v>3</v>
      </c>
      <c r="BD1305">
        <v>1</v>
      </c>
      <c r="BE1305" t="s">
        <v>97</v>
      </c>
      <c r="BF1305">
        <v>7</v>
      </c>
      <c r="BG1305" t="s">
        <v>107</v>
      </c>
      <c r="BH1305">
        <v>0</v>
      </c>
      <c r="BI1305" t="s">
        <v>83</v>
      </c>
      <c r="BJ1305" t="s">
        <v>108</v>
      </c>
      <c r="BK1305">
        <v>2005</v>
      </c>
      <c r="BL1305" t="s">
        <v>109</v>
      </c>
      <c r="BM1305">
        <v>3</v>
      </c>
      <c r="BN1305">
        <v>834</v>
      </c>
      <c r="BO1305" t="s">
        <v>98</v>
      </c>
      <c r="BP1305" t="s">
        <v>98</v>
      </c>
      <c r="BQ1305" t="s">
        <v>105</v>
      </c>
      <c r="BR1305">
        <v>208</v>
      </c>
      <c r="BS1305">
        <v>59</v>
      </c>
      <c r="BT1305">
        <v>0</v>
      </c>
      <c r="BU1305">
        <v>0</v>
      </c>
      <c r="BV1305">
        <v>0</v>
      </c>
      <c r="BW1305">
        <v>0</v>
      </c>
      <c r="BX1305" t="s">
        <v>83</v>
      </c>
      <c r="BY1305" t="s">
        <v>83</v>
      </c>
      <c r="BZ1305" t="s">
        <v>83</v>
      </c>
      <c r="CA1305" s="2">
        <v>0</v>
      </c>
      <c r="CB1305">
        <v>4</v>
      </c>
      <c r="CC1305">
        <v>2006</v>
      </c>
      <c r="CD1305" t="s">
        <v>110</v>
      </c>
      <c r="CE1305" t="s">
        <v>111</v>
      </c>
      <c r="CF1305" s="2">
        <v>232000</v>
      </c>
      <c r="CG1305" s="4">
        <f t="shared" si="41"/>
        <v>143.56435643564356</v>
      </c>
    </row>
    <row r="1306" spans="1:85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 t="str">
        <f t="shared" si="40"/>
        <v>N</v>
      </c>
      <c r="S1306">
        <v>7</v>
      </c>
      <c r="T1306">
        <v>5</v>
      </c>
      <c r="U1306">
        <v>2004</v>
      </c>
      <c r="V1306" t="str">
        <f>IF(Table1[[#This Row],[YearBuilt]]&lt;1990, "N", IF(Table1[[#This Row],[Remodeled after 1990?]] = "Y", "N", "Y"))</f>
        <v>Y</v>
      </c>
      <c r="W1306">
        <v>2004</v>
      </c>
      <c r="X1306" t="str" cm="1">
        <f t="array" ref="X1306">IFERROR(IF(U1306=W1306, "N", IF(AND(U1306&lt;W1306, Table1[[#This Row],[YearRemodAdd]]&gt;1990), "Y", "N/A")), No value)</f>
        <v>N</v>
      </c>
      <c r="Y1306" t="s">
        <v>93</v>
      </c>
      <c r="Z1306" t="s">
        <v>94</v>
      </c>
      <c r="AA1306" t="s">
        <v>95</v>
      </c>
      <c r="AB1306" t="s">
        <v>95</v>
      </c>
      <c r="AC1306" t="s">
        <v>137</v>
      </c>
      <c r="AD1306">
        <v>117</v>
      </c>
      <c r="AE1306" t="s">
        <v>97</v>
      </c>
      <c r="AF1306" t="s">
        <v>98</v>
      </c>
      <c r="AG1306" t="s">
        <v>99</v>
      </c>
      <c r="AH1306" t="s">
        <v>97</v>
      </c>
      <c r="AI1306" t="s">
        <v>98</v>
      </c>
      <c r="AJ1306" t="s">
        <v>100</v>
      </c>
      <c r="AK1306" t="s">
        <v>102</v>
      </c>
      <c r="AL1306">
        <v>0</v>
      </c>
      <c r="AM1306" t="s">
        <v>102</v>
      </c>
      <c r="AN1306">
        <v>0</v>
      </c>
      <c r="AO1306">
        <v>976</v>
      </c>
      <c r="AP1306">
        <v>976</v>
      </c>
      <c r="AQ1306" t="s">
        <v>103</v>
      </c>
      <c r="AR1306" t="s">
        <v>104</v>
      </c>
      <c r="AS1306" t="s">
        <v>105</v>
      </c>
      <c r="AT1306" t="s">
        <v>106</v>
      </c>
      <c r="AU1306">
        <v>976</v>
      </c>
      <c r="AV1306">
        <v>732</v>
      </c>
      <c r="AW1306">
        <v>0</v>
      </c>
      <c r="AX1306">
        <v>1708</v>
      </c>
      <c r="AY1306">
        <v>0</v>
      </c>
      <c r="AZ1306">
        <v>0</v>
      </c>
      <c r="BA1306">
        <v>2</v>
      </c>
      <c r="BB1306">
        <v>0</v>
      </c>
      <c r="BC1306">
        <v>3</v>
      </c>
      <c r="BD1306">
        <v>1</v>
      </c>
      <c r="BE1306" t="s">
        <v>97</v>
      </c>
      <c r="BF1306">
        <v>7</v>
      </c>
      <c r="BG1306" t="s">
        <v>221</v>
      </c>
      <c r="BH1306">
        <v>0</v>
      </c>
      <c r="BI1306" t="s">
        <v>83</v>
      </c>
      <c r="BJ1306" t="s">
        <v>127</v>
      </c>
      <c r="BK1306">
        <v>2004</v>
      </c>
      <c r="BL1306" t="s">
        <v>102</v>
      </c>
      <c r="BM1306">
        <v>2</v>
      </c>
      <c r="BN1306">
        <v>380</v>
      </c>
      <c r="BO1306" t="s">
        <v>98</v>
      </c>
      <c r="BP1306" t="s">
        <v>98</v>
      </c>
      <c r="BQ1306" t="s">
        <v>105</v>
      </c>
      <c r="BR1306">
        <v>0</v>
      </c>
      <c r="BS1306">
        <v>40</v>
      </c>
      <c r="BT1306">
        <v>0</v>
      </c>
      <c r="BU1306">
        <v>0</v>
      </c>
      <c r="BV1306">
        <v>0</v>
      </c>
      <c r="BW1306">
        <v>0</v>
      </c>
      <c r="BX1306" t="s">
        <v>83</v>
      </c>
      <c r="BY1306" t="s">
        <v>83</v>
      </c>
      <c r="BZ1306" t="s">
        <v>83</v>
      </c>
      <c r="CA1306" s="2">
        <v>0</v>
      </c>
      <c r="CB1306">
        <v>4</v>
      </c>
      <c r="CC1306">
        <v>2006</v>
      </c>
      <c r="CD1306" t="s">
        <v>110</v>
      </c>
      <c r="CE1306" t="s">
        <v>111</v>
      </c>
      <c r="CF1306" s="2">
        <v>130000</v>
      </c>
      <c r="CG1306" s="4">
        <f t="shared" si="41"/>
        <v>76.112412177985945</v>
      </c>
    </row>
    <row r="1307" spans="1:85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 t="str">
        <f t="shared" si="40"/>
        <v>Y</v>
      </c>
      <c r="S1307">
        <v>9</v>
      </c>
      <c r="T1307">
        <v>5</v>
      </c>
      <c r="U1307">
        <v>2006</v>
      </c>
      <c r="V1307" t="str">
        <f>IF(Table1[[#This Row],[YearBuilt]]&lt;1990, "N", IF(Table1[[#This Row],[Remodeled after 1990?]] = "Y", "N", "Y"))</f>
        <v>N</v>
      </c>
      <c r="W1307">
        <v>2007</v>
      </c>
      <c r="X1307" t="str" cm="1">
        <f t="array" ref="X1307">IFERROR(IF(U1307=W1307, "N", IF(AND(U1307&lt;W1307, Table1[[#This Row],[YearRemodAdd]]&gt;1990), "Y", "N/A")), No value)</f>
        <v>Y</v>
      </c>
      <c r="Y1307" t="s">
        <v>152</v>
      </c>
      <c r="Z1307" t="s">
        <v>94</v>
      </c>
      <c r="AA1307" t="s">
        <v>95</v>
      </c>
      <c r="AB1307" t="s">
        <v>95</v>
      </c>
      <c r="AC1307" t="s">
        <v>137</v>
      </c>
      <c r="AD1307">
        <v>300</v>
      </c>
      <c r="AE1307" t="s">
        <v>97</v>
      </c>
      <c r="AF1307" t="s">
        <v>98</v>
      </c>
      <c r="AG1307" t="s">
        <v>99</v>
      </c>
      <c r="AH1307" t="s">
        <v>104</v>
      </c>
      <c r="AI1307" t="s">
        <v>98</v>
      </c>
      <c r="AJ1307" t="s">
        <v>100</v>
      </c>
      <c r="AK1307" t="s">
        <v>101</v>
      </c>
      <c r="AL1307">
        <v>1572</v>
      </c>
      <c r="AM1307" t="s">
        <v>102</v>
      </c>
      <c r="AN1307">
        <v>0</v>
      </c>
      <c r="AO1307">
        <v>80</v>
      </c>
      <c r="AP1307">
        <v>1652</v>
      </c>
      <c r="AQ1307" t="s">
        <v>103</v>
      </c>
      <c r="AR1307" t="s">
        <v>104</v>
      </c>
      <c r="AS1307" t="s">
        <v>105</v>
      </c>
      <c r="AT1307" t="s">
        <v>106</v>
      </c>
      <c r="AU1307">
        <v>1652</v>
      </c>
      <c r="AV1307">
        <v>0</v>
      </c>
      <c r="AW1307">
        <v>0</v>
      </c>
      <c r="AX1307">
        <v>1652</v>
      </c>
      <c r="AY1307">
        <v>1</v>
      </c>
      <c r="AZ1307">
        <v>0</v>
      </c>
      <c r="BA1307">
        <v>2</v>
      </c>
      <c r="BB1307">
        <v>0</v>
      </c>
      <c r="BC1307">
        <v>2</v>
      </c>
      <c r="BD1307">
        <v>1</v>
      </c>
      <c r="BE1307" t="s">
        <v>104</v>
      </c>
      <c r="BF1307">
        <v>6</v>
      </c>
      <c r="BG1307" t="s">
        <v>107</v>
      </c>
      <c r="BH1307">
        <v>2</v>
      </c>
      <c r="BI1307" t="s">
        <v>104</v>
      </c>
      <c r="BJ1307" t="s">
        <v>108</v>
      </c>
      <c r="BK1307">
        <v>2006</v>
      </c>
      <c r="BL1307" t="s">
        <v>157</v>
      </c>
      <c r="BM1307">
        <v>2</v>
      </c>
      <c r="BN1307">
        <v>840</v>
      </c>
      <c r="BO1307" t="s">
        <v>98</v>
      </c>
      <c r="BP1307" t="s">
        <v>98</v>
      </c>
      <c r="BQ1307" t="s">
        <v>105</v>
      </c>
      <c r="BR1307">
        <v>404</v>
      </c>
      <c r="BS1307">
        <v>102</v>
      </c>
      <c r="BT1307">
        <v>0</v>
      </c>
      <c r="BU1307">
        <v>0</v>
      </c>
      <c r="BV1307">
        <v>0</v>
      </c>
      <c r="BW1307">
        <v>0</v>
      </c>
      <c r="BX1307" t="s">
        <v>83</v>
      </c>
      <c r="BY1307" t="s">
        <v>83</v>
      </c>
      <c r="BZ1307" t="s">
        <v>83</v>
      </c>
      <c r="CA1307" s="2">
        <v>0</v>
      </c>
      <c r="CB1307">
        <v>11</v>
      </c>
      <c r="CC1307">
        <v>2009</v>
      </c>
      <c r="CD1307" t="s">
        <v>110</v>
      </c>
      <c r="CE1307" t="s">
        <v>111</v>
      </c>
      <c r="CF1307" s="2">
        <v>325000</v>
      </c>
      <c r="CG1307" s="4">
        <f t="shared" si="41"/>
        <v>196.73123486682809</v>
      </c>
    </row>
    <row r="1308" spans="1:85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 t="str">
        <f t="shared" si="40"/>
        <v>Y</v>
      </c>
      <c r="S1308">
        <v>7</v>
      </c>
      <c r="T1308">
        <v>5</v>
      </c>
      <c r="U1308">
        <v>2005</v>
      </c>
      <c r="V1308" t="str">
        <f>IF(Table1[[#This Row],[YearBuilt]]&lt;1990, "N", IF(Table1[[#This Row],[Remodeled after 1990?]] = "Y", "N", "Y"))</f>
        <v>N</v>
      </c>
      <c r="W1308">
        <v>2006</v>
      </c>
      <c r="X1308" t="str" cm="1">
        <f t="array" ref="X1308">IFERROR(IF(U1308=W1308, "N", IF(AND(U1308&lt;W1308, Table1[[#This Row],[YearRemodAdd]]&gt;1990), "Y", "N/A")), No value)</f>
        <v>Y</v>
      </c>
      <c r="Y1308" t="s">
        <v>93</v>
      </c>
      <c r="Z1308" t="s">
        <v>94</v>
      </c>
      <c r="AA1308" t="s">
        <v>95</v>
      </c>
      <c r="AB1308" t="s">
        <v>95</v>
      </c>
      <c r="AC1308" t="s">
        <v>137</v>
      </c>
      <c r="AD1308">
        <v>94</v>
      </c>
      <c r="AE1308" t="s">
        <v>97</v>
      </c>
      <c r="AF1308" t="s">
        <v>98</v>
      </c>
      <c r="AG1308" t="s">
        <v>99</v>
      </c>
      <c r="AH1308" t="s">
        <v>97</v>
      </c>
      <c r="AI1308" t="s">
        <v>98</v>
      </c>
      <c r="AJ1308" t="s">
        <v>100</v>
      </c>
      <c r="AK1308" t="s">
        <v>102</v>
      </c>
      <c r="AL1308">
        <v>0</v>
      </c>
      <c r="AM1308" t="s">
        <v>102</v>
      </c>
      <c r="AN1308">
        <v>0</v>
      </c>
      <c r="AO1308">
        <v>1368</v>
      </c>
      <c r="AP1308">
        <v>1368</v>
      </c>
      <c r="AQ1308" t="s">
        <v>103</v>
      </c>
      <c r="AR1308" t="s">
        <v>104</v>
      </c>
      <c r="AS1308" t="s">
        <v>105</v>
      </c>
      <c r="AT1308" t="s">
        <v>106</v>
      </c>
      <c r="AU1308">
        <v>1368</v>
      </c>
      <c r="AV1308">
        <v>0</v>
      </c>
      <c r="AW1308">
        <v>0</v>
      </c>
      <c r="AX1308">
        <v>1368</v>
      </c>
      <c r="AY1308">
        <v>0</v>
      </c>
      <c r="AZ1308">
        <v>0</v>
      </c>
      <c r="BA1308">
        <v>2</v>
      </c>
      <c r="BB1308">
        <v>0</v>
      </c>
      <c r="BC1308">
        <v>2</v>
      </c>
      <c r="BD1308">
        <v>1</v>
      </c>
      <c r="BE1308" t="s">
        <v>97</v>
      </c>
      <c r="BF1308">
        <v>6</v>
      </c>
      <c r="BG1308" t="s">
        <v>107</v>
      </c>
      <c r="BH1308">
        <v>1</v>
      </c>
      <c r="BI1308" t="s">
        <v>97</v>
      </c>
      <c r="BJ1308" t="s">
        <v>108</v>
      </c>
      <c r="BK1308">
        <v>2005</v>
      </c>
      <c r="BL1308" t="s">
        <v>109</v>
      </c>
      <c r="BM1308">
        <v>2</v>
      </c>
      <c r="BN1308">
        <v>474</v>
      </c>
      <c r="BO1308" t="s">
        <v>98</v>
      </c>
      <c r="BP1308" t="s">
        <v>98</v>
      </c>
      <c r="BQ1308" t="s">
        <v>105</v>
      </c>
      <c r="BR1308">
        <v>132</v>
      </c>
      <c r="BS1308">
        <v>35</v>
      </c>
      <c r="BT1308">
        <v>0</v>
      </c>
      <c r="BU1308">
        <v>0</v>
      </c>
      <c r="BV1308">
        <v>0</v>
      </c>
      <c r="BW1308">
        <v>0</v>
      </c>
      <c r="BX1308" t="s">
        <v>83</v>
      </c>
      <c r="BY1308" t="s">
        <v>83</v>
      </c>
      <c r="BZ1308" t="s">
        <v>83</v>
      </c>
      <c r="CA1308" s="2">
        <v>0</v>
      </c>
      <c r="CB1308">
        <v>9</v>
      </c>
      <c r="CC1308">
        <v>2006</v>
      </c>
      <c r="CD1308" t="s">
        <v>158</v>
      </c>
      <c r="CE1308" t="s">
        <v>159</v>
      </c>
      <c r="CF1308" s="2">
        <v>202500</v>
      </c>
      <c r="CG1308" s="4">
        <f t="shared" si="41"/>
        <v>148.02631578947367</v>
      </c>
    </row>
    <row r="1309" spans="1:85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 t="str">
        <f t="shared" si="40"/>
        <v>Y</v>
      </c>
      <c r="S1309">
        <v>5</v>
      </c>
      <c r="T1309">
        <v>5</v>
      </c>
      <c r="U1309">
        <v>1994</v>
      </c>
      <c r="V1309" t="str">
        <f>IF(Table1[[#This Row],[YearBuilt]]&lt;1990, "N", IF(Table1[[#This Row],[Remodeled after 1990?]] = "Y", "N", "Y"))</f>
        <v>N</v>
      </c>
      <c r="W1309">
        <v>1995</v>
      </c>
      <c r="X1309" t="str" cm="1">
        <f t="array" ref="X1309">IFERROR(IF(U1309=W1309, "N", IF(AND(U1309&lt;W1309, Table1[[#This Row],[YearRemodAdd]]&gt;1990), "Y", "N/A")), No value)</f>
        <v>Y</v>
      </c>
      <c r="Y1309" t="s">
        <v>93</v>
      </c>
      <c r="Z1309" t="s">
        <v>94</v>
      </c>
      <c r="AA1309" t="s">
        <v>95</v>
      </c>
      <c r="AB1309" t="s">
        <v>95</v>
      </c>
      <c r="AC1309" t="s">
        <v>117</v>
      </c>
      <c r="AD1309">
        <v>0</v>
      </c>
      <c r="AE1309" t="s">
        <v>98</v>
      </c>
      <c r="AF1309" t="s">
        <v>97</v>
      </c>
      <c r="AG1309" t="s">
        <v>99</v>
      </c>
      <c r="AH1309" t="s">
        <v>97</v>
      </c>
      <c r="AI1309" t="s">
        <v>97</v>
      </c>
      <c r="AJ1309" t="s">
        <v>100</v>
      </c>
      <c r="AK1309" t="s">
        <v>119</v>
      </c>
      <c r="AL1309">
        <v>746</v>
      </c>
      <c r="AM1309" t="s">
        <v>102</v>
      </c>
      <c r="AN1309">
        <v>0</v>
      </c>
      <c r="AO1309">
        <v>244</v>
      </c>
      <c r="AP1309">
        <v>990</v>
      </c>
      <c r="AQ1309" t="s">
        <v>103</v>
      </c>
      <c r="AR1309" t="s">
        <v>104</v>
      </c>
      <c r="AS1309" t="s">
        <v>105</v>
      </c>
      <c r="AT1309" t="s">
        <v>106</v>
      </c>
      <c r="AU1309">
        <v>990</v>
      </c>
      <c r="AV1309">
        <v>0</v>
      </c>
      <c r="AW1309">
        <v>0</v>
      </c>
      <c r="AX1309">
        <v>990</v>
      </c>
      <c r="AY1309">
        <v>1</v>
      </c>
      <c r="AZ1309">
        <v>0</v>
      </c>
      <c r="BA1309">
        <v>1</v>
      </c>
      <c r="BB1309">
        <v>0</v>
      </c>
      <c r="BC1309">
        <v>3</v>
      </c>
      <c r="BD1309">
        <v>1</v>
      </c>
      <c r="BE1309" t="s">
        <v>98</v>
      </c>
      <c r="BF1309">
        <v>5</v>
      </c>
      <c r="BG1309" t="s">
        <v>107</v>
      </c>
      <c r="BH1309">
        <v>0</v>
      </c>
      <c r="BI1309" t="s">
        <v>83</v>
      </c>
      <c r="BJ1309" t="s">
        <v>127</v>
      </c>
      <c r="BK1309">
        <v>2000</v>
      </c>
      <c r="BL1309" t="s">
        <v>102</v>
      </c>
      <c r="BM1309">
        <v>2</v>
      </c>
      <c r="BN1309">
        <v>480</v>
      </c>
      <c r="BO1309" t="s">
        <v>98</v>
      </c>
      <c r="BP1309" t="s">
        <v>98</v>
      </c>
      <c r="BQ1309" t="s">
        <v>105</v>
      </c>
      <c r="BR1309">
        <v>0</v>
      </c>
      <c r="BS1309">
        <v>64</v>
      </c>
      <c r="BT1309">
        <v>0</v>
      </c>
      <c r="BU1309">
        <v>0</v>
      </c>
      <c r="BV1309">
        <v>0</v>
      </c>
      <c r="BW1309">
        <v>0</v>
      </c>
      <c r="BX1309" t="s">
        <v>83</v>
      </c>
      <c r="BY1309" t="s">
        <v>83</v>
      </c>
      <c r="BZ1309" t="s">
        <v>83</v>
      </c>
      <c r="CA1309" s="2">
        <v>0</v>
      </c>
      <c r="CB1309">
        <v>5</v>
      </c>
      <c r="CC1309">
        <v>2009</v>
      </c>
      <c r="CD1309" t="s">
        <v>110</v>
      </c>
      <c r="CE1309" t="s">
        <v>111</v>
      </c>
      <c r="CF1309" s="2">
        <v>138000</v>
      </c>
      <c r="CG1309" s="4">
        <f t="shared" si="41"/>
        <v>139.39393939393941</v>
      </c>
    </row>
    <row r="1310" spans="1:85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 t="str">
        <f t="shared" si="40"/>
        <v>Y</v>
      </c>
      <c r="S1310">
        <v>5</v>
      </c>
      <c r="T1310">
        <v>7</v>
      </c>
      <c r="U1310">
        <v>1948</v>
      </c>
      <c r="V1310" t="str">
        <f>IF(Table1[[#This Row],[YearBuilt]]&lt;1990, "N", IF(Table1[[#This Row],[Remodeled after 1990?]] = "Y", "N", "Y"))</f>
        <v>N</v>
      </c>
      <c r="W1310">
        <v>2005</v>
      </c>
      <c r="X1310" t="str" cm="1">
        <f t="array" ref="X1310">IFERROR(IF(U1310=W1310, "N", IF(AND(U1310&lt;W1310, Table1[[#This Row],[YearRemodAdd]]&gt;1990), "Y", "N/A")), No value)</f>
        <v>Y</v>
      </c>
      <c r="Y1310" t="s">
        <v>93</v>
      </c>
      <c r="Z1310" t="s">
        <v>94</v>
      </c>
      <c r="AA1310" t="s">
        <v>116</v>
      </c>
      <c r="AB1310" t="s">
        <v>116</v>
      </c>
      <c r="AC1310" t="s">
        <v>117</v>
      </c>
      <c r="AD1310">
        <v>0</v>
      </c>
      <c r="AE1310" t="s">
        <v>98</v>
      </c>
      <c r="AF1310" t="s">
        <v>98</v>
      </c>
      <c r="AG1310" t="s">
        <v>118</v>
      </c>
      <c r="AH1310" t="s">
        <v>98</v>
      </c>
      <c r="AI1310" t="s">
        <v>98</v>
      </c>
      <c r="AJ1310" t="s">
        <v>100</v>
      </c>
      <c r="AK1310" t="s">
        <v>101</v>
      </c>
      <c r="AL1310">
        <v>144</v>
      </c>
      <c r="AM1310" t="s">
        <v>119</v>
      </c>
      <c r="AN1310">
        <v>608</v>
      </c>
      <c r="AO1310">
        <v>172</v>
      </c>
      <c r="AP1310">
        <v>924</v>
      </c>
      <c r="AQ1310" t="s">
        <v>103</v>
      </c>
      <c r="AR1310" t="s">
        <v>104</v>
      </c>
      <c r="AS1310" t="s">
        <v>105</v>
      </c>
      <c r="AT1310" t="s">
        <v>106</v>
      </c>
      <c r="AU1310">
        <v>1122</v>
      </c>
      <c r="AV1310">
        <v>0</v>
      </c>
      <c r="AW1310">
        <v>0</v>
      </c>
      <c r="AX1310">
        <v>1122</v>
      </c>
      <c r="AY1310">
        <v>1</v>
      </c>
      <c r="AZ1310">
        <v>0</v>
      </c>
      <c r="BA1310">
        <v>1</v>
      </c>
      <c r="BB1310">
        <v>0</v>
      </c>
      <c r="BC1310">
        <v>2</v>
      </c>
      <c r="BD1310">
        <v>1</v>
      </c>
      <c r="BE1310" t="s">
        <v>97</v>
      </c>
      <c r="BF1310">
        <v>6</v>
      </c>
      <c r="BG1310" t="s">
        <v>107</v>
      </c>
      <c r="BH1310">
        <v>0</v>
      </c>
      <c r="BI1310" t="s">
        <v>83</v>
      </c>
      <c r="BJ1310" t="s">
        <v>108</v>
      </c>
      <c r="BK1310">
        <v>1948</v>
      </c>
      <c r="BL1310" t="s">
        <v>102</v>
      </c>
      <c r="BM1310">
        <v>2</v>
      </c>
      <c r="BN1310">
        <v>528</v>
      </c>
      <c r="BO1310" t="s">
        <v>98</v>
      </c>
      <c r="BP1310" t="s">
        <v>98</v>
      </c>
      <c r="BQ1310" t="s">
        <v>105</v>
      </c>
      <c r="BR1310">
        <v>0</v>
      </c>
      <c r="BS1310">
        <v>36</v>
      </c>
      <c r="BT1310">
        <v>0</v>
      </c>
      <c r="BU1310">
        <v>0</v>
      </c>
      <c r="BV1310">
        <v>0</v>
      </c>
      <c r="BW1310">
        <v>0</v>
      </c>
      <c r="BX1310" t="s">
        <v>83</v>
      </c>
      <c r="BY1310" t="s">
        <v>163</v>
      </c>
      <c r="BZ1310" t="s">
        <v>83</v>
      </c>
      <c r="CA1310" s="2">
        <v>0</v>
      </c>
      <c r="CB1310">
        <v>5</v>
      </c>
      <c r="CC1310">
        <v>2008</v>
      </c>
      <c r="CD1310" t="s">
        <v>110</v>
      </c>
      <c r="CE1310" t="s">
        <v>111</v>
      </c>
      <c r="CF1310" s="2">
        <v>147000</v>
      </c>
      <c r="CG1310" s="4">
        <f t="shared" si="41"/>
        <v>131.01604278074868</v>
      </c>
    </row>
    <row r="1311" spans="1:85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 t="str">
        <f t="shared" si="40"/>
        <v>Y</v>
      </c>
      <c r="S1311">
        <v>6</v>
      </c>
      <c r="T1311">
        <v>5</v>
      </c>
      <c r="U1311">
        <v>1991</v>
      </c>
      <c r="V1311" t="str">
        <f>IF(Table1[[#This Row],[YearBuilt]]&lt;1990, "N", IF(Table1[[#This Row],[Remodeled after 1990?]] = "Y", "N", "Y"))</f>
        <v>Y</v>
      </c>
      <c r="W1311">
        <v>1991</v>
      </c>
      <c r="X1311" t="str" cm="1">
        <f t="array" ref="X1311">IFERROR(IF(U1311=W1311, "N", IF(AND(U1311&lt;W1311, Table1[[#This Row],[YearRemodAdd]]&gt;1990), "Y", "N/A")), No value)</f>
        <v>N</v>
      </c>
      <c r="Y1311" t="s">
        <v>93</v>
      </c>
      <c r="Z1311" t="s">
        <v>94</v>
      </c>
      <c r="AA1311" t="s">
        <v>140</v>
      </c>
      <c r="AB1311" t="s">
        <v>140</v>
      </c>
      <c r="AC1311" t="s">
        <v>96</v>
      </c>
      <c r="AD1311">
        <v>88</v>
      </c>
      <c r="AE1311" t="s">
        <v>98</v>
      </c>
      <c r="AF1311" t="s">
        <v>98</v>
      </c>
      <c r="AG1311" t="s">
        <v>118</v>
      </c>
      <c r="AH1311" t="s">
        <v>97</v>
      </c>
      <c r="AI1311" t="s">
        <v>98</v>
      </c>
      <c r="AJ1311" t="s">
        <v>100</v>
      </c>
      <c r="AK1311" t="s">
        <v>101</v>
      </c>
      <c r="AL1311">
        <v>1200</v>
      </c>
      <c r="AM1311" t="s">
        <v>102</v>
      </c>
      <c r="AN1311">
        <v>0</v>
      </c>
      <c r="AO1311">
        <v>78</v>
      </c>
      <c r="AP1311">
        <v>1278</v>
      </c>
      <c r="AQ1311" t="s">
        <v>103</v>
      </c>
      <c r="AR1311" t="s">
        <v>97</v>
      </c>
      <c r="AS1311" t="s">
        <v>105</v>
      </c>
      <c r="AT1311" t="s">
        <v>106</v>
      </c>
      <c r="AU1311">
        <v>1294</v>
      </c>
      <c r="AV1311">
        <v>0</v>
      </c>
      <c r="AW1311">
        <v>0</v>
      </c>
      <c r="AX1311">
        <v>1294</v>
      </c>
      <c r="AY1311">
        <v>1</v>
      </c>
      <c r="AZ1311">
        <v>0</v>
      </c>
      <c r="BA1311">
        <v>2</v>
      </c>
      <c r="BB1311">
        <v>0</v>
      </c>
      <c r="BC1311">
        <v>3</v>
      </c>
      <c r="BD1311">
        <v>1</v>
      </c>
      <c r="BE1311" t="s">
        <v>97</v>
      </c>
      <c r="BF1311">
        <v>6</v>
      </c>
      <c r="BG1311" t="s">
        <v>107</v>
      </c>
      <c r="BH1311">
        <v>0</v>
      </c>
      <c r="BI1311" t="s">
        <v>83</v>
      </c>
      <c r="BJ1311" t="s">
        <v>108</v>
      </c>
      <c r="BK1311">
        <v>1991</v>
      </c>
      <c r="BL1311" t="s">
        <v>109</v>
      </c>
      <c r="BM1311">
        <v>2</v>
      </c>
      <c r="BN1311">
        <v>496</v>
      </c>
      <c r="BO1311" t="s">
        <v>98</v>
      </c>
      <c r="BP1311" t="s">
        <v>98</v>
      </c>
      <c r="BQ1311" t="s">
        <v>105</v>
      </c>
      <c r="BR1311">
        <v>112</v>
      </c>
      <c r="BS1311">
        <v>51</v>
      </c>
      <c r="BT1311">
        <v>0</v>
      </c>
      <c r="BU1311">
        <v>0</v>
      </c>
      <c r="BV1311">
        <v>0</v>
      </c>
      <c r="BW1311">
        <v>0</v>
      </c>
      <c r="BX1311" t="s">
        <v>83</v>
      </c>
      <c r="BY1311" t="s">
        <v>163</v>
      </c>
      <c r="BZ1311" t="s">
        <v>83</v>
      </c>
      <c r="CA1311" s="2">
        <v>0</v>
      </c>
      <c r="CB1311">
        <v>6</v>
      </c>
      <c r="CC1311">
        <v>2008</v>
      </c>
      <c r="CD1311" t="s">
        <v>110</v>
      </c>
      <c r="CE1311" t="s">
        <v>111</v>
      </c>
      <c r="CF1311" s="2">
        <v>179200</v>
      </c>
      <c r="CG1311" s="4">
        <f t="shared" si="41"/>
        <v>138.48531684698608</v>
      </c>
    </row>
    <row r="1312" spans="1:85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 t="str">
        <f t="shared" si="40"/>
        <v>Y</v>
      </c>
      <c r="S1312">
        <v>7</v>
      </c>
      <c r="T1312">
        <v>8</v>
      </c>
      <c r="U1312">
        <v>1959</v>
      </c>
      <c r="V1312" t="str">
        <f>IF(Table1[[#This Row],[YearBuilt]]&lt;1990, "N", IF(Table1[[#This Row],[Remodeled after 1990?]] = "Y", "N", "Y"))</f>
        <v>N</v>
      </c>
      <c r="W1312">
        <v>2002</v>
      </c>
      <c r="X1312" t="str" cm="1">
        <f t="array" ref="X1312">IFERROR(IF(U1312=W1312, "N", IF(AND(U1312&lt;W1312, Table1[[#This Row],[YearRemodAdd]]&gt;1990), "Y", "N/A")), No value)</f>
        <v>Y</v>
      </c>
      <c r="Y1312" t="s">
        <v>93</v>
      </c>
      <c r="Z1312" t="s">
        <v>94</v>
      </c>
      <c r="AA1312" t="s">
        <v>96</v>
      </c>
      <c r="AB1312" t="s">
        <v>140</v>
      </c>
      <c r="AC1312" t="s">
        <v>117</v>
      </c>
      <c r="AD1312">
        <v>0</v>
      </c>
      <c r="AE1312" t="s">
        <v>97</v>
      </c>
      <c r="AF1312" t="s">
        <v>97</v>
      </c>
      <c r="AG1312" t="s">
        <v>99</v>
      </c>
      <c r="AH1312" t="s">
        <v>97</v>
      </c>
      <c r="AI1312" t="s">
        <v>98</v>
      </c>
      <c r="AJ1312" t="s">
        <v>130</v>
      </c>
      <c r="AK1312" t="s">
        <v>101</v>
      </c>
      <c r="AL1312">
        <v>1406</v>
      </c>
      <c r="AM1312" t="s">
        <v>102</v>
      </c>
      <c r="AN1312">
        <v>0</v>
      </c>
      <c r="AO1312">
        <v>496</v>
      </c>
      <c r="AP1312">
        <v>1902</v>
      </c>
      <c r="AQ1312" t="s">
        <v>103</v>
      </c>
      <c r="AR1312" t="s">
        <v>98</v>
      </c>
      <c r="AS1312" t="s">
        <v>105</v>
      </c>
      <c r="AT1312" t="s">
        <v>106</v>
      </c>
      <c r="AU1312">
        <v>1902</v>
      </c>
      <c r="AV1312">
        <v>0</v>
      </c>
      <c r="AW1312">
        <v>0</v>
      </c>
      <c r="AX1312">
        <v>1902</v>
      </c>
      <c r="AY1312">
        <v>1</v>
      </c>
      <c r="AZ1312">
        <v>0</v>
      </c>
      <c r="BA1312">
        <v>2</v>
      </c>
      <c r="BB1312">
        <v>0</v>
      </c>
      <c r="BC1312">
        <v>3</v>
      </c>
      <c r="BD1312">
        <v>1</v>
      </c>
      <c r="BE1312" t="s">
        <v>104</v>
      </c>
      <c r="BF1312">
        <v>7</v>
      </c>
      <c r="BG1312" t="s">
        <v>107</v>
      </c>
      <c r="BH1312">
        <v>2</v>
      </c>
      <c r="BI1312" t="s">
        <v>98</v>
      </c>
      <c r="BJ1312" t="s">
        <v>108</v>
      </c>
      <c r="BK1312">
        <v>1959</v>
      </c>
      <c r="BL1312" t="s">
        <v>157</v>
      </c>
      <c r="BM1312">
        <v>2</v>
      </c>
      <c r="BN1312">
        <v>567</v>
      </c>
      <c r="BO1312" t="s">
        <v>98</v>
      </c>
      <c r="BP1312" t="s">
        <v>98</v>
      </c>
      <c r="BQ1312" t="s">
        <v>105</v>
      </c>
      <c r="BR1312">
        <v>0</v>
      </c>
      <c r="BS1312">
        <v>207</v>
      </c>
      <c r="BT1312">
        <v>162</v>
      </c>
      <c r="BU1312">
        <v>0</v>
      </c>
      <c r="BV1312">
        <v>0</v>
      </c>
      <c r="BW1312">
        <v>0</v>
      </c>
      <c r="BX1312" t="s">
        <v>83</v>
      </c>
      <c r="BY1312" t="s">
        <v>83</v>
      </c>
      <c r="BZ1312" t="s">
        <v>83</v>
      </c>
      <c r="CA1312" s="2">
        <v>0</v>
      </c>
      <c r="CB1312">
        <v>5</v>
      </c>
      <c r="CC1312">
        <v>2010</v>
      </c>
      <c r="CD1312" t="s">
        <v>110</v>
      </c>
      <c r="CE1312" t="s">
        <v>111</v>
      </c>
      <c r="CF1312" s="2">
        <v>335000</v>
      </c>
      <c r="CG1312" s="4">
        <f t="shared" si="41"/>
        <v>176.130389064143</v>
      </c>
    </row>
    <row r="1313" spans="1:85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 t="str">
        <f t="shared" si="40"/>
        <v>Y</v>
      </c>
      <c r="S1313">
        <v>7</v>
      </c>
      <c r="T1313">
        <v>5</v>
      </c>
      <c r="U1313">
        <v>2005</v>
      </c>
      <c r="V1313" t="str">
        <f>IF(Table1[[#This Row],[YearBuilt]]&lt;1990, "N", IF(Table1[[#This Row],[Remodeled after 1990?]] = "Y", "N", "Y"))</f>
        <v>N</v>
      </c>
      <c r="W1313">
        <v>2007</v>
      </c>
      <c r="X1313" t="str" cm="1">
        <f t="array" ref="X1313">IFERROR(IF(U1313=W1313, "N", IF(AND(U1313&lt;W1313, Table1[[#This Row],[YearRemodAdd]]&gt;1990), "Y", "N/A")), No value)</f>
        <v>Y</v>
      </c>
      <c r="Y1313" t="s">
        <v>93</v>
      </c>
      <c r="Z1313" t="s">
        <v>94</v>
      </c>
      <c r="AA1313" t="s">
        <v>95</v>
      </c>
      <c r="AB1313" t="s">
        <v>95</v>
      </c>
      <c r="AC1313" t="s">
        <v>96</v>
      </c>
      <c r="AD1313">
        <v>80</v>
      </c>
      <c r="AE1313" t="s">
        <v>97</v>
      </c>
      <c r="AF1313" t="s">
        <v>98</v>
      </c>
      <c r="AG1313" t="s">
        <v>99</v>
      </c>
      <c r="AH1313" t="s">
        <v>97</v>
      </c>
      <c r="AI1313" t="s">
        <v>98</v>
      </c>
      <c r="AJ1313" t="s">
        <v>100</v>
      </c>
      <c r="AK1313" t="s">
        <v>101</v>
      </c>
      <c r="AL1313">
        <v>925</v>
      </c>
      <c r="AM1313" t="s">
        <v>102</v>
      </c>
      <c r="AN1313">
        <v>0</v>
      </c>
      <c r="AO1313">
        <v>349</v>
      </c>
      <c r="AP1313">
        <v>1274</v>
      </c>
      <c r="AQ1313" t="s">
        <v>103</v>
      </c>
      <c r="AR1313" t="s">
        <v>104</v>
      </c>
      <c r="AS1313" t="s">
        <v>105</v>
      </c>
      <c r="AT1313" t="s">
        <v>106</v>
      </c>
      <c r="AU1313">
        <v>1274</v>
      </c>
      <c r="AV1313">
        <v>0</v>
      </c>
      <c r="AW1313">
        <v>0</v>
      </c>
      <c r="AX1313">
        <v>1274</v>
      </c>
      <c r="AY1313">
        <v>1</v>
      </c>
      <c r="AZ1313">
        <v>0</v>
      </c>
      <c r="BA1313">
        <v>2</v>
      </c>
      <c r="BB1313">
        <v>0</v>
      </c>
      <c r="BC1313">
        <v>3</v>
      </c>
      <c r="BD1313">
        <v>1</v>
      </c>
      <c r="BE1313" t="s">
        <v>97</v>
      </c>
      <c r="BF1313">
        <v>6</v>
      </c>
      <c r="BG1313" t="s">
        <v>107</v>
      </c>
      <c r="BH1313">
        <v>0</v>
      </c>
      <c r="BI1313" t="s">
        <v>83</v>
      </c>
      <c r="BJ1313" t="s">
        <v>108</v>
      </c>
      <c r="BK1313">
        <v>2005</v>
      </c>
      <c r="BL1313" t="s">
        <v>109</v>
      </c>
      <c r="BM1313">
        <v>2</v>
      </c>
      <c r="BN1313">
        <v>508</v>
      </c>
      <c r="BO1313" t="s">
        <v>98</v>
      </c>
      <c r="BP1313" t="s">
        <v>98</v>
      </c>
      <c r="BQ1313" t="s">
        <v>105</v>
      </c>
      <c r="BR1313">
        <v>264</v>
      </c>
      <c r="BS1313">
        <v>98</v>
      </c>
      <c r="BT1313">
        <v>0</v>
      </c>
      <c r="BU1313">
        <v>0</v>
      </c>
      <c r="BV1313">
        <v>0</v>
      </c>
      <c r="BW1313">
        <v>0</v>
      </c>
      <c r="BX1313" t="s">
        <v>83</v>
      </c>
      <c r="BY1313" t="s">
        <v>83</v>
      </c>
      <c r="BZ1313" t="s">
        <v>83</v>
      </c>
      <c r="CA1313" s="2">
        <v>0</v>
      </c>
      <c r="CB1313">
        <v>1</v>
      </c>
      <c r="CC1313">
        <v>2007</v>
      </c>
      <c r="CD1313" t="s">
        <v>158</v>
      </c>
      <c r="CE1313" t="s">
        <v>159</v>
      </c>
      <c r="CF1313" s="2">
        <v>203000</v>
      </c>
      <c r="CG1313" s="4">
        <f t="shared" si="41"/>
        <v>159.34065934065933</v>
      </c>
    </row>
    <row r="1314" spans="1:85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 t="str">
        <f t="shared" si="40"/>
        <v>N</v>
      </c>
      <c r="S1314">
        <v>8</v>
      </c>
      <c r="T1314">
        <v>5</v>
      </c>
      <c r="U1314">
        <v>1990</v>
      </c>
      <c r="V1314" t="str">
        <f>IF(Table1[[#This Row],[YearBuilt]]&lt;1990, "N", IF(Table1[[#This Row],[Remodeled after 1990?]] = "Y", "N", "Y"))</f>
        <v>Y</v>
      </c>
      <c r="W1314">
        <v>1990</v>
      </c>
      <c r="X1314" t="str" cm="1">
        <f t="array" ref="X1314">IFERROR(IF(U1314=W1314, "N", IF(AND(U1314&lt;W1314, Table1[[#This Row],[YearRemodAdd]]&gt;1990), "Y", "N/A")), No value)</f>
        <v>N</v>
      </c>
      <c r="Y1314" t="s">
        <v>93</v>
      </c>
      <c r="Z1314" t="s">
        <v>94</v>
      </c>
      <c r="AA1314" t="s">
        <v>124</v>
      </c>
      <c r="AB1314" t="s">
        <v>124</v>
      </c>
      <c r="AC1314" t="s">
        <v>96</v>
      </c>
      <c r="AD1314">
        <v>336</v>
      </c>
      <c r="AE1314" t="s">
        <v>97</v>
      </c>
      <c r="AF1314" t="s">
        <v>98</v>
      </c>
      <c r="AG1314" t="s">
        <v>99</v>
      </c>
      <c r="AH1314" t="s">
        <v>104</v>
      </c>
      <c r="AI1314" t="s">
        <v>98</v>
      </c>
      <c r="AJ1314" t="s">
        <v>100</v>
      </c>
      <c r="AK1314" t="s">
        <v>101</v>
      </c>
      <c r="AL1314">
        <v>482</v>
      </c>
      <c r="AM1314" t="s">
        <v>102</v>
      </c>
      <c r="AN1314">
        <v>0</v>
      </c>
      <c r="AO1314">
        <v>971</v>
      </c>
      <c r="AP1314">
        <v>1453</v>
      </c>
      <c r="AQ1314" t="s">
        <v>103</v>
      </c>
      <c r="AR1314" t="s">
        <v>104</v>
      </c>
      <c r="AS1314" t="s">
        <v>105</v>
      </c>
      <c r="AT1314" t="s">
        <v>106</v>
      </c>
      <c r="AU1314">
        <v>1453</v>
      </c>
      <c r="AV1314">
        <v>1357</v>
      </c>
      <c r="AW1314">
        <v>0</v>
      </c>
      <c r="AX1314">
        <v>2810</v>
      </c>
      <c r="AY1314">
        <v>0</v>
      </c>
      <c r="AZ1314">
        <v>0</v>
      </c>
      <c r="BA1314">
        <v>2</v>
      </c>
      <c r="BB1314">
        <v>1</v>
      </c>
      <c r="BC1314">
        <v>4</v>
      </c>
      <c r="BD1314">
        <v>1</v>
      </c>
      <c r="BE1314" t="s">
        <v>97</v>
      </c>
      <c r="BF1314">
        <v>9</v>
      </c>
      <c r="BG1314" t="s">
        <v>107</v>
      </c>
      <c r="BH1314">
        <v>1</v>
      </c>
      <c r="BI1314" t="s">
        <v>104</v>
      </c>
      <c r="BJ1314" t="s">
        <v>108</v>
      </c>
      <c r="BK1314">
        <v>1990</v>
      </c>
      <c r="BL1314" t="s">
        <v>109</v>
      </c>
      <c r="BM1314">
        <v>2</v>
      </c>
      <c r="BN1314">
        <v>750</v>
      </c>
      <c r="BO1314" t="s">
        <v>97</v>
      </c>
      <c r="BP1314" t="s">
        <v>97</v>
      </c>
      <c r="BQ1314" t="s">
        <v>105</v>
      </c>
      <c r="BR1314">
        <v>500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 t="s">
        <v>83</v>
      </c>
      <c r="BY1314" t="s">
        <v>83</v>
      </c>
      <c r="BZ1314" t="s">
        <v>83</v>
      </c>
      <c r="CA1314" s="2">
        <v>0</v>
      </c>
      <c r="CB1314">
        <v>6</v>
      </c>
      <c r="CC1314">
        <v>2007</v>
      </c>
      <c r="CD1314" t="s">
        <v>110</v>
      </c>
      <c r="CE1314" t="s">
        <v>111</v>
      </c>
      <c r="CF1314" s="2">
        <v>302000</v>
      </c>
      <c r="CG1314" s="4">
        <f t="shared" si="41"/>
        <v>107.47330960854093</v>
      </c>
    </row>
    <row r="1315" spans="1:85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 t="str">
        <f t="shared" si="40"/>
        <v>N</v>
      </c>
      <c r="S1315">
        <v>9</v>
      </c>
      <c r="T1315">
        <v>5</v>
      </c>
      <c r="U1315">
        <v>1999</v>
      </c>
      <c r="V1315" t="str">
        <f>IF(Table1[[#This Row],[YearBuilt]]&lt;1990, "N", IF(Table1[[#This Row],[Remodeled after 1990?]] = "Y", "N", "Y"))</f>
        <v>Y</v>
      </c>
      <c r="W1315">
        <v>1999</v>
      </c>
      <c r="X1315" t="str" cm="1">
        <f t="array" ref="X1315">IFERROR(IF(U1315=W1315, "N", IF(AND(U1315&lt;W1315, Table1[[#This Row],[YearRemodAdd]]&gt;1990), "Y", "N/A")), No value)</f>
        <v>N</v>
      </c>
      <c r="Y1315" t="s">
        <v>93</v>
      </c>
      <c r="Z1315" t="s">
        <v>94</v>
      </c>
      <c r="AA1315" t="s">
        <v>95</v>
      </c>
      <c r="AB1315" t="s">
        <v>95</v>
      </c>
      <c r="AC1315" t="s">
        <v>96</v>
      </c>
      <c r="AD1315">
        <v>165</v>
      </c>
      <c r="AE1315" t="s">
        <v>97</v>
      </c>
      <c r="AF1315" t="s">
        <v>98</v>
      </c>
      <c r="AG1315" t="s">
        <v>99</v>
      </c>
      <c r="AH1315" t="s">
        <v>97</v>
      </c>
      <c r="AI1315" t="s">
        <v>98</v>
      </c>
      <c r="AJ1315" t="s">
        <v>100</v>
      </c>
      <c r="AK1315" t="s">
        <v>102</v>
      </c>
      <c r="AL1315">
        <v>0</v>
      </c>
      <c r="AM1315" t="s">
        <v>102</v>
      </c>
      <c r="AN1315">
        <v>0</v>
      </c>
      <c r="AO1315">
        <v>1393</v>
      </c>
      <c r="AP1315">
        <v>1393</v>
      </c>
      <c r="AQ1315" t="s">
        <v>103</v>
      </c>
      <c r="AR1315" t="s">
        <v>104</v>
      </c>
      <c r="AS1315" t="s">
        <v>105</v>
      </c>
      <c r="AT1315" t="s">
        <v>106</v>
      </c>
      <c r="AU1315">
        <v>1422</v>
      </c>
      <c r="AV1315">
        <v>1177</v>
      </c>
      <c r="AW1315">
        <v>0</v>
      </c>
      <c r="AX1315">
        <v>2599</v>
      </c>
      <c r="AY1315">
        <v>0</v>
      </c>
      <c r="AZ1315">
        <v>0</v>
      </c>
      <c r="BA1315">
        <v>2</v>
      </c>
      <c r="BB1315">
        <v>1</v>
      </c>
      <c r="BC1315">
        <v>4</v>
      </c>
      <c r="BD1315">
        <v>1</v>
      </c>
      <c r="BE1315" t="s">
        <v>97</v>
      </c>
      <c r="BF1315">
        <v>10</v>
      </c>
      <c r="BG1315" t="s">
        <v>107</v>
      </c>
      <c r="BH1315">
        <v>1</v>
      </c>
      <c r="BI1315" t="s">
        <v>98</v>
      </c>
      <c r="BJ1315" t="s">
        <v>156</v>
      </c>
      <c r="BK1315">
        <v>1999</v>
      </c>
      <c r="BL1315" t="s">
        <v>157</v>
      </c>
      <c r="BM1315">
        <v>3</v>
      </c>
      <c r="BN1315">
        <v>779</v>
      </c>
      <c r="BO1315" t="s">
        <v>98</v>
      </c>
      <c r="BP1315" t="s">
        <v>98</v>
      </c>
      <c r="BQ1315" t="s">
        <v>105</v>
      </c>
      <c r="BR1315">
        <v>668</v>
      </c>
      <c r="BS1315">
        <v>30</v>
      </c>
      <c r="BT1315">
        <v>0</v>
      </c>
      <c r="BU1315">
        <v>0</v>
      </c>
      <c r="BV1315">
        <v>0</v>
      </c>
      <c r="BW1315">
        <v>0</v>
      </c>
      <c r="BX1315" t="s">
        <v>83</v>
      </c>
      <c r="BY1315" t="s">
        <v>83</v>
      </c>
      <c r="BZ1315" t="s">
        <v>83</v>
      </c>
      <c r="CA1315" s="2">
        <v>0</v>
      </c>
      <c r="CB1315">
        <v>5</v>
      </c>
      <c r="CC1315">
        <v>2010</v>
      </c>
      <c r="CD1315" t="s">
        <v>110</v>
      </c>
      <c r="CE1315" t="s">
        <v>111</v>
      </c>
      <c r="CF1315" s="2">
        <v>333168</v>
      </c>
      <c r="CG1315" s="4">
        <f t="shared" si="41"/>
        <v>128.19084263178146</v>
      </c>
    </row>
    <row r="1316" spans="1:85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 t="str">
        <f t="shared" si="40"/>
        <v>Y</v>
      </c>
      <c r="S1316">
        <v>4</v>
      </c>
      <c r="T1316">
        <v>6</v>
      </c>
      <c r="U1316">
        <v>1954</v>
      </c>
      <c r="V1316" t="str">
        <f>IF(Table1[[#This Row],[YearBuilt]]&lt;1990, "N", IF(Table1[[#This Row],[Remodeled after 1990?]] = "Y", "N", "Y"))</f>
        <v>N</v>
      </c>
      <c r="W1316">
        <v>1954</v>
      </c>
      <c r="X1316" t="str" cm="1">
        <f t="array" ref="X1316">IFERROR(IF(U1316=W1316, "N", IF(AND(U1316&lt;W1316, Table1[[#This Row],[YearRemodAdd]]&gt;1990), "Y", "N/A")), No value)</f>
        <v>N</v>
      </c>
      <c r="Y1316" t="s">
        <v>152</v>
      </c>
      <c r="Z1316" t="s">
        <v>94</v>
      </c>
      <c r="AA1316" t="s">
        <v>124</v>
      </c>
      <c r="AB1316" t="s">
        <v>124</v>
      </c>
      <c r="AC1316" t="s">
        <v>117</v>
      </c>
      <c r="AD1316">
        <v>0</v>
      </c>
      <c r="AE1316" t="s">
        <v>98</v>
      </c>
      <c r="AF1316" t="s">
        <v>98</v>
      </c>
      <c r="AG1316" t="s">
        <v>118</v>
      </c>
      <c r="AH1316" t="s">
        <v>98</v>
      </c>
      <c r="AI1316" t="s">
        <v>98</v>
      </c>
      <c r="AJ1316" t="s">
        <v>100</v>
      </c>
      <c r="AK1316" t="s">
        <v>153</v>
      </c>
      <c r="AL1316">
        <v>732</v>
      </c>
      <c r="AM1316" t="s">
        <v>102</v>
      </c>
      <c r="AN1316">
        <v>0</v>
      </c>
      <c r="AO1316">
        <v>216</v>
      </c>
      <c r="AP1316">
        <v>948</v>
      </c>
      <c r="AQ1316" t="s">
        <v>103</v>
      </c>
      <c r="AR1316" t="s">
        <v>104</v>
      </c>
      <c r="AS1316" t="s">
        <v>105</v>
      </c>
      <c r="AT1316" t="s">
        <v>106</v>
      </c>
      <c r="AU1316">
        <v>948</v>
      </c>
      <c r="AV1316">
        <v>0</v>
      </c>
      <c r="AW1316">
        <v>0</v>
      </c>
      <c r="AX1316">
        <v>948</v>
      </c>
      <c r="AY1316">
        <v>1</v>
      </c>
      <c r="AZ1316">
        <v>0</v>
      </c>
      <c r="BA1316">
        <v>1</v>
      </c>
      <c r="BB1316">
        <v>0</v>
      </c>
      <c r="BC1316">
        <v>3</v>
      </c>
      <c r="BD1316">
        <v>1</v>
      </c>
      <c r="BE1316" t="s">
        <v>98</v>
      </c>
      <c r="BF1316">
        <v>5</v>
      </c>
      <c r="BG1316" t="s">
        <v>107</v>
      </c>
      <c r="BH1316">
        <v>1</v>
      </c>
      <c r="BI1316" t="s">
        <v>98</v>
      </c>
      <c r="BJ1316" t="s">
        <v>127</v>
      </c>
      <c r="BK1316">
        <v>1956</v>
      </c>
      <c r="BL1316" t="s">
        <v>102</v>
      </c>
      <c r="BM1316">
        <v>1</v>
      </c>
      <c r="BN1316">
        <v>280</v>
      </c>
      <c r="BO1316" t="s">
        <v>98</v>
      </c>
      <c r="BP1316" t="s">
        <v>98</v>
      </c>
      <c r="BQ1316" t="s">
        <v>105</v>
      </c>
      <c r="BR1316">
        <v>0</v>
      </c>
      <c r="BS1316">
        <v>36</v>
      </c>
      <c r="BT1316">
        <v>0</v>
      </c>
      <c r="BU1316">
        <v>0</v>
      </c>
      <c r="BV1316">
        <v>0</v>
      </c>
      <c r="BW1316">
        <v>0</v>
      </c>
      <c r="BX1316" t="s">
        <v>83</v>
      </c>
      <c r="BY1316" t="s">
        <v>83</v>
      </c>
      <c r="BZ1316" t="s">
        <v>83</v>
      </c>
      <c r="CA1316" s="2">
        <v>0</v>
      </c>
      <c r="CB1316">
        <v>10</v>
      </c>
      <c r="CC1316">
        <v>2007</v>
      </c>
      <c r="CD1316" t="s">
        <v>110</v>
      </c>
      <c r="CE1316" t="s">
        <v>111</v>
      </c>
      <c r="CF1316" s="2">
        <v>119000</v>
      </c>
      <c r="CG1316" s="4">
        <f t="shared" si="41"/>
        <v>125.52742616033755</v>
      </c>
    </row>
    <row r="1317" spans="1:85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 t="str">
        <f t="shared" si="40"/>
        <v>N</v>
      </c>
      <c r="S1317">
        <v>6</v>
      </c>
      <c r="T1317">
        <v>5</v>
      </c>
      <c r="U1317">
        <v>1969</v>
      </c>
      <c r="V1317" t="str">
        <f>IF(Table1[[#This Row],[YearBuilt]]&lt;1990, "N", IF(Table1[[#This Row],[Remodeled after 1990?]] = "Y", "N", "Y"))</f>
        <v>N</v>
      </c>
      <c r="W1317">
        <v>1969</v>
      </c>
      <c r="X1317" t="str" cm="1">
        <f t="array" ref="X1317">IFERROR(IF(U1317=W1317, "N", IF(AND(U1317&lt;W1317, Table1[[#This Row],[YearRemodAdd]]&gt;1990), "Y", "N/A")), No value)</f>
        <v>N</v>
      </c>
      <c r="Y1317" t="s">
        <v>93</v>
      </c>
      <c r="Z1317" t="s">
        <v>94</v>
      </c>
      <c r="AA1317" t="s">
        <v>140</v>
      </c>
      <c r="AB1317" t="s">
        <v>140</v>
      </c>
      <c r="AC1317" t="s">
        <v>117</v>
      </c>
      <c r="AD1317">
        <v>0</v>
      </c>
      <c r="AE1317" t="s">
        <v>98</v>
      </c>
      <c r="AF1317" t="s">
        <v>98</v>
      </c>
      <c r="AG1317" t="s">
        <v>118</v>
      </c>
      <c r="AH1317" t="s">
        <v>147</v>
      </c>
      <c r="AI1317" t="s">
        <v>98</v>
      </c>
      <c r="AJ1317" t="s">
        <v>121</v>
      </c>
      <c r="AK1317" t="s">
        <v>119</v>
      </c>
      <c r="AL1317">
        <v>500</v>
      </c>
      <c r="AM1317" t="s">
        <v>172</v>
      </c>
      <c r="AN1317">
        <v>276</v>
      </c>
      <c r="AO1317">
        <v>176</v>
      </c>
      <c r="AP1317">
        <v>952</v>
      </c>
      <c r="AQ1317" t="s">
        <v>103</v>
      </c>
      <c r="AR1317" t="s">
        <v>98</v>
      </c>
      <c r="AS1317" t="s">
        <v>105</v>
      </c>
      <c r="AT1317" t="s">
        <v>106</v>
      </c>
      <c r="AU1317">
        <v>1092</v>
      </c>
      <c r="AV1317">
        <v>1020</v>
      </c>
      <c r="AW1317">
        <v>0</v>
      </c>
      <c r="AX1317">
        <v>2112</v>
      </c>
      <c r="AY1317">
        <v>0</v>
      </c>
      <c r="AZ1317">
        <v>0</v>
      </c>
      <c r="BA1317">
        <v>2</v>
      </c>
      <c r="BB1317">
        <v>1</v>
      </c>
      <c r="BC1317">
        <v>4</v>
      </c>
      <c r="BD1317">
        <v>1</v>
      </c>
      <c r="BE1317" t="s">
        <v>98</v>
      </c>
      <c r="BF1317">
        <v>9</v>
      </c>
      <c r="BG1317" t="s">
        <v>107</v>
      </c>
      <c r="BH1317">
        <v>2</v>
      </c>
      <c r="BI1317" t="s">
        <v>97</v>
      </c>
      <c r="BJ1317" t="s">
        <v>108</v>
      </c>
      <c r="BK1317">
        <v>1969</v>
      </c>
      <c r="BL1317" t="s">
        <v>102</v>
      </c>
      <c r="BM1317">
        <v>2</v>
      </c>
      <c r="BN1317">
        <v>576</v>
      </c>
      <c r="BO1317" t="s">
        <v>98</v>
      </c>
      <c r="BP1317" t="s">
        <v>98</v>
      </c>
      <c r="BQ1317" t="s">
        <v>105</v>
      </c>
      <c r="BR1317">
        <v>280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 t="s">
        <v>83</v>
      </c>
      <c r="BY1317" t="s">
        <v>83</v>
      </c>
      <c r="BZ1317" t="s">
        <v>83</v>
      </c>
      <c r="CA1317" s="2">
        <v>0</v>
      </c>
      <c r="CB1317">
        <v>6</v>
      </c>
      <c r="CC1317">
        <v>2008</v>
      </c>
      <c r="CD1317" t="s">
        <v>110</v>
      </c>
      <c r="CE1317" t="s">
        <v>111</v>
      </c>
      <c r="CF1317" s="2">
        <v>206900</v>
      </c>
      <c r="CG1317" s="4">
        <f t="shared" si="41"/>
        <v>97.964015151515156</v>
      </c>
    </row>
    <row r="1318" spans="1:85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 t="str">
        <f t="shared" si="40"/>
        <v>Y</v>
      </c>
      <c r="S1318">
        <v>8</v>
      </c>
      <c r="T1318">
        <v>5</v>
      </c>
      <c r="U1318">
        <v>2008</v>
      </c>
      <c r="V1318" t="str">
        <f>IF(Table1[[#This Row],[YearBuilt]]&lt;1990, "N", IF(Table1[[#This Row],[Remodeled after 1990?]] = "Y", "N", "Y"))</f>
        <v>Y</v>
      </c>
      <c r="W1318">
        <v>2008</v>
      </c>
      <c r="X1318" t="str" cm="1">
        <f t="array" ref="X1318">IFERROR(IF(U1318=W1318, "N", IF(AND(U1318&lt;W1318, Table1[[#This Row],[YearRemodAdd]]&gt;1990), "Y", "N/A")), No value)</f>
        <v>N</v>
      </c>
      <c r="Y1318" t="s">
        <v>93</v>
      </c>
      <c r="Z1318" t="s">
        <v>94</v>
      </c>
      <c r="AA1318" t="s">
        <v>95</v>
      </c>
      <c r="AB1318" t="s">
        <v>95</v>
      </c>
      <c r="AC1318" t="s">
        <v>137</v>
      </c>
      <c r="AD1318">
        <v>270</v>
      </c>
      <c r="AE1318" t="s">
        <v>97</v>
      </c>
      <c r="AF1318" t="s">
        <v>98</v>
      </c>
      <c r="AG1318" t="s">
        <v>99</v>
      </c>
      <c r="AH1318" t="s">
        <v>104</v>
      </c>
      <c r="AI1318" t="s">
        <v>98</v>
      </c>
      <c r="AJ1318" t="s">
        <v>97</v>
      </c>
      <c r="AK1318" t="s">
        <v>102</v>
      </c>
      <c r="AL1318">
        <v>0</v>
      </c>
      <c r="AM1318" t="s">
        <v>102</v>
      </c>
      <c r="AN1318">
        <v>0</v>
      </c>
      <c r="AO1318">
        <v>1622</v>
      </c>
      <c r="AP1318">
        <v>1622</v>
      </c>
      <c r="AQ1318" t="s">
        <v>103</v>
      </c>
      <c r="AR1318" t="s">
        <v>104</v>
      </c>
      <c r="AS1318" t="s">
        <v>105</v>
      </c>
      <c r="AT1318" t="s">
        <v>106</v>
      </c>
      <c r="AU1318">
        <v>1630</v>
      </c>
      <c r="AV1318">
        <v>0</v>
      </c>
      <c r="AW1318">
        <v>0</v>
      </c>
      <c r="AX1318">
        <v>1630</v>
      </c>
      <c r="AY1318">
        <v>1</v>
      </c>
      <c r="AZ1318">
        <v>0</v>
      </c>
      <c r="BA1318">
        <v>2</v>
      </c>
      <c r="BB1318">
        <v>0</v>
      </c>
      <c r="BC1318">
        <v>3</v>
      </c>
      <c r="BD1318">
        <v>1</v>
      </c>
      <c r="BE1318" t="s">
        <v>104</v>
      </c>
      <c r="BF1318">
        <v>8</v>
      </c>
      <c r="BG1318" t="s">
        <v>107</v>
      </c>
      <c r="BH1318">
        <v>1</v>
      </c>
      <c r="BI1318" t="s">
        <v>97</v>
      </c>
      <c r="BJ1318" t="s">
        <v>108</v>
      </c>
      <c r="BK1318">
        <v>2008</v>
      </c>
      <c r="BL1318" t="s">
        <v>109</v>
      </c>
      <c r="BM1318">
        <v>3</v>
      </c>
      <c r="BN1318">
        <v>860</v>
      </c>
      <c r="BO1318" t="s">
        <v>98</v>
      </c>
      <c r="BP1318" t="s">
        <v>98</v>
      </c>
      <c r="BQ1318" t="s">
        <v>105</v>
      </c>
      <c r="BR1318">
        <v>172</v>
      </c>
      <c r="BS1318">
        <v>42</v>
      </c>
      <c r="BT1318">
        <v>0</v>
      </c>
      <c r="BU1318">
        <v>0</v>
      </c>
      <c r="BV1318">
        <v>0</v>
      </c>
      <c r="BW1318">
        <v>0</v>
      </c>
      <c r="BX1318" t="s">
        <v>83</v>
      </c>
      <c r="BY1318" t="s">
        <v>83</v>
      </c>
      <c r="BZ1318" t="s">
        <v>83</v>
      </c>
      <c r="CA1318" s="2">
        <v>0</v>
      </c>
      <c r="CB1318">
        <v>1</v>
      </c>
      <c r="CC1318">
        <v>2009</v>
      </c>
      <c r="CD1318" t="s">
        <v>110</v>
      </c>
      <c r="CE1318" t="s">
        <v>111</v>
      </c>
      <c r="CF1318" s="2">
        <v>295493</v>
      </c>
      <c r="CG1318" s="4">
        <f t="shared" si="41"/>
        <v>181.2840490797546</v>
      </c>
    </row>
    <row r="1319" spans="1:85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 t="str">
        <f t="shared" si="40"/>
        <v>Y</v>
      </c>
      <c r="S1319">
        <v>7</v>
      </c>
      <c r="T1319">
        <v>5</v>
      </c>
      <c r="U1319">
        <v>2006</v>
      </c>
      <c r="V1319" t="str">
        <f>IF(Table1[[#This Row],[YearBuilt]]&lt;1990, "N", IF(Table1[[#This Row],[Remodeled after 1990?]] = "Y", "N", "Y"))</f>
        <v>N</v>
      </c>
      <c r="W1319">
        <v>2007</v>
      </c>
      <c r="X1319" t="str" cm="1">
        <f t="array" ref="X1319">IFERROR(IF(U1319=W1319, "N", IF(AND(U1319&lt;W1319, Table1[[#This Row],[YearRemodAdd]]&gt;1990), "Y", "N/A")), No value)</f>
        <v>Y</v>
      </c>
      <c r="Y1319" t="s">
        <v>93</v>
      </c>
      <c r="Z1319" t="s">
        <v>94</v>
      </c>
      <c r="AA1319" t="s">
        <v>95</v>
      </c>
      <c r="AB1319" t="s">
        <v>95</v>
      </c>
      <c r="AC1319" t="s">
        <v>117</v>
      </c>
      <c r="AD1319">
        <v>0</v>
      </c>
      <c r="AE1319" t="s">
        <v>97</v>
      </c>
      <c r="AF1319" t="s">
        <v>98</v>
      </c>
      <c r="AG1319" t="s">
        <v>99</v>
      </c>
      <c r="AH1319" t="s">
        <v>104</v>
      </c>
      <c r="AI1319" t="s">
        <v>97</v>
      </c>
      <c r="AJ1319" t="s">
        <v>100</v>
      </c>
      <c r="AK1319" t="s">
        <v>102</v>
      </c>
      <c r="AL1319">
        <v>0</v>
      </c>
      <c r="AM1319" t="s">
        <v>102</v>
      </c>
      <c r="AN1319">
        <v>0</v>
      </c>
      <c r="AO1319">
        <v>1352</v>
      </c>
      <c r="AP1319">
        <v>1352</v>
      </c>
      <c r="AQ1319" t="s">
        <v>103</v>
      </c>
      <c r="AR1319" t="s">
        <v>104</v>
      </c>
      <c r="AS1319" t="s">
        <v>105</v>
      </c>
      <c r="AT1319" t="s">
        <v>106</v>
      </c>
      <c r="AU1319">
        <v>1352</v>
      </c>
      <c r="AV1319">
        <v>0</v>
      </c>
      <c r="AW1319">
        <v>0</v>
      </c>
      <c r="AX1319">
        <v>1352</v>
      </c>
      <c r="AY1319">
        <v>0</v>
      </c>
      <c r="AZ1319">
        <v>0</v>
      </c>
      <c r="BA1319">
        <v>2</v>
      </c>
      <c r="BB1319">
        <v>0</v>
      </c>
      <c r="BC1319">
        <v>2</v>
      </c>
      <c r="BD1319">
        <v>1</v>
      </c>
      <c r="BE1319" t="s">
        <v>97</v>
      </c>
      <c r="BF1319">
        <v>5</v>
      </c>
      <c r="BG1319" t="s">
        <v>107</v>
      </c>
      <c r="BH1319">
        <v>1</v>
      </c>
      <c r="BI1319" t="s">
        <v>97</v>
      </c>
      <c r="BJ1319" t="s">
        <v>108</v>
      </c>
      <c r="BK1319">
        <v>2006</v>
      </c>
      <c r="BL1319" t="s">
        <v>109</v>
      </c>
      <c r="BM1319">
        <v>2</v>
      </c>
      <c r="BN1319">
        <v>466</v>
      </c>
      <c r="BO1319" t="s">
        <v>98</v>
      </c>
      <c r="BP1319" t="s">
        <v>98</v>
      </c>
      <c r="BQ1319" t="s">
        <v>105</v>
      </c>
      <c r="BR1319">
        <v>0</v>
      </c>
      <c r="BS1319">
        <v>241</v>
      </c>
      <c r="BT1319">
        <v>0</v>
      </c>
      <c r="BU1319">
        <v>0</v>
      </c>
      <c r="BV1319">
        <v>0</v>
      </c>
      <c r="BW1319">
        <v>0</v>
      </c>
      <c r="BX1319" t="s">
        <v>83</v>
      </c>
      <c r="BY1319" t="s">
        <v>83</v>
      </c>
      <c r="BZ1319" t="s">
        <v>83</v>
      </c>
      <c r="CA1319" s="2">
        <v>0</v>
      </c>
      <c r="CB1319">
        <v>4</v>
      </c>
      <c r="CC1319">
        <v>2007</v>
      </c>
      <c r="CD1319" t="s">
        <v>158</v>
      </c>
      <c r="CE1319" t="s">
        <v>159</v>
      </c>
      <c r="CF1319" s="2">
        <v>208900</v>
      </c>
      <c r="CG1319" s="4">
        <f t="shared" si="41"/>
        <v>154.51183431952663</v>
      </c>
    </row>
    <row r="1320" spans="1:85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 t="str">
        <f t="shared" si="40"/>
        <v>Y</v>
      </c>
      <c r="S1320">
        <v>8</v>
      </c>
      <c r="T1320">
        <v>5</v>
      </c>
      <c r="U1320">
        <v>2001</v>
      </c>
      <c r="V1320" t="str">
        <f>IF(Table1[[#This Row],[YearBuilt]]&lt;1990, "N", IF(Table1[[#This Row],[Remodeled after 1990?]] = "Y", "N", "Y"))</f>
        <v>N</v>
      </c>
      <c r="W1320">
        <v>2002</v>
      </c>
      <c r="X1320" t="str" cm="1">
        <f t="array" ref="X1320">IFERROR(IF(U1320=W1320, "N", IF(AND(U1320&lt;W1320, Table1[[#This Row],[YearRemodAdd]]&gt;1990), "Y", "N/A")), No value)</f>
        <v>Y</v>
      </c>
      <c r="Y1320" t="s">
        <v>152</v>
      </c>
      <c r="Z1320" t="s">
        <v>94</v>
      </c>
      <c r="AA1320" t="s">
        <v>95</v>
      </c>
      <c r="AB1320" t="s">
        <v>95</v>
      </c>
      <c r="AC1320" t="s">
        <v>96</v>
      </c>
      <c r="AD1320">
        <v>178</v>
      </c>
      <c r="AE1320" t="s">
        <v>97</v>
      </c>
      <c r="AF1320" t="s">
        <v>98</v>
      </c>
      <c r="AG1320" t="s">
        <v>99</v>
      </c>
      <c r="AH1320" t="s">
        <v>97</v>
      </c>
      <c r="AI1320" t="s">
        <v>98</v>
      </c>
      <c r="AJ1320" t="s">
        <v>97</v>
      </c>
      <c r="AK1320" t="s">
        <v>102</v>
      </c>
      <c r="AL1320">
        <v>0</v>
      </c>
      <c r="AM1320" t="s">
        <v>102</v>
      </c>
      <c r="AN1320">
        <v>0</v>
      </c>
      <c r="AO1320">
        <v>1753</v>
      </c>
      <c r="AP1320">
        <v>1753</v>
      </c>
      <c r="AQ1320" t="s">
        <v>103</v>
      </c>
      <c r="AR1320" t="s">
        <v>104</v>
      </c>
      <c r="AS1320" t="s">
        <v>105</v>
      </c>
      <c r="AT1320" t="s">
        <v>106</v>
      </c>
      <c r="AU1320">
        <v>1787</v>
      </c>
      <c r="AV1320">
        <v>0</v>
      </c>
      <c r="AW1320">
        <v>0</v>
      </c>
      <c r="AX1320">
        <v>1787</v>
      </c>
      <c r="AY1320">
        <v>0</v>
      </c>
      <c r="AZ1320">
        <v>0</v>
      </c>
      <c r="BA1320">
        <v>2</v>
      </c>
      <c r="BB1320">
        <v>0</v>
      </c>
      <c r="BC1320">
        <v>3</v>
      </c>
      <c r="BD1320">
        <v>1</v>
      </c>
      <c r="BE1320" t="s">
        <v>97</v>
      </c>
      <c r="BF1320">
        <v>7</v>
      </c>
      <c r="BG1320" t="s">
        <v>107</v>
      </c>
      <c r="BH1320">
        <v>1</v>
      </c>
      <c r="BI1320" t="s">
        <v>98</v>
      </c>
      <c r="BJ1320" t="s">
        <v>108</v>
      </c>
      <c r="BK1320">
        <v>2001</v>
      </c>
      <c r="BL1320" t="s">
        <v>109</v>
      </c>
      <c r="BM1320">
        <v>3</v>
      </c>
      <c r="BN1320">
        <v>748</v>
      </c>
      <c r="BO1320" t="s">
        <v>98</v>
      </c>
      <c r="BP1320" t="s">
        <v>98</v>
      </c>
      <c r="BQ1320" t="s">
        <v>105</v>
      </c>
      <c r="BR1320">
        <v>198</v>
      </c>
      <c r="BS1320">
        <v>150</v>
      </c>
      <c r="BT1320">
        <v>0</v>
      </c>
      <c r="BU1320">
        <v>0</v>
      </c>
      <c r="BV1320">
        <v>0</v>
      </c>
      <c r="BW1320">
        <v>0</v>
      </c>
      <c r="BX1320" t="s">
        <v>83</v>
      </c>
      <c r="BY1320" t="s">
        <v>83</v>
      </c>
      <c r="BZ1320" t="s">
        <v>83</v>
      </c>
      <c r="CA1320" s="2">
        <v>0</v>
      </c>
      <c r="CB1320">
        <v>8</v>
      </c>
      <c r="CC1320">
        <v>2006</v>
      </c>
      <c r="CD1320" t="s">
        <v>110</v>
      </c>
      <c r="CE1320" t="s">
        <v>111</v>
      </c>
      <c r="CF1320" s="2">
        <v>275000</v>
      </c>
      <c r="CG1320" s="4">
        <f t="shared" si="41"/>
        <v>153.88919977616118</v>
      </c>
    </row>
    <row r="1321" spans="1:85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 t="str">
        <f t="shared" si="40"/>
        <v>Y</v>
      </c>
      <c r="S1321">
        <v>4</v>
      </c>
      <c r="T1321">
        <v>5</v>
      </c>
      <c r="U1321">
        <v>1954</v>
      </c>
      <c r="V1321" t="str">
        <f>IF(Table1[[#This Row],[YearBuilt]]&lt;1990, "N", IF(Table1[[#This Row],[Remodeled after 1990?]] = "Y", "N", "Y"))</f>
        <v>N</v>
      </c>
      <c r="W1321">
        <v>1954</v>
      </c>
      <c r="X1321" t="str" cm="1">
        <f t="array" ref="X1321">IFERROR(IF(U1321=W1321, "N", IF(AND(U1321&lt;W1321, Table1[[#This Row],[YearRemodAdd]]&gt;1990), "Y", "N/A")), No value)</f>
        <v>N</v>
      </c>
      <c r="Y1321" t="s">
        <v>152</v>
      </c>
      <c r="Z1321" t="s">
        <v>94</v>
      </c>
      <c r="AA1321" t="s">
        <v>124</v>
      </c>
      <c r="AB1321" t="s">
        <v>124</v>
      </c>
      <c r="AC1321" t="s">
        <v>96</v>
      </c>
      <c r="AD1321">
        <v>132</v>
      </c>
      <c r="AE1321" t="s">
        <v>98</v>
      </c>
      <c r="AF1321" t="s">
        <v>98</v>
      </c>
      <c r="AG1321" t="s">
        <v>99</v>
      </c>
      <c r="AH1321" t="s">
        <v>98</v>
      </c>
      <c r="AI1321" t="s">
        <v>98</v>
      </c>
      <c r="AJ1321" t="s">
        <v>100</v>
      </c>
      <c r="AK1321" t="s">
        <v>119</v>
      </c>
      <c r="AL1321">
        <v>492</v>
      </c>
      <c r="AM1321" t="s">
        <v>102</v>
      </c>
      <c r="AN1321">
        <v>0</v>
      </c>
      <c r="AO1321">
        <v>372</v>
      </c>
      <c r="AP1321">
        <v>864</v>
      </c>
      <c r="AQ1321" t="s">
        <v>103</v>
      </c>
      <c r="AR1321" t="s">
        <v>104</v>
      </c>
      <c r="AS1321" t="s">
        <v>105</v>
      </c>
      <c r="AT1321" t="s">
        <v>106</v>
      </c>
      <c r="AU1321">
        <v>948</v>
      </c>
      <c r="AV1321">
        <v>0</v>
      </c>
      <c r="AW1321">
        <v>0</v>
      </c>
      <c r="AX1321">
        <v>948</v>
      </c>
      <c r="AY1321">
        <v>0</v>
      </c>
      <c r="AZ1321">
        <v>0</v>
      </c>
      <c r="BA1321">
        <v>1</v>
      </c>
      <c r="BB1321">
        <v>0</v>
      </c>
      <c r="BC1321">
        <v>3</v>
      </c>
      <c r="BD1321">
        <v>1</v>
      </c>
      <c r="BE1321" t="s">
        <v>98</v>
      </c>
      <c r="BF1321">
        <v>5</v>
      </c>
      <c r="BG1321" t="s">
        <v>107</v>
      </c>
      <c r="BH1321">
        <v>0</v>
      </c>
      <c r="BI1321" t="s">
        <v>83</v>
      </c>
      <c r="BJ1321" t="s">
        <v>108</v>
      </c>
      <c r="BK1321">
        <v>1954</v>
      </c>
      <c r="BL1321" t="s">
        <v>102</v>
      </c>
      <c r="BM1321">
        <v>1</v>
      </c>
      <c r="BN1321">
        <v>248</v>
      </c>
      <c r="BO1321" t="s">
        <v>98</v>
      </c>
      <c r="BP1321" t="s">
        <v>98</v>
      </c>
      <c r="BQ1321" t="s">
        <v>105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 t="s">
        <v>83</v>
      </c>
      <c r="BY1321" t="s">
        <v>83</v>
      </c>
      <c r="BZ1321" t="s">
        <v>83</v>
      </c>
      <c r="CA1321" s="2">
        <v>0</v>
      </c>
      <c r="CB1321">
        <v>2</v>
      </c>
      <c r="CC1321">
        <v>2007</v>
      </c>
      <c r="CD1321" t="s">
        <v>110</v>
      </c>
      <c r="CE1321" t="s">
        <v>111</v>
      </c>
      <c r="CF1321" s="2">
        <v>111000</v>
      </c>
      <c r="CG1321" s="4">
        <f t="shared" si="41"/>
        <v>117.0886075949367</v>
      </c>
    </row>
    <row r="1322" spans="1:85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 t="str">
        <f t="shared" si="40"/>
        <v>Y</v>
      </c>
      <c r="S1322">
        <v>6</v>
      </c>
      <c r="T1322">
        <v>3</v>
      </c>
      <c r="U1322">
        <v>1957</v>
      </c>
      <c r="V1322" t="str">
        <f>IF(Table1[[#This Row],[YearBuilt]]&lt;1990, "N", IF(Table1[[#This Row],[Remodeled after 1990?]] = "Y", "N", "Y"))</f>
        <v>N</v>
      </c>
      <c r="W1322">
        <v>1957</v>
      </c>
      <c r="X1322" t="str" cm="1">
        <f t="array" ref="X1322">IFERROR(IF(U1322=W1322, "N", IF(AND(U1322&lt;W1322, Table1[[#This Row],[YearRemodAdd]]&gt;1990), "Y", "N/A")), No value)</f>
        <v>N</v>
      </c>
      <c r="Y1322" t="s">
        <v>152</v>
      </c>
      <c r="Z1322" t="s">
        <v>94</v>
      </c>
      <c r="AA1322" t="s">
        <v>96</v>
      </c>
      <c r="AB1322" t="s">
        <v>96</v>
      </c>
      <c r="AC1322" t="s">
        <v>117</v>
      </c>
      <c r="AD1322">
        <v>0</v>
      </c>
      <c r="AE1322" t="s">
        <v>98</v>
      </c>
      <c r="AF1322" t="s">
        <v>98</v>
      </c>
      <c r="AG1322" t="s">
        <v>118</v>
      </c>
      <c r="AH1322" t="s">
        <v>98</v>
      </c>
      <c r="AI1322" t="s">
        <v>98</v>
      </c>
      <c r="AJ1322" t="s">
        <v>100</v>
      </c>
      <c r="AK1322" t="s">
        <v>119</v>
      </c>
      <c r="AL1322">
        <v>189</v>
      </c>
      <c r="AM1322" t="s">
        <v>153</v>
      </c>
      <c r="AN1322">
        <v>661</v>
      </c>
      <c r="AO1322">
        <v>628</v>
      </c>
      <c r="AP1322">
        <v>1478</v>
      </c>
      <c r="AQ1322" t="s">
        <v>103</v>
      </c>
      <c r="AR1322" t="s">
        <v>97</v>
      </c>
      <c r="AS1322" t="s">
        <v>105</v>
      </c>
      <c r="AT1322" t="s">
        <v>106</v>
      </c>
      <c r="AU1322">
        <v>1478</v>
      </c>
      <c r="AV1322">
        <v>0</v>
      </c>
      <c r="AW1322">
        <v>0</v>
      </c>
      <c r="AX1322">
        <v>1478</v>
      </c>
      <c r="AY1322">
        <v>1</v>
      </c>
      <c r="AZ1322">
        <v>0</v>
      </c>
      <c r="BA1322">
        <v>1</v>
      </c>
      <c r="BB1322">
        <v>1</v>
      </c>
      <c r="BC1322">
        <v>3</v>
      </c>
      <c r="BD1322">
        <v>1</v>
      </c>
      <c r="BE1322" t="s">
        <v>98</v>
      </c>
      <c r="BF1322">
        <v>6</v>
      </c>
      <c r="BG1322" t="s">
        <v>107</v>
      </c>
      <c r="BH1322">
        <v>2</v>
      </c>
      <c r="BI1322" t="s">
        <v>97</v>
      </c>
      <c r="BJ1322" t="s">
        <v>108</v>
      </c>
      <c r="BK1322">
        <v>1957</v>
      </c>
      <c r="BL1322" t="s">
        <v>109</v>
      </c>
      <c r="BM1322">
        <v>2</v>
      </c>
      <c r="BN1322">
        <v>442</v>
      </c>
      <c r="BO1322" t="s">
        <v>98</v>
      </c>
      <c r="BP1322" t="s">
        <v>98</v>
      </c>
      <c r="BQ1322" t="s">
        <v>105</v>
      </c>
      <c r="BR1322">
        <v>114</v>
      </c>
      <c r="BS1322">
        <v>0</v>
      </c>
      <c r="BT1322">
        <v>0</v>
      </c>
      <c r="BU1322">
        <v>0</v>
      </c>
      <c r="BV1322">
        <v>216</v>
      </c>
      <c r="BW1322">
        <v>0</v>
      </c>
      <c r="BX1322" t="s">
        <v>83</v>
      </c>
      <c r="BY1322" t="s">
        <v>83</v>
      </c>
      <c r="BZ1322" t="s">
        <v>83</v>
      </c>
      <c r="CA1322" s="2">
        <v>0</v>
      </c>
      <c r="CB1322">
        <v>6</v>
      </c>
      <c r="CC1322">
        <v>2009</v>
      </c>
      <c r="CD1322" t="s">
        <v>110</v>
      </c>
      <c r="CE1322" t="s">
        <v>111</v>
      </c>
      <c r="CF1322" s="2">
        <v>156500</v>
      </c>
      <c r="CG1322" s="4">
        <f t="shared" si="41"/>
        <v>105.88633288227334</v>
      </c>
    </row>
    <row r="1323" spans="1:85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 t="str">
        <f t="shared" si="40"/>
        <v>Y</v>
      </c>
      <c r="S1323">
        <v>3</v>
      </c>
      <c r="T1323">
        <v>6</v>
      </c>
      <c r="U1323">
        <v>1949</v>
      </c>
      <c r="V1323" t="str">
        <f>IF(Table1[[#This Row],[YearBuilt]]&lt;1990, "N", IF(Table1[[#This Row],[Remodeled after 1990?]] = "Y", "N", "Y"))</f>
        <v>N</v>
      </c>
      <c r="W1323">
        <v>1950</v>
      </c>
      <c r="X1323" t="str" cm="1">
        <f t="array" ref="X1323">IFERROR(IF(U1323=W1323, "N", IF(AND(U1323&lt;W1323, Table1[[#This Row],[YearRemodAdd]]&gt;1990), "Y", "N/A")), No value)</f>
        <v>N/A</v>
      </c>
      <c r="Y1323" t="s">
        <v>152</v>
      </c>
      <c r="Z1323" t="s">
        <v>94</v>
      </c>
      <c r="AA1323" t="s">
        <v>95</v>
      </c>
      <c r="AB1323" t="s">
        <v>95</v>
      </c>
      <c r="AC1323" t="s">
        <v>117</v>
      </c>
      <c r="AD1323">
        <v>0</v>
      </c>
      <c r="AE1323" t="s">
        <v>98</v>
      </c>
      <c r="AF1323" t="s">
        <v>98</v>
      </c>
      <c r="AG1323" t="s">
        <v>118</v>
      </c>
      <c r="AH1323" t="s">
        <v>83</v>
      </c>
      <c r="AI1323" t="s">
        <v>83</v>
      </c>
      <c r="AJ1323" t="s">
        <v>83</v>
      </c>
      <c r="AK1323" t="s">
        <v>83</v>
      </c>
      <c r="AL1323">
        <v>0</v>
      </c>
      <c r="AM1323" t="s">
        <v>83</v>
      </c>
      <c r="AN1323">
        <v>0</v>
      </c>
      <c r="AO1323">
        <v>0</v>
      </c>
      <c r="AP1323">
        <v>0</v>
      </c>
      <c r="AQ1323" t="s">
        <v>254</v>
      </c>
      <c r="AR1323" t="s">
        <v>98</v>
      </c>
      <c r="AS1323" t="s">
        <v>177</v>
      </c>
      <c r="AT1323" t="s">
        <v>106</v>
      </c>
      <c r="AU1323">
        <v>720</v>
      </c>
      <c r="AV1323">
        <v>0</v>
      </c>
      <c r="AW1323">
        <v>0</v>
      </c>
      <c r="AX1323">
        <v>720</v>
      </c>
      <c r="AY1323">
        <v>0</v>
      </c>
      <c r="AZ1323">
        <v>0</v>
      </c>
      <c r="BA1323">
        <v>1</v>
      </c>
      <c r="BB1323">
        <v>0</v>
      </c>
      <c r="BC1323">
        <v>2</v>
      </c>
      <c r="BD1323">
        <v>1</v>
      </c>
      <c r="BE1323" t="s">
        <v>98</v>
      </c>
      <c r="BF1323">
        <v>4</v>
      </c>
      <c r="BG1323" t="s">
        <v>107</v>
      </c>
      <c r="BH1323">
        <v>0</v>
      </c>
      <c r="BI1323" t="s">
        <v>83</v>
      </c>
      <c r="BJ1323" t="s">
        <v>127</v>
      </c>
      <c r="BK1323">
        <v>1955</v>
      </c>
      <c r="BL1323" t="s">
        <v>102</v>
      </c>
      <c r="BM1323">
        <v>1</v>
      </c>
      <c r="BN1323">
        <v>287</v>
      </c>
      <c r="BO1323" t="s">
        <v>98</v>
      </c>
      <c r="BP1323" t="s">
        <v>147</v>
      </c>
      <c r="BQ1323" t="s">
        <v>105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 t="s">
        <v>83</v>
      </c>
      <c r="BY1323" t="s">
        <v>83</v>
      </c>
      <c r="BZ1323" t="s">
        <v>83</v>
      </c>
      <c r="CA1323" s="2">
        <v>0</v>
      </c>
      <c r="CB1323">
        <v>7</v>
      </c>
      <c r="CC1323">
        <v>2008</v>
      </c>
      <c r="CD1323" t="s">
        <v>110</v>
      </c>
      <c r="CE1323" t="s">
        <v>111</v>
      </c>
      <c r="CF1323" s="2">
        <v>72500</v>
      </c>
      <c r="CG1323" s="4">
        <f t="shared" si="41"/>
        <v>100.69444444444444</v>
      </c>
    </row>
    <row r="1324" spans="1:85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 t="str">
        <f t="shared" si="40"/>
        <v>N</v>
      </c>
      <c r="S1324">
        <v>7</v>
      </c>
      <c r="T1324">
        <v>5</v>
      </c>
      <c r="U1324">
        <v>1992</v>
      </c>
      <c r="V1324" t="str">
        <f>IF(Table1[[#This Row],[YearBuilt]]&lt;1990, "N", IF(Table1[[#This Row],[Remodeled after 1990?]] = "Y", "N", "Y"))</f>
        <v>Y</v>
      </c>
      <c r="W1324">
        <v>1992</v>
      </c>
      <c r="X1324" t="str" cm="1">
        <f t="array" ref="X1324">IFERROR(IF(U1324=W1324, "N", IF(AND(U1324&lt;W1324, Table1[[#This Row],[YearRemodAdd]]&gt;1990), "Y", "N/A")), No value)</f>
        <v>N</v>
      </c>
      <c r="Y1324" t="s">
        <v>93</v>
      </c>
      <c r="Z1324" t="s">
        <v>94</v>
      </c>
      <c r="AA1324" t="s">
        <v>140</v>
      </c>
      <c r="AB1324" t="s">
        <v>140</v>
      </c>
      <c r="AC1324" t="s">
        <v>117</v>
      </c>
      <c r="AD1324">
        <v>0</v>
      </c>
      <c r="AE1324" t="s">
        <v>97</v>
      </c>
      <c r="AF1324" t="s">
        <v>98</v>
      </c>
      <c r="AG1324" t="s">
        <v>99</v>
      </c>
      <c r="AH1324" t="s">
        <v>97</v>
      </c>
      <c r="AI1324" t="s">
        <v>98</v>
      </c>
      <c r="AJ1324" t="s">
        <v>100</v>
      </c>
      <c r="AK1324" t="s">
        <v>101</v>
      </c>
      <c r="AL1324">
        <v>674</v>
      </c>
      <c r="AM1324" t="s">
        <v>102</v>
      </c>
      <c r="AN1324">
        <v>0</v>
      </c>
      <c r="AO1324">
        <v>76</v>
      </c>
      <c r="AP1324">
        <v>750</v>
      </c>
      <c r="AQ1324" t="s">
        <v>103</v>
      </c>
      <c r="AR1324" t="s">
        <v>104</v>
      </c>
      <c r="AS1324" t="s">
        <v>105</v>
      </c>
      <c r="AT1324" t="s">
        <v>106</v>
      </c>
      <c r="AU1324">
        <v>1061</v>
      </c>
      <c r="AV1324">
        <v>862</v>
      </c>
      <c r="AW1324">
        <v>0</v>
      </c>
      <c r="AX1324">
        <v>1923</v>
      </c>
      <c r="AY1324">
        <v>1</v>
      </c>
      <c r="AZ1324">
        <v>0</v>
      </c>
      <c r="BA1324">
        <v>2</v>
      </c>
      <c r="BB1324">
        <v>1</v>
      </c>
      <c r="BC1324">
        <v>3</v>
      </c>
      <c r="BD1324">
        <v>1</v>
      </c>
      <c r="BE1324" t="s">
        <v>97</v>
      </c>
      <c r="BF1324">
        <v>8</v>
      </c>
      <c r="BG1324" t="s">
        <v>107</v>
      </c>
      <c r="BH1324">
        <v>1</v>
      </c>
      <c r="BI1324" t="s">
        <v>98</v>
      </c>
      <c r="BJ1324" t="s">
        <v>108</v>
      </c>
      <c r="BK1324">
        <v>1992</v>
      </c>
      <c r="BL1324" t="s">
        <v>109</v>
      </c>
      <c r="BM1324">
        <v>2</v>
      </c>
      <c r="BN1324">
        <v>564</v>
      </c>
      <c r="BO1324" t="s">
        <v>98</v>
      </c>
      <c r="BP1324" t="s">
        <v>98</v>
      </c>
      <c r="BQ1324" t="s">
        <v>105</v>
      </c>
      <c r="BR1324">
        <v>240</v>
      </c>
      <c r="BS1324">
        <v>39</v>
      </c>
      <c r="BT1324">
        <v>0</v>
      </c>
      <c r="BU1324">
        <v>0</v>
      </c>
      <c r="BV1324">
        <v>0</v>
      </c>
      <c r="BW1324">
        <v>0</v>
      </c>
      <c r="BX1324" t="s">
        <v>83</v>
      </c>
      <c r="BY1324" t="s">
        <v>83</v>
      </c>
      <c r="BZ1324" t="s">
        <v>83</v>
      </c>
      <c r="CA1324" s="2">
        <v>0</v>
      </c>
      <c r="CB1324">
        <v>6</v>
      </c>
      <c r="CC1324">
        <v>2010</v>
      </c>
      <c r="CD1324" t="s">
        <v>110</v>
      </c>
      <c r="CE1324" t="s">
        <v>111</v>
      </c>
      <c r="CF1324" s="2">
        <v>190000</v>
      </c>
      <c r="CG1324" s="4">
        <f t="shared" si="41"/>
        <v>98.803952158086318</v>
      </c>
    </row>
    <row r="1325" spans="1:85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 t="str">
        <f t="shared" si="40"/>
        <v>Y</v>
      </c>
      <c r="S1325">
        <v>4</v>
      </c>
      <c r="T1325">
        <v>7</v>
      </c>
      <c r="U1325">
        <v>1940</v>
      </c>
      <c r="V1325" t="str">
        <f>IF(Table1[[#This Row],[YearBuilt]]&lt;1990, "N", IF(Table1[[#This Row],[Remodeled after 1990?]] = "Y", "N", "Y"))</f>
        <v>N</v>
      </c>
      <c r="W1325">
        <v>1950</v>
      </c>
      <c r="X1325" t="str" cm="1">
        <f t="array" ref="X1325">IFERROR(IF(U1325=W1325, "N", IF(AND(U1325&lt;W1325, Table1[[#This Row],[YearRemodAdd]]&gt;1990), "Y", "N/A")), No value)</f>
        <v>N/A</v>
      </c>
      <c r="Y1325" t="s">
        <v>152</v>
      </c>
      <c r="Z1325" t="s">
        <v>94</v>
      </c>
      <c r="AA1325" t="s">
        <v>95</v>
      </c>
      <c r="AB1325" t="s">
        <v>95</v>
      </c>
      <c r="AC1325" t="s">
        <v>117</v>
      </c>
      <c r="AD1325">
        <v>0</v>
      </c>
      <c r="AE1325" t="s">
        <v>147</v>
      </c>
      <c r="AF1325" t="s">
        <v>98</v>
      </c>
      <c r="AG1325" t="s">
        <v>118</v>
      </c>
      <c r="AH1325" t="s">
        <v>98</v>
      </c>
      <c r="AI1325" t="s">
        <v>98</v>
      </c>
      <c r="AJ1325" t="s">
        <v>100</v>
      </c>
      <c r="AK1325" t="s">
        <v>172</v>
      </c>
      <c r="AL1325">
        <v>280</v>
      </c>
      <c r="AM1325" t="s">
        <v>102</v>
      </c>
      <c r="AN1325">
        <v>0</v>
      </c>
      <c r="AO1325">
        <v>140</v>
      </c>
      <c r="AP1325">
        <v>420</v>
      </c>
      <c r="AQ1325" t="s">
        <v>103</v>
      </c>
      <c r="AR1325" t="s">
        <v>97</v>
      </c>
      <c r="AS1325" t="s">
        <v>105</v>
      </c>
      <c r="AT1325" t="s">
        <v>106</v>
      </c>
      <c r="AU1325">
        <v>708</v>
      </c>
      <c r="AV1325">
        <v>0</v>
      </c>
      <c r="AW1325">
        <v>0</v>
      </c>
      <c r="AX1325">
        <v>708</v>
      </c>
      <c r="AY1325">
        <v>0</v>
      </c>
      <c r="AZ1325">
        <v>0</v>
      </c>
      <c r="BA1325">
        <v>1</v>
      </c>
      <c r="BB1325">
        <v>0</v>
      </c>
      <c r="BC1325">
        <v>2</v>
      </c>
      <c r="BD1325">
        <v>1</v>
      </c>
      <c r="BE1325" t="s">
        <v>147</v>
      </c>
      <c r="BF1325">
        <v>5</v>
      </c>
      <c r="BG1325" t="s">
        <v>107</v>
      </c>
      <c r="BH1325">
        <v>0</v>
      </c>
      <c r="BI1325" t="s">
        <v>83</v>
      </c>
      <c r="BJ1325" t="s">
        <v>83</v>
      </c>
      <c r="BK1325" t="s">
        <v>83</v>
      </c>
      <c r="BL1325" t="s">
        <v>83</v>
      </c>
      <c r="BM1325">
        <v>0</v>
      </c>
      <c r="BN1325">
        <v>0</v>
      </c>
      <c r="BO1325" t="s">
        <v>83</v>
      </c>
      <c r="BP1325" t="s">
        <v>83</v>
      </c>
      <c r="BQ1325" t="s">
        <v>105</v>
      </c>
      <c r="BR1325">
        <v>164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83</v>
      </c>
      <c r="BY1325" t="s">
        <v>83</v>
      </c>
      <c r="BZ1325" t="s">
        <v>83</v>
      </c>
      <c r="CA1325" s="2">
        <v>0</v>
      </c>
      <c r="CB1325">
        <v>12</v>
      </c>
      <c r="CC1325">
        <v>2009</v>
      </c>
      <c r="CD1325" t="s">
        <v>110</v>
      </c>
      <c r="CE1325" t="s">
        <v>111</v>
      </c>
      <c r="CF1325" s="2">
        <v>82500</v>
      </c>
      <c r="CG1325" s="4">
        <f t="shared" si="41"/>
        <v>116.52542372881356</v>
      </c>
    </row>
    <row r="1326" spans="1:85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 t="str">
        <f t="shared" si="40"/>
        <v>Y</v>
      </c>
      <c r="S1326">
        <v>8</v>
      </c>
      <c r="T1326">
        <v>5</v>
      </c>
      <c r="U1326">
        <v>2006</v>
      </c>
      <c r="V1326" t="str">
        <f>IF(Table1[[#This Row],[YearBuilt]]&lt;1990, "N", IF(Table1[[#This Row],[Remodeled after 1990?]] = "Y", "N", "Y"))</f>
        <v>N</v>
      </c>
      <c r="W1326">
        <v>2007</v>
      </c>
      <c r="X1326" t="str" cm="1">
        <f t="array" ref="X1326">IFERROR(IF(U1326=W1326, "N", IF(AND(U1326&lt;W1326, Table1[[#This Row],[YearRemodAdd]]&gt;1990), "Y", "N/A")), No value)</f>
        <v>Y</v>
      </c>
      <c r="Y1326" t="s">
        <v>93</v>
      </c>
      <c r="Z1326" t="s">
        <v>94</v>
      </c>
      <c r="AA1326" t="s">
        <v>95</v>
      </c>
      <c r="AB1326" t="s">
        <v>95</v>
      </c>
      <c r="AC1326" t="s">
        <v>96</v>
      </c>
      <c r="AD1326">
        <v>428</v>
      </c>
      <c r="AE1326" t="s">
        <v>97</v>
      </c>
      <c r="AF1326" t="s">
        <v>98</v>
      </c>
      <c r="AG1326" t="s">
        <v>99</v>
      </c>
      <c r="AH1326" t="s">
        <v>104</v>
      </c>
      <c r="AI1326" t="s">
        <v>98</v>
      </c>
      <c r="AJ1326" t="s">
        <v>130</v>
      </c>
      <c r="AK1326" t="s">
        <v>102</v>
      </c>
      <c r="AL1326">
        <v>0</v>
      </c>
      <c r="AM1326" t="s">
        <v>102</v>
      </c>
      <c r="AN1326">
        <v>0</v>
      </c>
      <c r="AO1326">
        <v>1795</v>
      </c>
      <c r="AP1326">
        <v>1795</v>
      </c>
      <c r="AQ1326" t="s">
        <v>103</v>
      </c>
      <c r="AR1326" t="s">
        <v>104</v>
      </c>
      <c r="AS1326" t="s">
        <v>105</v>
      </c>
      <c r="AT1326" t="s">
        <v>106</v>
      </c>
      <c r="AU1326">
        <v>1795</v>
      </c>
      <c r="AV1326">
        <v>0</v>
      </c>
      <c r="AW1326">
        <v>0</v>
      </c>
      <c r="AX1326">
        <v>1795</v>
      </c>
      <c r="AY1326">
        <v>0</v>
      </c>
      <c r="AZ1326">
        <v>0</v>
      </c>
      <c r="BA1326">
        <v>2</v>
      </c>
      <c r="BB1326">
        <v>0</v>
      </c>
      <c r="BC1326">
        <v>2</v>
      </c>
      <c r="BD1326">
        <v>1</v>
      </c>
      <c r="BE1326" t="s">
        <v>97</v>
      </c>
      <c r="BF1326">
        <v>7</v>
      </c>
      <c r="BG1326" t="s">
        <v>107</v>
      </c>
      <c r="BH1326">
        <v>1</v>
      </c>
      <c r="BI1326" t="s">
        <v>97</v>
      </c>
      <c r="BJ1326" t="s">
        <v>108</v>
      </c>
      <c r="BK1326">
        <v>2007</v>
      </c>
      <c r="BL1326" t="s">
        <v>109</v>
      </c>
      <c r="BM1326">
        <v>3</v>
      </c>
      <c r="BN1326">
        <v>895</v>
      </c>
      <c r="BO1326" t="s">
        <v>98</v>
      </c>
      <c r="BP1326" t="s">
        <v>98</v>
      </c>
      <c r="BQ1326" t="s">
        <v>105</v>
      </c>
      <c r="BR1326">
        <v>0</v>
      </c>
      <c r="BS1326">
        <v>49</v>
      </c>
      <c r="BT1326">
        <v>0</v>
      </c>
      <c r="BU1326">
        <v>0</v>
      </c>
      <c r="BV1326">
        <v>0</v>
      </c>
      <c r="BW1326">
        <v>0</v>
      </c>
      <c r="BX1326" t="s">
        <v>83</v>
      </c>
      <c r="BY1326" t="s">
        <v>83</v>
      </c>
      <c r="BZ1326" t="s">
        <v>83</v>
      </c>
      <c r="CA1326" s="2">
        <v>0</v>
      </c>
      <c r="CB1326">
        <v>2</v>
      </c>
      <c r="CC1326">
        <v>2007</v>
      </c>
      <c r="CD1326" t="s">
        <v>158</v>
      </c>
      <c r="CE1326" t="s">
        <v>159</v>
      </c>
      <c r="CF1326" s="2">
        <v>147000</v>
      </c>
      <c r="CG1326" s="4">
        <f t="shared" si="41"/>
        <v>81.894150417827305</v>
      </c>
    </row>
    <row r="1327" spans="1:85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 t="str">
        <f t="shared" si="40"/>
        <v>Y</v>
      </c>
      <c r="S1327">
        <v>4</v>
      </c>
      <c r="T1327">
        <v>4</v>
      </c>
      <c r="U1327">
        <v>1922</v>
      </c>
      <c r="V1327" t="str">
        <f>IF(Table1[[#This Row],[YearBuilt]]&lt;1990, "N", IF(Table1[[#This Row],[Remodeled after 1990?]] = "Y", "N", "Y"))</f>
        <v>N</v>
      </c>
      <c r="W1327">
        <v>1950</v>
      </c>
      <c r="X1327" t="str" cm="1">
        <f t="array" ref="X1327">IFERROR(IF(U1327=W1327, "N", IF(AND(U1327&lt;W1327, Table1[[#This Row],[YearRemodAdd]]&gt;1990), "Y", "N/A")), No value)</f>
        <v>N/A</v>
      </c>
      <c r="Y1327" t="s">
        <v>93</v>
      </c>
      <c r="Z1327" t="s">
        <v>94</v>
      </c>
      <c r="AA1327" t="s">
        <v>186</v>
      </c>
      <c r="AB1327" t="s">
        <v>186</v>
      </c>
      <c r="AC1327" t="s">
        <v>117</v>
      </c>
      <c r="AD1327">
        <v>0</v>
      </c>
      <c r="AE1327" t="s">
        <v>98</v>
      </c>
      <c r="AF1327" t="s">
        <v>98</v>
      </c>
      <c r="AG1327" t="s">
        <v>126</v>
      </c>
      <c r="AH1327" t="s">
        <v>98</v>
      </c>
      <c r="AI1327" t="s">
        <v>147</v>
      </c>
      <c r="AJ1327" t="s">
        <v>100</v>
      </c>
      <c r="AK1327" t="s">
        <v>102</v>
      </c>
      <c r="AL1327">
        <v>0</v>
      </c>
      <c r="AM1327" t="s">
        <v>102</v>
      </c>
      <c r="AN1327">
        <v>0</v>
      </c>
      <c r="AO1327">
        <v>796</v>
      </c>
      <c r="AP1327">
        <v>796</v>
      </c>
      <c r="AQ1327" t="s">
        <v>103</v>
      </c>
      <c r="AR1327" t="s">
        <v>147</v>
      </c>
      <c r="AS1327" t="s">
        <v>177</v>
      </c>
      <c r="AT1327" t="s">
        <v>106</v>
      </c>
      <c r="AU1327">
        <v>796</v>
      </c>
      <c r="AV1327">
        <v>0</v>
      </c>
      <c r="AW1327">
        <v>0</v>
      </c>
      <c r="AX1327">
        <v>796</v>
      </c>
      <c r="AY1327">
        <v>0</v>
      </c>
      <c r="AZ1327">
        <v>0</v>
      </c>
      <c r="BA1327">
        <v>1</v>
      </c>
      <c r="BB1327">
        <v>0</v>
      </c>
      <c r="BC1327">
        <v>2</v>
      </c>
      <c r="BD1327">
        <v>1</v>
      </c>
      <c r="BE1327" t="s">
        <v>98</v>
      </c>
      <c r="BF1327">
        <v>5</v>
      </c>
      <c r="BG1327" t="s">
        <v>107</v>
      </c>
      <c r="BH1327">
        <v>0</v>
      </c>
      <c r="BI1327" t="s">
        <v>83</v>
      </c>
      <c r="BJ1327" t="s">
        <v>83</v>
      </c>
      <c r="BK1327" t="s">
        <v>83</v>
      </c>
      <c r="BL1327" t="s">
        <v>83</v>
      </c>
      <c r="BM1327">
        <v>0</v>
      </c>
      <c r="BN1327">
        <v>0</v>
      </c>
      <c r="BO1327" t="s">
        <v>83</v>
      </c>
      <c r="BP1327" t="s">
        <v>83</v>
      </c>
      <c r="BQ1327" t="s">
        <v>177</v>
      </c>
      <c r="BR1327">
        <v>0</v>
      </c>
      <c r="BS1327">
        <v>0</v>
      </c>
      <c r="BT1327">
        <v>100</v>
      </c>
      <c r="BU1327">
        <v>0</v>
      </c>
      <c r="BV1327">
        <v>0</v>
      </c>
      <c r="BW1327">
        <v>0</v>
      </c>
      <c r="BX1327" t="s">
        <v>83</v>
      </c>
      <c r="BY1327" t="s">
        <v>134</v>
      </c>
      <c r="BZ1327" t="s">
        <v>83</v>
      </c>
      <c r="CA1327" s="2">
        <v>0</v>
      </c>
      <c r="CB1327">
        <v>1</v>
      </c>
      <c r="CC1327">
        <v>2008</v>
      </c>
      <c r="CD1327" t="s">
        <v>110</v>
      </c>
      <c r="CE1327" t="s">
        <v>111</v>
      </c>
      <c r="CF1327" s="2">
        <v>55000</v>
      </c>
      <c r="CG1327" s="4">
        <f t="shared" si="41"/>
        <v>69.095477386934675</v>
      </c>
    </row>
    <row r="1328" spans="1:85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 t="str">
        <f t="shared" si="40"/>
        <v>Y</v>
      </c>
      <c r="S1328">
        <v>3</v>
      </c>
      <c r="T1328">
        <v>6</v>
      </c>
      <c r="U1328">
        <v>1931</v>
      </c>
      <c r="V1328" t="str">
        <f>IF(Table1[[#This Row],[YearBuilt]]&lt;1990, "N", IF(Table1[[#This Row],[Remodeled after 1990?]] = "Y", "N", "Y"))</f>
        <v>N</v>
      </c>
      <c r="W1328">
        <v>2006</v>
      </c>
      <c r="X1328" t="str" cm="1">
        <f t="array" ref="X1328">IFERROR(IF(U1328=W1328, "N", IF(AND(U1328&lt;W1328, Table1[[#This Row],[YearRemodAdd]]&gt;1990), "Y", "N/A")), No value)</f>
        <v>Y</v>
      </c>
      <c r="Y1328" t="s">
        <v>93</v>
      </c>
      <c r="Z1328" t="s">
        <v>94</v>
      </c>
      <c r="AA1328" t="s">
        <v>116</v>
      </c>
      <c r="AB1328" t="s">
        <v>116</v>
      </c>
      <c r="AC1328" t="s">
        <v>117</v>
      </c>
      <c r="AD1328">
        <v>0</v>
      </c>
      <c r="AE1328" t="s">
        <v>98</v>
      </c>
      <c r="AF1328" t="s">
        <v>98</v>
      </c>
      <c r="AG1328" t="s">
        <v>126</v>
      </c>
      <c r="AH1328" t="s">
        <v>98</v>
      </c>
      <c r="AI1328" t="s">
        <v>98</v>
      </c>
      <c r="AJ1328" t="s">
        <v>100</v>
      </c>
      <c r="AK1328" t="s">
        <v>153</v>
      </c>
      <c r="AL1328">
        <v>544</v>
      </c>
      <c r="AM1328" t="s">
        <v>102</v>
      </c>
      <c r="AN1328">
        <v>0</v>
      </c>
      <c r="AO1328">
        <v>0</v>
      </c>
      <c r="AP1328">
        <v>544</v>
      </c>
      <c r="AQ1328" t="s">
        <v>103</v>
      </c>
      <c r="AR1328" t="s">
        <v>104</v>
      </c>
      <c r="AS1328" t="s">
        <v>105</v>
      </c>
      <c r="AT1328" t="s">
        <v>106</v>
      </c>
      <c r="AU1328">
        <v>774</v>
      </c>
      <c r="AV1328">
        <v>0</v>
      </c>
      <c r="AW1328">
        <v>0</v>
      </c>
      <c r="AX1328">
        <v>774</v>
      </c>
      <c r="AY1328">
        <v>0</v>
      </c>
      <c r="AZ1328">
        <v>0</v>
      </c>
      <c r="BA1328">
        <v>1</v>
      </c>
      <c r="BB1328">
        <v>0</v>
      </c>
      <c r="BC1328">
        <v>3</v>
      </c>
      <c r="BD1328">
        <v>1</v>
      </c>
      <c r="BE1328" t="s">
        <v>97</v>
      </c>
      <c r="BF1328">
        <v>6</v>
      </c>
      <c r="BG1328" t="s">
        <v>107</v>
      </c>
      <c r="BH1328">
        <v>0</v>
      </c>
      <c r="BI1328" t="s">
        <v>83</v>
      </c>
      <c r="BJ1328" t="s">
        <v>83</v>
      </c>
      <c r="BK1328" t="s">
        <v>83</v>
      </c>
      <c r="BL1328" t="s">
        <v>83</v>
      </c>
      <c r="BM1328">
        <v>0</v>
      </c>
      <c r="BN1328">
        <v>0</v>
      </c>
      <c r="BO1328" t="s">
        <v>83</v>
      </c>
      <c r="BP1328" t="s">
        <v>83</v>
      </c>
      <c r="BQ1328" t="s">
        <v>105</v>
      </c>
      <c r="BR1328">
        <v>0</v>
      </c>
      <c r="BS1328">
        <v>0</v>
      </c>
      <c r="BT1328">
        <v>286</v>
      </c>
      <c r="BU1328">
        <v>0</v>
      </c>
      <c r="BV1328">
        <v>0</v>
      </c>
      <c r="BW1328">
        <v>0</v>
      </c>
      <c r="BX1328" t="s">
        <v>83</v>
      </c>
      <c r="BY1328" t="s">
        <v>83</v>
      </c>
      <c r="BZ1328" t="s">
        <v>83</v>
      </c>
      <c r="CA1328" s="2">
        <v>0</v>
      </c>
      <c r="CB1328">
        <v>5</v>
      </c>
      <c r="CC1328">
        <v>2007</v>
      </c>
      <c r="CD1328" t="s">
        <v>110</v>
      </c>
      <c r="CE1328" t="s">
        <v>111</v>
      </c>
      <c r="CF1328" s="2">
        <v>79000</v>
      </c>
      <c r="CG1328" s="4">
        <f t="shared" si="41"/>
        <v>102.0671834625323</v>
      </c>
    </row>
    <row r="1329" spans="1:85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 t="str">
        <f t="shared" si="40"/>
        <v>Y</v>
      </c>
      <c r="S1329">
        <v>5</v>
      </c>
      <c r="T1329">
        <v>9</v>
      </c>
      <c r="U1329">
        <v>1982</v>
      </c>
      <c r="V1329" t="str">
        <f>IF(Table1[[#This Row],[YearBuilt]]&lt;1990, "N", IF(Table1[[#This Row],[Remodeled after 1990?]] = "Y", "N", "Y"))</f>
        <v>N</v>
      </c>
      <c r="W1329">
        <v>2008</v>
      </c>
      <c r="X1329" t="str" cm="1">
        <f t="array" ref="X1329">IFERROR(IF(U1329=W1329, "N", IF(AND(U1329&lt;W1329, Table1[[#This Row],[YearRemodAdd]]&gt;1990), "Y", "N/A")), No value)</f>
        <v>Y</v>
      </c>
      <c r="Y1329" t="s">
        <v>93</v>
      </c>
      <c r="Z1329" t="s">
        <v>94</v>
      </c>
      <c r="AA1329" t="s">
        <v>95</v>
      </c>
      <c r="AB1329" t="s">
        <v>95</v>
      </c>
      <c r="AC1329" t="s">
        <v>117</v>
      </c>
      <c r="AD1329">
        <v>0</v>
      </c>
      <c r="AE1329" t="s">
        <v>97</v>
      </c>
      <c r="AF1329" t="s">
        <v>97</v>
      </c>
      <c r="AG1329" t="s">
        <v>118</v>
      </c>
      <c r="AH1329" t="s">
        <v>98</v>
      </c>
      <c r="AI1329" t="s">
        <v>98</v>
      </c>
      <c r="AJ1329" t="s">
        <v>100</v>
      </c>
      <c r="AK1329" t="s">
        <v>119</v>
      </c>
      <c r="AL1329">
        <v>641</v>
      </c>
      <c r="AM1329" t="s">
        <v>102</v>
      </c>
      <c r="AN1329">
        <v>0</v>
      </c>
      <c r="AO1329">
        <v>175</v>
      </c>
      <c r="AP1329">
        <v>816</v>
      </c>
      <c r="AQ1329" t="s">
        <v>103</v>
      </c>
      <c r="AR1329" t="s">
        <v>104</v>
      </c>
      <c r="AS1329" t="s">
        <v>105</v>
      </c>
      <c r="AT1329" t="s">
        <v>106</v>
      </c>
      <c r="AU1329">
        <v>816</v>
      </c>
      <c r="AV1329">
        <v>0</v>
      </c>
      <c r="AW1329">
        <v>0</v>
      </c>
      <c r="AX1329">
        <v>816</v>
      </c>
      <c r="AY1329">
        <v>0</v>
      </c>
      <c r="AZ1329">
        <v>1</v>
      </c>
      <c r="BA1329">
        <v>1</v>
      </c>
      <c r="BB1329">
        <v>0</v>
      </c>
      <c r="BC1329">
        <v>3</v>
      </c>
      <c r="BD1329">
        <v>1</v>
      </c>
      <c r="BE1329" t="s">
        <v>97</v>
      </c>
      <c r="BF1329">
        <v>5</v>
      </c>
      <c r="BG1329" t="s">
        <v>107</v>
      </c>
      <c r="BH1329">
        <v>1</v>
      </c>
      <c r="BI1329" t="s">
        <v>104</v>
      </c>
      <c r="BJ1329" t="s">
        <v>108</v>
      </c>
      <c r="BK1329">
        <v>1982</v>
      </c>
      <c r="BL1329" t="s">
        <v>102</v>
      </c>
      <c r="BM1329">
        <v>1</v>
      </c>
      <c r="BN1329">
        <v>264</v>
      </c>
      <c r="BO1329" t="s">
        <v>98</v>
      </c>
      <c r="BP1329" t="s">
        <v>98</v>
      </c>
      <c r="BQ1329" t="s">
        <v>105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83</v>
      </c>
      <c r="BY1329" t="s">
        <v>134</v>
      </c>
      <c r="BZ1329" t="s">
        <v>83</v>
      </c>
      <c r="CA1329" s="2">
        <v>0</v>
      </c>
      <c r="CB1329">
        <v>10</v>
      </c>
      <c r="CC1329">
        <v>2008</v>
      </c>
      <c r="CD1329" t="s">
        <v>110</v>
      </c>
      <c r="CE1329" t="s">
        <v>111</v>
      </c>
      <c r="CF1329" s="2">
        <v>130500</v>
      </c>
      <c r="CG1329" s="4">
        <f t="shared" si="41"/>
        <v>159.9264705882353</v>
      </c>
    </row>
    <row r="1330" spans="1:85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 t="str">
        <f t="shared" si="40"/>
        <v>N/A</v>
      </c>
      <c r="S1330">
        <v>6</v>
      </c>
      <c r="T1330">
        <v>7</v>
      </c>
      <c r="U1330">
        <v>1920</v>
      </c>
      <c r="V1330" t="str">
        <f>IF(Table1[[#This Row],[YearBuilt]]&lt;1990, "N", IF(Table1[[#This Row],[Remodeled after 1990?]] = "Y", "N", "Y"))</f>
        <v>N</v>
      </c>
      <c r="W1330">
        <v>1950</v>
      </c>
      <c r="X1330" t="str" cm="1">
        <f t="array" ref="X1330">IFERROR(IF(U1330=W1330, "N", IF(AND(U1330&lt;W1330, Table1[[#This Row],[YearRemodAdd]]&gt;1990), "Y", "N/A")), No value)</f>
        <v>N/A</v>
      </c>
      <c r="Y1330" t="s">
        <v>93</v>
      </c>
      <c r="Z1330" t="s">
        <v>94</v>
      </c>
      <c r="AA1330" t="s">
        <v>96</v>
      </c>
      <c r="AB1330" t="s">
        <v>124</v>
      </c>
      <c r="AC1330" t="s">
        <v>117</v>
      </c>
      <c r="AD1330">
        <v>0</v>
      </c>
      <c r="AE1330" t="s">
        <v>97</v>
      </c>
      <c r="AF1330" t="s">
        <v>97</v>
      </c>
      <c r="AG1330" t="s">
        <v>126</v>
      </c>
      <c r="AH1330" t="s">
        <v>97</v>
      </c>
      <c r="AI1330" t="s">
        <v>98</v>
      </c>
      <c r="AJ1330" t="s">
        <v>100</v>
      </c>
      <c r="AK1330" t="s">
        <v>172</v>
      </c>
      <c r="AL1330">
        <v>493</v>
      </c>
      <c r="AM1330" t="s">
        <v>102</v>
      </c>
      <c r="AN1330">
        <v>0</v>
      </c>
      <c r="AO1330">
        <v>1017</v>
      </c>
      <c r="AP1330">
        <v>1510</v>
      </c>
      <c r="AQ1330" t="s">
        <v>206</v>
      </c>
      <c r="AR1330" t="s">
        <v>104</v>
      </c>
      <c r="AS1330" t="s">
        <v>105</v>
      </c>
      <c r="AT1330" t="s">
        <v>106</v>
      </c>
      <c r="AU1330">
        <v>1584</v>
      </c>
      <c r="AV1330">
        <v>1208</v>
      </c>
      <c r="AW1330">
        <v>0</v>
      </c>
      <c r="AX1330">
        <v>2792</v>
      </c>
      <c r="AY1330">
        <v>0</v>
      </c>
      <c r="AZ1330">
        <v>0</v>
      </c>
      <c r="BA1330">
        <v>2</v>
      </c>
      <c r="BB1330">
        <v>0</v>
      </c>
      <c r="BC1330">
        <v>5</v>
      </c>
      <c r="BD1330">
        <v>1</v>
      </c>
      <c r="BE1330" t="s">
        <v>98</v>
      </c>
      <c r="BF1330">
        <v>8</v>
      </c>
      <c r="BG1330" t="s">
        <v>194</v>
      </c>
      <c r="BH1330">
        <v>2</v>
      </c>
      <c r="BI1330" t="s">
        <v>98</v>
      </c>
      <c r="BJ1330" t="s">
        <v>127</v>
      </c>
      <c r="BK1330">
        <v>1920</v>
      </c>
      <c r="BL1330" t="s">
        <v>102</v>
      </c>
      <c r="BM1330">
        <v>2</v>
      </c>
      <c r="BN1330">
        <v>520</v>
      </c>
      <c r="BO1330" t="s">
        <v>147</v>
      </c>
      <c r="BP1330" t="s">
        <v>98</v>
      </c>
      <c r="BQ1330" t="s">
        <v>105</v>
      </c>
      <c r="BR1330">
        <v>0</v>
      </c>
      <c r="BS1330">
        <v>547</v>
      </c>
      <c r="BT1330">
        <v>0</v>
      </c>
      <c r="BU1330">
        <v>0</v>
      </c>
      <c r="BV1330">
        <v>480</v>
      </c>
      <c r="BW1330">
        <v>0</v>
      </c>
      <c r="BX1330" t="s">
        <v>83</v>
      </c>
      <c r="BY1330" t="s">
        <v>134</v>
      </c>
      <c r="BZ1330" t="s">
        <v>135</v>
      </c>
      <c r="CA1330" s="2">
        <v>1150</v>
      </c>
      <c r="CB1330">
        <v>6</v>
      </c>
      <c r="CC1330">
        <v>2008</v>
      </c>
      <c r="CD1330" t="s">
        <v>110</v>
      </c>
      <c r="CE1330" t="s">
        <v>111</v>
      </c>
      <c r="CF1330" s="2">
        <v>256000</v>
      </c>
      <c r="CG1330" s="4">
        <f t="shared" si="41"/>
        <v>91.690544412607451</v>
      </c>
    </row>
    <row r="1331" spans="1:85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 t="str">
        <f t="shared" si="40"/>
        <v>N</v>
      </c>
      <c r="S1331">
        <v>7</v>
      </c>
      <c r="T1331">
        <v>5</v>
      </c>
      <c r="U1331">
        <v>1998</v>
      </c>
      <c r="V1331" t="str">
        <f>IF(Table1[[#This Row],[YearBuilt]]&lt;1990, "N", IF(Table1[[#This Row],[Remodeled after 1990?]] = "Y", "N", "Y"))</f>
        <v>Y</v>
      </c>
      <c r="W1331">
        <v>1998</v>
      </c>
      <c r="X1331" t="str" cm="1">
        <f t="array" ref="X1331">IFERROR(IF(U1331=W1331, "N", IF(AND(U1331&lt;W1331, Table1[[#This Row],[YearRemodAdd]]&gt;1990), "Y", "N/A")), No value)</f>
        <v>N</v>
      </c>
      <c r="Y1331" t="s">
        <v>152</v>
      </c>
      <c r="Z1331" t="s">
        <v>94</v>
      </c>
      <c r="AA1331" t="s">
        <v>95</v>
      </c>
      <c r="AB1331" t="s">
        <v>95</v>
      </c>
      <c r="AC1331" t="s">
        <v>117</v>
      </c>
      <c r="AD1331">
        <v>0</v>
      </c>
      <c r="AE1331" t="s">
        <v>98</v>
      </c>
      <c r="AF1331" t="s">
        <v>98</v>
      </c>
      <c r="AG1331" t="s">
        <v>99</v>
      </c>
      <c r="AH1331" t="s">
        <v>97</v>
      </c>
      <c r="AI1331" t="s">
        <v>98</v>
      </c>
      <c r="AJ1331" t="s">
        <v>100</v>
      </c>
      <c r="AK1331" t="s">
        <v>102</v>
      </c>
      <c r="AL1331">
        <v>0</v>
      </c>
      <c r="AM1331" t="s">
        <v>102</v>
      </c>
      <c r="AN1331">
        <v>0</v>
      </c>
      <c r="AO1331">
        <v>935</v>
      </c>
      <c r="AP1331">
        <v>935</v>
      </c>
      <c r="AQ1331" t="s">
        <v>103</v>
      </c>
      <c r="AR1331" t="s">
        <v>97</v>
      </c>
      <c r="AS1331" t="s">
        <v>105</v>
      </c>
      <c r="AT1331" t="s">
        <v>106</v>
      </c>
      <c r="AU1331">
        <v>955</v>
      </c>
      <c r="AV1331">
        <v>677</v>
      </c>
      <c r="AW1331">
        <v>0</v>
      </c>
      <c r="AX1331">
        <v>1632</v>
      </c>
      <c r="AY1331">
        <v>0</v>
      </c>
      <c r="AZ1331">
        <v>0</v>
      </c>
      <c r="BA1331">
        <v>2</v>
      </c>
      <c r="BB1331">
        <v>1</v>
      </c>
      <c r="BC1331">
        <v>3</v>
      </c>
      <c r="BD1331">
        <v>1</v>
      </c>
      <c r="BE1331" t="s">
        <v>98</v>
      </c>
      <c r="BF1331">
        <v>8</v>
      </c>
      <c r="BG1331" t="s">
        <v>107</v>
      </c>
      <c r="BH1331">
        <v>1</v>
      </c>
      <c r="BI1331" t="s">
        <v>98</v>
      </c>
      <c r="BJ1331" t="s">
        <v>108</v>
      </c>
      <c r="BK1331">
        <v>1998</v>
      </c>
      <c r="BL1331" t="s">
        <v>157</v>
      </c>
      <c r="BM1331">
        <v>2</v>
      </c>
      <c r="BN1331">
        <v>462</v>
      </c>
      <c r="BO1331" t="s">
        <v>98</v>
      </c>
      <c r="BP1331" t="s">
        <v>98</v>
      </c>
      <c r="BQ1331" t="s">
        <v>105</v>
      </c>
      <c r="BR1331">
        <v>0</v>
      </c>
      <c r="BS1331">
        <v>28</v>
      </c>
      <c r="BT1331">
        <v>0</v>
      </c>
      <c r="BU1331">
        <v>0</v>
      </c>
      <c r="BV1331">
        <v>0</v>
      </c>
      <c r="BW1331">
        <v>0</v>
      </c>
      <c r="BX1331" t="s">
        <v>83</v>
      </c>
      <c r="BY1331" t="s">
        <v>83</v>
      </c>
      <c r="BZ1331" t="s">
        <v>83</v>
      </c>
      <c r="CA1331" s="2">
        <v>0</v>
      </c>
      <c r="CB1331">
        <v>6</v>
      </c>
      <c r="CC1331">
        <v>2006</v>
      </c>
      <c r="CD1331" t="s">
        <v>110</v>
      </c>
      <c r="CE1331" t="s">
        <v>111</v>
      </c>
      <c r="CF1331" s="2">
        <v>176500</v>
      </c>
      <c r="CG1331" s="4">
        <f t="shared" si="41"/>
        <v>108.14950980392157</v>
      </c>
    </row>
    <row r="1332" spans="1:85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 t="str">
        <f t="shared" si="40"/>
        <v>Y</v>
      </c>
      <c r="S1332">
        <v>8</v>
      </c>
      <c r="T1332">
        <v>5</v>
      </c>
      <c r="U1332">
        <v>2006</v>
      </c>
      <c r="V1332" t="str">
        <f>IF(Table1[[#This Row],[YearBuilt]]&lt;1990, "N", IF(Table1[[#This Row],[Remodeled after 1990?]] = "Y", "N", "Y"))</f>
        <v>Y</v>
      </c>
      <c r="W1332">
        <v>2006</v>
      </c>
      <c r="X1332" t="str" cm="1">
        <f t="array" ref="X1332">IFERROR(IF(U1332=W1332, "N", IF(AND(U1332&lt;W1332, Table1[[#This Row],[YearRemodAdd]]&gt;1990), "Y", "N/A")), No value)</f>
        <v>N</v>
      </c>
      <c r="Y1332" t="s">
        <v>152</v>
      </c>
      <c r="Z1332" t="s">
        <v>94</v>
      </c>
      <c r="AA1332" t="s">
        <v>95</v>
      </c>
      <c r="AB1332" t="s">
        <v>95</v>
      </c>
      <c r="AC1332" t="s">
        <v>137</v>
      </c>
      <c r="AD1332">
        <v>410</v>
      </c>
      <c r="AE1332" t="s">
        <v>97</v>
      </c>
      <c r="AF1332" t="s">
        <v>98</v>
      </c>
      <c r="AG1332" t="s">
        <v>99</v>
      </c>
      <c r="AH1332" t="s">
        <v>97</v>
      </c>
      <c r="AI1332" t="s">
        <v>97</v>
      </c>
      <c r="AJ1332" t="s">
        <v>130</v>
      </c>
      <c r="AK1332" t="s">
        <v>102</v>
      </c>
      <c r="AL1332">
        <v>0</v>
      </c>
      <c r="AM1332" t="s">
        <v>102</v>
      </c>
      <c r="AN1332">
        <v>0</v>
      </c>
      <c r="AO1332">
        <v>1588</v>
      </c>
      <c r="AP1332">
        <v>1588</v>
      </c>
      <c r="AQ1332" t="s">
        <v>103</v>
      </c>
      <c r="AR1332" t="s">
        <v>104</v>
      </c>
      <c r="AS1332" t="s">
        <v>105</v>
      </c>
      <c r="AT1332" t="s">
        <v>106</v>
      </c>
      <c r="AU1332">
        <v>1588</v>
      </c>
      <c r="AV1332">
        <v>0</v>
      </c>
      <c r="AW1332">
        <v>0</v>
      </c>
      <c r="AX1332">
        <v>1588</v>
      </c>
      <c r="AY1332">
        <v>0</v>
      </c>
      <c r="AZ1332">
        <v>0</v>
      </c>
      <c r="BA1332">
        <v>2</v>
      </c>
      <c r="BB1332">
        <v>0</v>
      </c>
      <c r="BC1332">
        <v>3</v>
      </c>
      <c r="BD1332">
        <v>1</v>
      </c>
      <c r="BE1332" t="s">
        <v>97</v>
      </c>
      <c r="BF1332">
        <v>7</v>
      </c>
      <c r="BG1332" t="s">
        <v>107</v>
      </c>
      <c r="BH1332">
        <v>1</v>
      </c>
      <c r="BI1332" t="s">
        <v>97</v>
      </c>
      <c r="BJ1332" t="s">
        <v>108</v>
      </c>
      <c r="BK1332">
        <v>2006</v>
      </c>
      <c r="BL1332" t="s">
        <v>109</v>
      </c>
      <c r="BM1332">
        <v>3</v>
      </c>
      <c r="BN1332">
        <v>825</v>
      </c>
      <c r="BO1332" t="s">
        <v>98</v>
      </c>
      <c r="BP1332" t="s">
        <v>98</v>
      </c>
      <c r="BQ1332" t="s">
        <v>105</v>
      </c>
      <c r="BR1332">
        <v>144</v>
      </c>
      <c r="BS1332">
        <v>45</v>
      </c>
      <c r="BT1332">
        <v>0</v>
      </c>
      <c r="BU1332">
        <v>0</v>
      </c>
      <c r="BV1332">
        <v>0</v>
      </c>
      <c r="BW1332">
        <v>0</v>
      </c>
      <c r="BX1332" t="s">
        <v>83</v>
      </c>
      <c r="BY1332" t="s">
        <v>83</v>
      </c>
      <c r="BZ1332" t="s">
        <v>83</v>
      </c>
      <c r="CA1332" s="2">
        <v>0</v>
      </c>
      <c r="CB1332">
        <v>12</v>
      </c>
      <c r="CC1332">
        <v>2007</v>
      </c>
      <c r="CD1332" t="s">
        <v>110</v>
      </c>
      <c r="CE1332" t="s">
        <v>111</v>
      </c>
      <c r="CF1332" s="2">
        <v>227000</v>
      </c>
      <c r="CG1332" s="4">
        <f t="shared" si="41"/>
        <v>142.9471032745592</v>
      </c>
    </row>
    <row r="1333" spans="1:85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 t="str">
        <f t="shared" si="40"/>
        <v>N/A</v>
      </c>
      <c r="S1333">
        <v>5</v>
      </c>
      <c r="T1333">
        <v>5</v>
      </c>
      <c r="U1333">
        <v>1976</v>
      </c>
      <c r="V1333" t="str">
        <f>IF(Table1[[#This Row],[YearBuilt]]&lt;1990, "N", IF(Table1[[#This Row],[Remodeled after 1990?]] = "Y", "N", "Y"))</f>
        <v>N</v>
      </c>
      <c r="W1333">
        <v>1976</v>
      </c>
      <c r="X1333" t="str" cm="1">
        <f t="array" ref="X1333">IFERROR(IF(U1333=W1333, "N", IF(AND(U1333&lt;W1333, Table1[[#This Row],[YearRemodAdd]]&gt;1990), "Y", "N/A")), No value)</f>
        <v>N</v>
      </c>
      <c r="Y1333" t="s">
        <v>93</v>
      </c>
      <c r="Z1333" t="s">
        <v>94</v>
      </c>
      <c r="AA1333" t="s">
        <v>116</v>
      </c>
      <c r="AB1333" t="s">
        <v>116</v>
      </c>
      <c r="AC1333" t="s">
        <v>117</v>
      </c>
      <c r="AD1333">
        <v>0</v>
      </c>
      <c r="AE1333" t="s">
        <v>98</v>
      </c>
      <c r="AF1333" t="s">
        <v>98</v>
      </c>
      <c r="AG1333" t="s">
        <v>118</v>
      </c>
      <c r="AH1333" t="s">
        <v>98</v>
      </c>
      <c r="AI1333" t="s">
        <v>98</v>
      </c>
      <c r="AJ1333" t="s">
        <v>130</v>
      </c>
      <c r="AK1333" t="s">
        <v>119</v>
      </c>
      <c r="AL1333">
        <v>483</v>
      </c>
      <c r="AM1333" t="s">
        <v>102</v>
      </c>
      <c r="AN1333">
        <v>0</v>
      </c>
      <c r="AO1333">
        <v>428</v>
      </c>
      <c r="AP1333">
        <v>911</v>
      </c>
      <c r="AQ1333" t="s">
        <v>103</v>
      </c>
      <c r="AR1333" t="s">
        <v>97</v>
      </c>
      <c r="AS1333" t="s">
        <v>105</v>
      </c>
      <c r="AT1333" t="s">
        <v>106</v>
      </c>
      <c r="AU1333">
        <v>954</v>
      </c>
      <c r="AV1333">
        <v>0</v>
      </c>
      <c r="AW1333">
        <v>0</v>
      </c>
      <c r="AX1333">
        <v>954</v>
      </c>
      <c r="AY1333">
        <v>0</v>
      </c>
      <c r="AZ1333">
        <v>0</v>
      </c>
      <c r="BA1333">
        <v>1</v>
      </c>
      <c r="BB1333">
        <v>0</v>
      </c>
      <c r="BC1333">
        <v>3</v>
      </c>
      <c r="BD1333">
        <v>1</v>
      </c>
      <c r="BE1333" t="s">
        <v>98</v>
      </c>
      <c r="BF1333">
        <v>6</v>
      </c>
      <c r="BG1333" t="s">
        <v>107</v>
      </c>
      <c r="BH1333">
        <v>0</v>
      </c>
      <c r="BI1333" t="s">
        <v>83</v>
      </c>
      <c r="BJ1333" t="s">
        <v>127</v>
      </c>
      <c r="BK1333">
        <v>1976</v>
      </c>
      <c r="BL1333" t="s">
        <v>102</v>
      </c>
      <c r="BM1333">
        <v>2</v>
      </c>
      <c r="BN1333">
        <v>576</v>
      </c>
      <c r="BO1333" t="s">
        <v>98</v>
      </c>
      <c r="BP1333" t="s">
        <v>98</v>
      </c>
      <c r="BQ1333" t="s">
        <v>105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 t="s">
        <v>83</v>
      </c>
      <c r="BY1333" t="s">
        <v>83</v>
      </c>
      <c r="BZ1333" t="s">
        <v>83</v>
      </c>
      <c r="CA1333" s="2">
        <v>0</v>
      </c>
      <c r="CB1333">
        <v>7</v>
      </c>
      <c r="CC1333">
        <v>2006</v>
      </c>
      <c r="CD1333" t="s">
        <v>110</v>
      </c>
      <c r="CE1333" t="s">
        <v>111</v>
      </c>
      <c r="CF1333" s="2">
        <v>132500</v>
      </c>
      <c r="CG1333" s="4">
        <f t="shared" si="41"/>
        <v>138.88888888888889</v>
      </c>
    </row>
    <row r="1334" spans="1:85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 t="str">
        <f t="shared" si="40"/>
        <v>Y</v>
      </c>
      <c r="S1334">
        <v>4</v>
      </c>
      <c r="T1334">
        <v>6</v>
      </c>
      <c r="U1334">
        <v>1938</v>
      </c>
      <c r="V1334" t="str">
        <f>IF(Table1[[#This Row],[YearBuilt]]&lt;1990, "N", IF(Table1[[#This Row],[Remodeled after 1990?]] = "Y", "N", "Y"))</f>
        <v>N</v>
      </c>
      <c r="W1334">
        <v>1958</v>
      </c>
      <c r="X1334" t="str" cm="1">
        <f t="array" ref="X1334">IFERROR(IF(U1334=W1334, "N", IF(AND(U1334&lt;W1334, Table1[[#This Row],[YearRemodAdd]]&gt;1990), "Y", "N/A")), No value)</f>
        <v>N/A</v>
      </c>
      <c r="Y1334" t="s">
        <v>93</v>
      </c>
      <c r="Z1334" t="s">
        <v>94</v>
      </c>
      <c r="AA1334" t="s">
        <v>116</v>
      </c>
      <c r="AB1334" t="s">
        <v>116</v>
      </c>
      <c r="AC1334" t="s">
        <v>117</v>
      </c>
      <c r="AD1334">
        <v>0</v>
      </c>
      <c r="AE1334" t="s">
        <v>98</v>
      </c>
      <c r="AF1334" t="s">
        <v>98</v>
      </c>
      <c r="AG1334" t="s">
        <v>118</v>
      </c>
      <c r="AH1334" t="s">
        <v>98</v>
      </c>
      <c r="AI1334" t="s">
        <v>98</v>
      </c>
      <c r="AJ1334" t="s">
        <v>121</v>
      </c>
      <c r="AK1334" t="s">
        <v>119</v>
      </c>
      <c r="AL1334">
        <v>690</v>
      </c>
      <c r="AM1334" t="s">
        <v>102</v>
      </c>
      <c r="AN1334">
        <v>0</v>
      </c>
      <c r="AO1334">
        <v>126</v>
      </c>
      <c r="AP1334">
        <v>816</v>
      </c>
      <c r="AQ1334" t="s">
        <v>103</v>
      </c>
      <c r="AR1334" t="s">
        <v>104</v>
      </c>
      <c r="AS1334" t="s">
        <v>105</v>
      </c>
      <c r="AT1334" t="s">
        <v>106</v>
      </c>
      <c r="AU1334">
        <v>816</v>
      </c>
      <c r="AV1334">
        <v>0</v>
      </c>
      <c r="AW1334">
        <v>0</v>
      </c>
      <c r="AX1334">
        <v>816</v>
      </c>
      <c r="AY1334">
        <v>1</v>
      </c>
      <c r="AZ1334">
        <v>0</v>
      </c>
      <c r="BA1334">
        <v>1</v>
      </c>
      <c r="BB1334">
        <v>0</v>
      </c>
      <c r="BC1334">
        <v>2</v>
      </c>
      <c r="BD1334">
        <v>1</v>
      </c>
      <c r="BE1334" t="s">
        <v>98</v>
      </c>
      <c r="BF1334">
        <v>3</v>
      </c>
      <c r="BG1334" t="s">
        <v>107</v>
      </c>
      <c r="BH1334">
        <v>1</v>
      </c>
      <c r="BI1334" t="s">
        <v>97</v>
      </c>
      <c r="BJ1334" t="s">
        <v>127</v>
      </c>
      <c r="BK1334">
        <v>1958</v>
      </c>
      <c r="BL1334" t="s">
        <v>102</v>
      </c>
      <c r="BM1334">
        <v>1</v>
      </c>
      <c r="BN1334">
        <v>288</v>
      </c>
      <c r="BO1334" t="s">
        <v>147</v>
      </c>
      <c r="BP1334" t="s">
        <v>147</v>
      </c>
      <c r="BQ1334" t="s">
        <v>105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t="s">
        <v>83</v>
      </c>
      <c r="BY1334" t="s">
        <v>83</v>
      </c>
      <c r="BZ1334" t="s">
        <v>83</v>
      </c>
      <c r="CA1334" s="2">
        <v>0</v>
      </c>
      <c r="CB1334">
        <v>5</v>
      </c>
      <c r="CC1334">
        <v>2009</v>
      </c>
      <c r="CD1334" t="s">
        <v>110</v>
      </c>
      <c r="CE1334" t="s">
        <v>111</v>
      </c>
      <c r="CF1334" s="2">
        <v>100000</v>
      </c>
      <c r="CG1334" s="4">
        <f t="shared" si="41"/>
        <v>122.54901960784314</v>
      </c>
    </row>
    <row r="1335" spans="1:85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 t="str">
        <f t="shared" si="40"/>
        <v>N/A</v>
      </c>
      <c r="S1335">
        <v>5</v>
      </c>
      <c r="T1335">
        <v>6</v>
      </c>
      <c r="U1335">
        <v>1938</v>
      </c>
      <c r="V1335" t="str">
        <f>IF(Table1[[#This Row],[YearBuilt]]&lt;1990, "N", IF(Table1[[#This Row],[Remodeled after 1990?]] = "Y", "N", "Y"))</f>
        <v>N</v>
      </c>
      <c r="W1335">
        <v>1995</v>
      </c>
      <c r="X1335" t="str" cm="1">
        <f t="array" ref="X1335">IFERROR(IF(U1335=W1335, "N", IF(AND(U1335&lt;W1335, Table1[[#This Row],[YearRemodAdd]]&gt;1990), "Y", "N/A")), No value)</f>
        <v>Y</v>
      </c>
      <c r="Y1335" t="s">
        <v>93</v>
      </c>
      <c r="Z1335" t="s">
        <v>94</v>
      </c>
      <c r="AA1335" t="s">
        <v>124</v>
      </c>
      <c r="AB1335" t="s">
        <v>124</v>
      </c>
      <c r="AC1335" t="s">
        <v>117</v>
      </c>
      <c r="AD1335">
        <v>0</v>
      </c>
      <c r="AE1335" t="s">
        <v>98</v>
      </c>
      <c r="AF1335" t="s">
        <v>98</v>
      </c>
      <c r="AG1335" t="s">
        <v>118</v>
      </c>
      <c r="AH1335" t="s">
        <v>98</v>
      </c>
      <c r="AI1335" t="s">
        <v>98</v>
      </c>
      <c r="AJ1335" t="s">
        <v>100</v>
      </c>
      <c r="AK1335" t="s">
        <v>102</v>
      </c>
      <c r="AL1335">
        <v>0</v>
      </c>
      <c r="AM1335" t="s">
        <v>102</v>
      </c>
      <c r="AN1335">
        <v>0</v>
      </c>
      <c r="AO1335">
        <v>803</v>
      </c>
      <c r="AP1335">
        <v>803</v>
      </c>
      <c r="AQ1335" t="s">
        <v>103</v>
      </c>
      <c r="AR1335" t="s">
        <v>104</v>
      </c>
      <c r="AS1335" t="s">
        <v>105</v>
      </c>
      <c r="AT1335" t="s">
        <v>106</v>
      </c>
      <c r="AU1335">
        <v>803</v>
      </c>
      <c r="AV1335">
        <v>557</v>
      </c>
      <c r="AW1335">
        <v>0</v>
      </c>
      <c r="AX1335">
        <v>1360</v>
      </c>
      <c r="AY1335">
        <v>0</v>
      </c>
      <c r="AZ1335">
        <v>0</v>
      </c>
      <c r="BA1335">
        <v>1</v>
      </c>
      <c r="BB1335">
        <v>1</v>
      </c>
      <c r="BC1335">
        <v>2</v>
      </c>
      <c r="BD1335">
        <v>1</v>
      </c>
      <c r="BE1335" t="s">
        <v>97</v>
      </c>
      <c r="BF1335">
        <v>6</v>
      </c>
      <c r="BG1335" t="s">
        <v>107</v>
      </c>
      <c r="BH1335">
        <v>0</v>
      </c>
      <c r="BI1335" t="s">
        <v>83</v>
      </c>
      <c r="BJ1335" t="s">
        <v>127</v>
      </c>
      <c r="BK1335">
        <v>1951</v>
      </c>
      <c r="BL1335" t="s">
        <v>102</v>
      </c>
      <c r="BM1335">
        <v>1</v>
      </c>
      <c r="BN1335">
        <v>297</v>
      </c>
      <c r="BO1335" t="s">
        <v>98</v>
      </c>
      <c r="BP1335" t="s">
        <v>98</v>
      </c>
      <c r="BQ1335" t="s">
        <v>105</v>
      </c>
      <c r="BR1335">
        <v>0</v>
      </c>
      <c r="BS1335">
        <v>65</v>
      </c>
      <c r="BT1335">
        <v>190</v>
      </c>
      <c r="BU1335">
        <v>0</v>
      </c>
      <c r="BV1335">
        <v>0</v>
      </c>
      <c r="BW1335">
        <v>0</v>
      </c>
      <c r="BX1335" t="s">
        <v>83</v>
      </c>
      <c r="BY1335" t="s">
        <v>134</v>
      </c>
      <c r="BZ1335" t="s">
        <v>83</v>
      </c>
      <c r="CA1335" s="2">
        <v>0</v>
      </c>
      <c r="CB1335">
        <v>7</v>
      </c>
      <c r="CC1335">
        <v>2006</v>
      </c>
      <c r="CD1335" t="s">
        <v>110</v>
      </c>
      <c r="CE1335" t="s">
        <v>111</v>
      </c>
      <c r="CF1335" s="2">
        <v>125500</v>
      </c>
      <c r="CG1335" s="4">
        <f t="shared" si="41"/>
        <v>92.279411764705884</v>
      </c>
    </row>
    <row r="1336" spans="1:85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 t="str">
        <f t="shared" si="40"/>
        <v>N</v>
      </c>
      <c r="S1336">
        <v>5</v>
      </c>
      <c r="T1336">
        <v>6</v>
      </c>
      <c r="U1336">
        <v>1970</v>
      </c>
      <c r="V1336" t="str">
        <f>IF(Table1[[#This Row],[YearBuilt]]&lt;1990, "N", IF(Table1[[#This Row],[Remodeled after 1990?]] = "Y", "N", "Y"))</f>
        <v>N</v>
      </c>
      <c r="W1336">
        <v>1970</v>
      </c>
      <c r="X1336" t="str" cm="1">
        <f t="array" ref="X1336">IFERROR(IF(U1336=W1336, "N", IF(AND(U1336&lt;W1336, Table1[[#This Row],[YearRemodAdd]]&gt;1990), "Y", "N/A")), No value)</f>
        <v>N</v>
      </c>
      <c r="Y1336" t="s">
        <v>93</v>
      </c>
      <c r="Z1336" t="s">
        <v>94</v>
      </c>
      <c r="AA1336" t="s">
        <v>140</v>
      </c>
      <c r="AB1336" t="s">
        <v>140</v>
      </c>
      <c r="AC1336" t="s">
        <v>117</v>
      </c>
      <c r="AD1336">
        <v>312</v>
      </c>
      <c r="AE1336" t="s">
        <v>98</v>
      </c>
      <c r="AF1336" t="s">
        <v>98</v>
      </c>
      <c r="AG1336" t="s">
        <v>118</v>
      </c>
      <c r="AH1336" t="s">
        <v>98</v>
      </c>
      <c r="AI1336" t="s">
        <v>98</v>
      </c>
      <c r="AJ1336" t="s">
        <v>100</v>
      </c>
      <c r="AK1336" t="s">
        <v>172</v>
      </c>
      <c r="AL1336">
        <v>765</v>
      </c>
      <c r="AM1336" t="s">
        <v>102</v>
      </c>
      <c r="AN1336">
        <v>0</v>
      </c>
      <c r="AO1336">
        <v>0</v>
      </c>
      <c r="AP1336">
        <v>765</v>
      </c>
      <c r="AQ1336" t="s">
        <v>103</v>
      </c>
      <c r="AR1336" t="s">
        <v>98</v>
      </c>
      <c r="AS1336" t="s">
        <v>105</v>
      </c>
      <c r="AT1336" t="s">
        <v>106</v>
      </c>
      <c r="AU1336">
        <v>765</v>
      </c>
      <c r="AV1336">
        <v>600</v>
      </c>
      <c r="AW1336">
        <v>0</v>
      </c>
      <c r="AX1336">
        <v>1365</v>
      </c>
      <c r="AY1336">
        <v>0</v>
      </c>
      <c r="AZ1336">
        <v>0</v>
      </c>
      <c r="BA1336">
        <v>1</v>
      </c>
      <c r="BB1336">
        <v>1</v>
      </c>
      <c r="BC1336">
        <v>3</v>
      </c>
      <c r="BD1336">
        <v>1</v>
      </c>
      <c r="BE1336" t="s">
        <v>98</v>
      </c>
      <c r="BF1336">
        <v>7</v>
      </c>
      <c r="BG1336" t="s">
        <v>146</v>
      </c>
      <c r="BH1336">
        <v>0</v>
      </c>
      <c r="BI1336" t="s">
        <v>83</v>
      </c>
      <c r="BJ1336" t="s">
        <v>108</v>
      </c>
      <c r="BK1336">
        <v>1970</v>
      </c>
      <c r="BL1336" t="s">
        <v>102</v>
      </c>
      <c r="BM1336">
        <v>2</v>
      </c>
      <c r="BN1336">
        <v>440</v>
      </c>
      <c r="BO1336" t="s">
        <v>98</v>
      </c>
      <c r="BP1336" t="s">
        <v>98</v>
      </c>
      <c r="BQ1336" t="s">
        <v>105</v>
      </c>
      <c r="BR1336">
        <v>0</v>
      </c>
      <c r="BS1336">
        <v>36</v>
      </c>
      <c r="BT1336">
        <v>0</v>
      </c>
      <c r="BU1336">
        <v>0</v>
      </c>
      <c r="BV1336">
        <v>0</v>
      </c>
      <c r="BW1336">
        <v>0</v>
      </c>
      <c r="BX1336" t="s">
        <v>83</v>
      </c>
      <c r="BY1336" t="s">
        <v>83</v>
      </c>
      <c r="BZ1336" t="s">
        <v>83</v>
      </c>
      <c r="CA1336" s="2">
        <v>0</v>
      </c>
      <c r="CB1336">
        <v>5</v>
      </c>
      <c r="CC1336">
        <v>2009</v>
      </c>
      <c r="CD1336" t="s">
        <v>110</v>
      </c>
      <c r="CE1336" t="s">
        <v>111</v>
      </c>
      <c r="CF1336" s="2">
        <v>125000</v>
      </c>
      <c r="CG1336" s="4">
        <f t="shared" si="41"/>
        <v>91.575091575091577</v>
      </c>
    </row>
    <row r="1337" spans="1:85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 t="str">
        <f t="shared" si="40"/>
        <v>Y</v>
      </c>
      <c r="S1337">
        <v>6</v>
      </c>
      <c r="T1337">
        <v>5</v>
      </c>
      <c r="U1337">
        <v>1977</v>
      </c>
      <c r="V1337" t="str">
        <f>IF(Table1[[#This Row],[YearBuilt]]&lt;1990, "N", IF(Table1[[#This Row],[Remodeled after 1990?]] = "Y", "N", "Y"))</f>
        <v>N</v>
      </c>
      <c r="W1337">
        <v>1977</v>
      </c>
      <c r="X1337" t="str" cm="1">
        <f t="array" ref="X1337">IFERROR(IF(U1337=W1337, "N", IF(AND(U1337&lt;W1337, Table1[[#This Row],[YearRemodAdd]]&gt;1990), "Y", "N/A")), No value)</f>
        <v>N</v>
      </c>
      <c r="Y1337" t="s">
        <v>93</v>
      </c>
      <c r="Z1337" t="s">
        <v>94</v>
      </c>
      <c r="AA1337" t="s">
        <v>161</v>
      </c>
      <c r="AB1337" t="s">
        <v>161</v>
      </c>
      <c r="AC1337" t="s">
        <v>96</v>
      </c>
      <c r="AD1337">
        <v>360</v>
      </c>
      <c r="AE1337" t="s">
        <v>98</v>
      </c>
      <c r="AF1337" t="s">
        <v>98</v>
      </c>
      <c r="AG1337" t="s">
        <v>118</v>
      </c>
      <c r="AH1337" t="s">
        <v>97</v>
      </c>
      <c r="AI1337" t="s">
        <v>98</v>
      </c>
      <c r="AJ1337" t="s">
        <v>100</v>
      </c>
      <c r="AK1337" t="s">
        <v>119</v>
      </c>
      <c r="AL1337">
        <v>686</v>
      </c>
      <c r="AM1337" t="s">
        <v>102</v>
      </c>
      <c r="AN1337">
        <v>0</v>
      </c>
      <c r="AO1337">
        <v>664</v>
      </c>
      <c r="AP1337">
        <v>1350</v>
      </c>
      <c r="AQ1337" t="s">
        <v>103</v>
      </c>
      <c r="AR1337" t="s">
        <v>98</v>
      </c>
      <c r="AS1337" t="s">
        <v>105</v>
      </c>
      <c r="AT1337" t="s">
        <v>106</v>
      </c>
      <c r="AU1337">
        <v>1334</v>
      </c>
      <c r="AV1337">
        <v>0</v>
      </c>
      <c r="AW1337">
        <v>0</v>
      </c>
      <c r="AX1337">
        <v>1334</v>
      </c>
      <c r="AY1337">
        <v>0</v>
      </c>
      <c r="AZ1337">
        <v>1</v>
      </c>
      <c r="BA1337">
        <v>2</v>
      </c>
      <c r="BB1337">
        <v>0</v>
      </c>
      <c r="BC1337">
        <v>2</v>
      </c>
      <c r="BD1337">
        <v>1</v>
      </c>
      <c r="BE1337" t="s">
        <v>98</v>
      </c>
      <c r="BF1337">
        <v>6</v>
      </c>
      <c r="BG1337" t="s">
        <v>107</v>
      </c>
      <c r="BH1337">
        <v>1</v>
      </c>
      <c r="BI1337" t="s">
        <v>98</v>
      </c>
      <c r="BJ1337" t="s">
        <v>108</v>
      </c>
      <c r="BK1337">
        <v>1977</v>
      </c>
      <c r="BL1337" t="s">
        <v>109</v>
      </c>
      <c r="BM1337">
        <v>2</v>
      </c>
      <c r="BN1337">
        <v>630</v>
      </c>
      <c r="BO1337" t="s">
        <v>98</v>
      </c>
      <c r="BP1337" t="s">
        <v>98</v>
      </c>
      <c r="BQ1337" t="s">
        <v>105</v>
      </c>
      <c r="BR1337">
        <v>0</v>
      </c>
      <c r="BS1337">
        <v>16</v>
      </c>
      <c r="BT1337">
        <v>0</v>
      </c>
      <c r="BU1337">
        <v>0</v>
      </c>
      <c r="BV1337">
        <v>0</v>
      </c>
      <c r="BW1337">
        <v>0</v>
      </c>
      <c r="BX1337" t="s">
        <v>83</v>
      </c>
      <c r="BY1337" t="s">
        <v>83</v>
      </c>
      <c r="BZ1337" t="s">
        <v>83</v>
      </c>
      <c r="CA1337" s="2">
        <v>0</v>
      </c>
      <c r="CB1337">
        <v>4</v>
      </c>
      <c r="CC1337">
        <v>2009</v>
      </c>
      <c r="CD1337" t="s">
        <v>110</v>
      </c>
      <c r="CE1337" t="s">
        <v>111</v>
      </c>
      <c r="CF1337" s="2">
        <v>167900</v>
      </c>
      <c r="CG1337" s="4">
        <f t="shared" si="41"/>
        <v>125.86206896551724</v>
      </c>
    </row>
    <row r="1338" spans="1:85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 t="str">
        <f t="shared" si="40"/>
        <v>Y</v>
      </c>
      <c r="S1338">
        <v>5</v>
      </c>
      <c r="T1338">
        <v>5</v>
      </c>
      <c r="U1338">
        <v>1973</v>
      </c>
      <c r="V1338" t="str">
        <f>IF(Table1[[#This Row],[YearBuilt]]&lt;1990, "N", IF(Table1[[#This Row],[Remodeled after 1990?]] = "Y", "N", "Y"))</f>
        <v>N</v>
      </c>
      <c r="W1338">
        <v>1973</v>
      </c>
      <c r="X1338" t="str" cm="1">
        <f t="array" ref="X1338">IFERROR(IF(U1338=W1338, "N", IF(AND(U1338&lt;W1338, Table1[[#This Row],[YearRemodAdd]]&gt;1990), "Y", "N/A")), No value)</f>
        <v>N</v>
      </c>
      <c r="Y1338" t="s">
        <v>93</v>
      </c>
      <c r="Z1338" t="s">
        <v>94</v>
      </c>
      <c r="AA1338" t="s">
        <v>161</v>
      </c>
      <c r="AB1338" t="s">
        <v>161</v>
      </c>
      <c r="AC1338" t="s">
        <v>96</v>
      </c>
      <c r="AD1338">
        <v>564</v>
      </c>
      <c r="AE1338" t="s">
        <v>98</v>
      </c>
      <c r="AF1338" t="s">
        <v>98</v>
      </c>
      <c r="AG1338" t="s">
        <v>118</v>
      </c>
      <c r="AH1338" t="s">
        <v>98</v>
      </c>
      <c r="AI1338" t="s">
        <v>98</v>
      </c>
      <c r="AJ1338" t="s">
        <v>100</v>
      </c>
      <c r="AK1338" t="s">
        <v>102</v>
      </c>
      <c r="AL1338">
        <v>0</v>
      </c>
      <c r="AM1338" t="s">
        <v>102</v>
      </c>
      <c r="AN1338">
        <v>0</v>
      </c>
      <c r="AO1338">
        <v>1656</v>
      </c>
      <c r="AP1338">
        <v>1656</v>
      </c>
      <c r="AQ1338" t="s">
        <v>103</v>
      </c>
      <c r="AR1338" t="s">
        <v>98</v>
      </c>
      <c r="AS1338" t="s">
        <v>105</v>
      </c>
      <c r="AT1338" t="s">
        <v>106</v>
      </c>
      <c r="AU1338">
        <v>1656</v>
      </c>
      <c r="AV1338">
        <v>0</v>
      </c>
      <c r="AW1338">
        <v>0</v>
      </c>
      <c r="AX1338">
        <v>1656</v>
      </c>
      <c r="AY1338">
        <v>0</v>
      </c>
      <c r="AZ1338">
        <v>0</v>
      </c>
      <c r="BA1338">
        <v>2</v>
      </c>
      <c r="BB1338">
        <v>0</v>
      </c>
      <c r="BC1338">
        <v>4</v>
      </c>
      <c r="BD1338">
        <v>2</v>
      </c>
      <c r="BE1338" t="s">
        <v>98</v>
      </c>
      <c r="BF1338">
        <v>8</v>
      </c>
      <c r="BG1338" t="s">
        <v>107</v>
      </c>
      <c r="BH1338">
        <v>0</v>
      </c>
      <c r="BI1338" t="s">
        <v>83</v>
      </c>
      <c r="BJ1338" t="s">
        <v>127</v>
      </c>
      <c r="BK1338">
        <v>1973</v>
      </c>
      <c r="BL1338" t="s">
        <v>102</v>
      </c>
      <c r="BM1338">
        <v>2</v>
      </c>
      <c r="BN1338">
        <v>506</v>
      </c>
      <c r="BO1338" t="s">
        <v>98</v>
      </c>
      <c r="BP1338" t="s">
        <v>98</v>
      </c>
      <c r="BQ1338" t="s">
        <v>105</v>
      </c>
      <c r="BR1338">
        <v>0</v>
      </c>
      <c r="BS1338">
        <v>211</v>
      </c>
      <c r="BT1338">
        <v>0</v>
      </c>
      <c r="BU1338">
        <v>0</v>
      </c>
      <c r="BV1338">
        <v>0</v>
      </c>
      <c r="BW1338">
        <v>0</v>
      </c>
      <c r="BX1338" t="s">
        <v>83</v>
      </c>
      <c r="BY1338" t="s">
        <v>83</v>
      </c>
      <c r="BZ1338" t="s">
        <v>83</v>
      </c>
      <c r="CA1338" s="2">
        <v>0</v>
      </c>
      <c r="CB1338">
        <v>11</v>
      </c>
      <c r="CC1338">
        <v>2008</v>
      </c>
      <c r="CD1338" t="s">
        <v>110</v>
      </c>
      <c r="CE1338" t="s">
        <v>111</v>
      </c>
      <c r="CF1338" s="2">
        <v>135000</v>
      </c>
      <c r="CG1338" s="4">
        <f t="shared" si="41"/>
        <v>81.521739130434781</v>
      </c>
    </row>
    <row r="1339" spans="1:85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 t="str">
        <f t="shared" si="40"/>
        <v>Y</v>
      </c>
      <c r="S1339">
        <v>4</v>
      </c>
      <c r="T1339">
        <v>4</v>
      </c>
      <c r="U1339">
        <v>1941</v>
      </c>
      <c r="V1339" t="str">
        <f>IF(Table1[[#This Row],[YearBuilt]]&lt;1990, "N", IF(Table1[[#This Row],[Remodeled after 1990?]] = "Y", "N", "Y"))</f>
        <v>N</v>
      </c>
      <c r="W1339">
        <v>1950</v>
      </c>
      <c r="X1339" t="str" cm="1">
        <f t="array" ref="X1339">IFERROR(IF(U1339=W1339, "N", IF(AND(U1339&lt;W1339, Table1[[#This Row],[YearRemodAdd]]&gt;1990), "Y", "N/A")), No value)</f>
        <v>N/A</v>
      </c>
      <c r="Y1339" t="s">
        <v>93</v>
      </c>
      <c r="Z1339" t="s">
        <v>94</v>
      </c>
      <c r="AA1339" t="s">
        <v>124</v>
      </c>
      <c r="AB1339" t="s">
        <v>124</v>
      </c>
      <c r="AC1339" t="s">
        <v>117</v>
      </c>
      <c r="AD1339">
        <v>0</v>
      </c>
      <c r="AE1339" t="s">
        <v>98</v>
      </c>
      <c r="AF1339" t="s">
        <v>98</v>
      </c>
      <c r="AG1339" t="s">
        <v>118</v>
      </c>
      <c r="AH1339" t="s">
        <v>98</v>
      </c>
      <c r="AI1339" t="s">
        <v>98</v>
      </c>
      <c r="AJ1339" t="s">
        <v>100</v>
      </c>
      <c r="AK1339" t="s">
        <v>102</v>
      </c>
      <c r="AL1339">
        <v>0</v>
      </c>
      <c r="AM1339" t="s">
        <v>102</v>
      </c>
      <c r="AN1339">
        <v>0</v>
      </c>
      <c r="AO1339">
        <v>693</v>
      </c>
      <c r="AP1339">
        <v>693</v>
      </c>
      <c r="AQ1339" t="s">
        <v>222</v>
      </c>
      <c r="AR1339" t="s">
        <v>147</v>
      </c>
      <c r="AS1339" t="s">
        <v>177</v>
      </c>
      <c r="AT1339" t="s">
        <v>164</v>
      </c>
      <c r="AU1339">
        <v>693</v>
      </c>
      <c r="AV1339">
        <v>0</v>
      </c>
      <c r="AW1339">
        <v>0</v>
      </c>
      <c r="AX1339">
        <v>693</v>
      </c>
      <c r="AY1339">
        <v>0</v>
      </c>
      <c r="AZ1339">
        <v>0</v>
      </c>
      <c r="BA1339">
        <v>1</v>
      </c>
      <c r="BB1339">
        <v>0</v>
      </c>
      <c r="BC1339">
        <v>2</v>
      </c>
      <c r="BD1339">
        <v>1</v>
      </c>
      <c r="BE1339" t="s">
        <v>147</v>
      </c>
      <c r="BF1339">
        <v>4</v>
      </c>
      <c r="BG1339" t="s">
        <v>107</v>
      </c>
      <c r="BH1339">
        <v>0</v>
      </c>
      <c r="BI1339" t="s">
        <v>83</v>
      </c>
      <c r="BJ1339" t="s">
        <v>83</v>
      </c>
      <c r="BK1339" t="s">
        <v>83</v>
      </c>
      <c r="BL1339" t="s">
        <v>83</v>
      </c>
      <c r="BM1339">
        <v>0</v>
      </c>
      <c r="BN1339">
        <v>0</v>
      </c>
      <c r="BO1339" t="s">
        <v>83</v>
      </c>
      <c r="BP1339" t="s">
        <v>83</v>
      </c>
      <c r="BQ1339" t="s">
        <v>177</v>
      </c>
      <c r="BR1339">
        <v>0</v>
      </c>
      <c r="BS1339">
        <v>20</v>
      </c>
      <c r="BT1339">
        <v>0</v>
      </c>
      <c r="BU1339">
        <v>0</v>
      </c>
      <c r="BV1339">
        <v>0</v>
      </c>
      <c r="BW1339">
        <v>0</v>
      </c>
      <c r="BX1339" t="s">
        <v>83</v>
      </c>
      <c r="BY1339" t="s">
        <v>83</v>
      </c>
      <c r="BZ1339" t="s">
        <v>83</v>
      </c>
      <c r="CA1339" s="2">
        <v>0</v>
      </c>
      <c r="CB1339">
        <v>3</v>
      </c>
      <c r="CC1339">
        <v>2006</v>
      </c>
      <c r="CD1339" t="s">
        <v>110</v>
      </c>
      <c r="CE1339" t="s">
        <v>111</v>
      </c>
      <c r="CF1339" s="2">
        <v>52500</v>
      </c>
      <c r="CG1339" s="4">
        <f t="shared" si="41"/>
        <v>75.757575757575751</v>
      </c>
    </row>
    <row r="1340" spans="1:85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 t="str">
        <f t="shared" si="40"/>
        <v>N</v>
      </c>
      <c r="S1340">
        <v>7</v>
      </c>
      <c r="T1340">
        <v>5</v>
      </c>
      <c r="U1340">
        <v>2002</v>
      </c>
      <c r="V1340" t="str">
        <f>IF(Table1[[#This Row],[YearBuilt]]&lt;1990, "N", IF(Table1[[#This Row],[Remodeled after 1990?]] = "Y", "N", "Y"))</f>
        <v>Y</v>
      </c>
      <c r="W1340">
        <v>2002</v>
      </c>
      <c r="X1340" t="str" cm="1">
        <f t="array" ref="X1340">IFERROR(IF(U1340=W1340, "N", IF(AND(U1340&lt;W1340, Table1[[#This Row],[YearRemodAdd]]&gt;1990), "Y", "N/A")), No value)</f>
        <v>N</v>
      </c>
      <c r="Y1340" t="s">
        <v>93</v>
      </c>
      <c r="Z1340" t="s">
        <v>94</v>
      </c>
      <c r="AA1340" t="s">
        <v>95</v>
      </c>
      <c r="AB1340" t="s">
        <v>95</v>
      </c>
      <c r="AC1340" t="s">
        <v>117</v>
      </c>
      <c r="AD1340">
        <v>0</v>
      </c>
      <c r="AE1340" t="s">
        <v>97</v>
      </c>
      <c r="AF1340" t="s">
        <v>98</v>
      </c>
      <c r="AG1340" t="s">
        <v>99</v>
      </c>
      <c r="AH1340" t="s">
        <v>97</v>
      </c>
      <c r="AI1340" t="s">
        <v>98</v>
      </c>
      <c r="AJ1340" t="s">
        <v>100</v>
      </c>
      <c r="AK1340" t="s">
        <v>101</v>
      </c>
      <c r="AL1340">
        <v>700</v>
      </c>
      <c r="AM1340" t="s">
        <v>102</v>
      </c>
      <c r="AN1340">
        <v>0</v>
      </c>
      <c r="AO1340">
        <v>216</v>
      </c>
      <c r="AP1340">
        <v>916</v>
      </c>
      <c r="AQ1340" t="s">
        <v>103</v>
      </c>
      <c r="AR1340" t="s">
        <v>104</v>
      </c>
      <c r="AS1340" t="s">
        <v>105</v>
      </c>
      <c r="AT1340" t="s">
        <v>106</v>
      </c>
      <c r="AU1340">
        <v>920</v>
      </c>
      <c r="AV1340">
        <v>941</v>
      </c>
      <c r="AW1340">
        <v>0</v>
      </c>
      <c r="AX1340">
        <v>1861</v>
      </c>
      <c r="AY1340">
        <v>1</v>
      </c>
      <c r="AZ1340">
        <v>0</v>
      </c>
      <c r="BA1340">
        <v>2</v>
      </c>
      <c r="BB1340">
        <v>1</v>
      </c>
      <c r="BC1340">
        <v>3</v>
      </c>
      <c r="BD1340">
        <v>1</v>
      </c>
      <c r="BE1340" t="s">
        <v>97</v>
      </c>
      <c r="BF1340">
        <v>8</v>
      </c>
      <c r="BG1340" t="s">
        <v>107</v>
      </c>
      <c r="BH1340">
        <v>0</v>
      </c>
      <c r="BI1340" t="s">
        <v>83</v>
      </c>
      <c r="BJ1340" t="s">
        <v>156</v>
      </c>
      <c r="BK1340">
        <v>2002</v>
      </c>
      <c r="BL1340" t="s">
        <v>109</v>
      </c>
      <c r="BM1340">
        <v>2</v>
      </c>
      <c r="BN1340">
        <v>492</v>
      </c>
      <c r="BO1340" t="s">
        <v>98</v>
      </c>
      <c r="BP1340" t="s">
        <v>98</v>
      </c>
      <c r="BQ1340" t="s">
        <v>105</v>
      </c>
      <c r="BR1340">
        <v>146</v>
      </c>
      <c r="BS1340">
        <v>91</v>
      </c>
      <c r="BT1340">
        <v>0</v>
      </c>
      <c r="BU1340">
        <v>0</v>
      </c>
      <c r="BV1340">
        <v>0</v>
      </c>
      <c r="BW1340">
        <v>0</v>
      </c>
      <c r="BX1340" t="s">
        <v>83</v>
      </c>
      <c r="BY1340" t="s">
        <v>83</v>
      </c>
      <c r="BZ1340" t="s">
        <v>83</v>
      </c>
      <c r="CA1340" s="2">
        <v>0</v>
      </c>
      <c r="CB1340">
        <v>6</v>
      </c>
      <c r="CC1340">
        <v>2006</v>
      </c>
      <c r="CD1340" t="s">
        <v>110</v>
      </c>
      <c r="CE1340" t="s">
        <v>111</v>
      </c>
      <c r="CF1340" s="2">
        <v>200000</v>
      </c>
      <c r="CG1340" s="4">
        <f t="shared" si="41"/>
        <v>107.46910263299301</v>
      </c>
    </row>
    <row r="1341" spans="1:85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 t="str">
        <f t="shared" si="40"/>
        <v>Y</v>
      </c>
      <c r="S1341">
        <v>5</v>
      </c>
      <c r="T1341">
        <v>7</v>
      </c>
      <c r="U1341">
        <v>1972</v>
      </c>
      <c r="V1341" t="str">
        <f>IF(Table1[[#This Row],[YearBuilt]]&lt;1990, "N", IF(Table1[[#This Row],[Remodeled after 1990?]] = "Y", "N", "Y"))</f>
        <v>N</v>
      </c>
      <c r="W1341">
        <v>1972</v>
      </c>
      <c r="X1341" t="str" cm="1">
        <f t="array" ref="X1341">IFERROR(IF(U1341=W1341, "N", IF(AND(U1341&lt;W1341, Table1[[#This Row],[YearRemodAdd]]&gt;1990), "Y", "N/A")), No value)</f>
        <v>N</v>
      </c>
      <c r="Y1341" t="s">
        <v>152</v>
      </c>
      <c r="Z1341" t="s">
        <v>94</v>
      </c>
      <c r="AA1341" t="s">
        <v>116</v>
      </c>
      <c r="AB1341" t="s">
        <v>116</v>
      </c>
      <c r="AC1341" t="s">
        <v>117</v>
      </c>
      <c r="AD1341">
        <v>0</v>
      </c>
      <c r="AE1341" t="s">
        <v>98</v>
      </c>
      <c r="AF1341" t="s">
        <v>97</v>
      </c>
      <c r="AG1341" t="s">
        <v>118</v>
      </c>
      <c r="AH1341" t="s">
        <v>98</v>
      </c>
      <c r="AI1341" t="s">
        <v>98</v>
      </c>
      <c r="AJ1341" t="s">
        <v>121</v>
      </c>
      <c r="AK1341" t="s">
        <v>153</v>
      </c>
      <c r="AL1341">
        <v>360</v>
      </c>
      <c r="AM1341" t="s">
        <v>102</v>
      </c>
      <c r="AN1341">
        <v>0</v>
      </c>
      <c r="AO1341">
        <v>504</v>
      </c>
      <c r="AP1341">
        <v>864</v>
      </c>
      <c r="AQ1341" t="s">
        <v>103</v>
      </c>
      <c r="AR1341" t="s">
        <v>104</v>
      </c>
      <c r="AS1341" t="s">
        <v>105</v>
      </c>
      <c r="AT1341" t="s">
        <v>106</v>
      </c>
      <c r="AU1341">
        <v>864</v>
      </c>
      <c r="AV1341">
        <v>0</v>
      </c>
      <c r="AW1341">
        <v>0</v>
      </c>
      <c r="AX1341">
        <v>864</v>
      </c>
      <c r="AY1341">
        <v>0</v>
      </c>
      <c r="AZ1341">
        <v>0</v>
      </c>
      <c r="BA1341">
        <v>1</v>
      </c>
      <c r="BB1341">
        <v>0</v>
      </c>
      <c r="BC1341">
        <v>3</v>
      </c>
      <c r="BD1341">
        <v>1</v>
      </c>
      <c r="BE1341" t="s">
        <v>98</v>
      </c>
      <c r="BF1341">
        <v>5</v>
      </c>
      <c r="BG1341" t="s">
        <v>107</v>
      </c>
      <c r="BH1341">
        <v>0</v>
      </c>
      <c r="BI1341" t="s">
        <v>83</v>
      </c>
      <c r="BJ1341" t="s">
        <v>108</v>
      </c>
      <c r="BK1341">
        <v>1972</v>
      </c>
      <c r="BL1341" t="s">
        <v>109</v>
      </c>
      <c r="BM1341">
        <v>1</v>
      </c>
      <c r="BN1341">
        <v>288</v>
      </c>
      <c r="BO1341" t="s">
        <v>98</v>
      </c>
      <c r="BP1341" t="s">
        <v>98</v>
      </c>
      <c r="BQ1341" t="s">
        <v>105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 t="s">
        <v>83</v>
      </c>
      <c r="BY1341" t="s">
        <v>83</v>
      </c>
      <c r="BZ1341" t="s">
        <v>83</v>
      </c>
      <c r="CA1341" s="2">
        <v>0</v>
      </c>
      <c r="CB1341">
        <v>6</v>
      </c>
      <c r="CC1341">
        <v>2006</v>
      </c>
      <c r="CD1341" t="s">
        <v>110</v>
      </c>
      <c r="CE1341" t="s">
        <v>111</v>
      </c>
      <c r="CF1341" s="2">
        <v>128500</v>
      </c>
      <c r="CG1341" s="4">
        <f t="shared" si="41"/>
        <v>148.72685185185185</v>
      </c>
    </row>
    <row r="1342" spans="1:85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 t="str">
        <f t="shared" si="40"/>
        <v>Y</v>
      </c>
      <c r="S1342">
        <v>4</v>
      </c>
      <c r="T1342">
        <v>5</v>
      </c>
      <c r="U1342">
        <v>1971</v>
      </c>
      <c r="V1342" t="str">
        <f>IF(Table1[[#This Row],[YearBuilt]]&lt;1990, "N", IF(Table1[[#This Row],[Remodeled after 1990?]] = "Y", "N", "Y"))</f>
        <v>N</v>
      </c>
      <c r="W1342">
        <v>1971</v>
      </c>
      <c r="X1342" t="str" cm="1">
        <f t="array" ref="X1342">IFERROR(IF(U1342=W1342, "N", IF(AND(U1342&lt;W1342, Table1[[#This Row],[YearRemodAdd]]&gt;1990), "Y", "N/A")), No value)</f>
        <v>N</v>
      </c>
      <c r="Y1342" t="s">
        <v>93</v>
      </c>
      <c r="Z1342" t="s">
        <v>94</v>
      </c>
      <c r="AA1342" t="s">
        <v>116</v>
      </c>
      <c r="AB1342" t="s">
        <v>116</v>
      </c>
      <c r="AC1342" t="s">
        <v>117</v>
      </c>
      <c r="AD1342">
        <v>0</v>
      </c>
      <c r="AE1342" t="s">
        <v>98</v>
      </c>
      <c r="AF1342" t="s">
        <v>98</v>
      </c>
      <c r="AG1342" t="s">
        <v>118</v>
      </c>
      <c r="AH1342" t="s">
        <v>98</v>
      </c>
      <c r="AI1342" t="s">
        <v>98</v>
      </c>
      <c r="AJ1342" t="s">
        <v>100</v>
      </c>
      <c r="AK1342" t="s">
        <v>102</v>
      </c>
      <c r="AL1342">
        <v>0</v>
      </c>
      <c r="AM1342" t="s">
        <v>102</v>
      </c>
      <c r="AN1342">
        <v>0</v>
      </c>
      <c r="AO1342">
        <v>858</v>
      </c>
      <c r="AP1342">
        <v>858</v>
      </c>
      <c r="AQ1342" t="s">
        <v>103</v>
      </c>
      <c r="AR1342" t="s">
        <v>98</v>
      </c>
      <c r="AS1342" t="s">
        <v>105</v>
      </c>
      <c r="AT1342" t="s">
        <v>106</v>
      </c>
      <c r="AU1342">
        <v>872</v>
      </c>
      <c r="AV1342">
        <v>0</v>
      </c>
      <c r="AW1342">
        <v>0</v>
      </c>
      <c r="AX1342">
        <v>872</v>
      </c>
      <c r="AY1342">
        <v>0</v>
      </c>
      <c r="AZ1342">
        <v>0</v>
      </c>
      <c r="BA1342">
        <v>1</v>
      </c>
      <c r="BB1342">
        <v>0</v>
      </c>
      <c r="BC1342">
        <v>3</v>
      </c>
      <c r="BD1342">
        <v>1</v>
      </c>
      <c r="BE1342" t="s">
        <v>98</v>
      </c>
      <c r="BF1342">
        <v>5</v>
      </c>
      <c r="BG1342" t="s">
        <v>107</v>
      </c>
      <c r="BH1342">
        <v>0</v>
      </c>
      <c r="BI1342" t="s">
        <v>83</v>
      </c>
      <c r="BJ1342" t="s">
        <v>127</v>
      </c>
      <c r="BK1342">
        <v>1974</v>
      </c>
      <c r="BL1342" t="s">
        <v>102</v>
      </c>
      <c r="BM1342">
        <v>4</v>
      </c>
      <c r="BN1342">
        <v>480</v>
      </c>
      <c r="BO1342" t="s">
        <v>98</v>
      </c>
      <c r="BP1342" t="s">
        <v>98</v>
      </c>
      <c r="BQ1342" t="s">
        <v>105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 t="s">
        <v>83</v>
      </c>
      <c r="BY1342" t="s">
        <v>163</v>
      </c>
      <c r="BZ1342" t="s">
        <v>83</v>
      </c>
      <c r="CA1342" s="2">
        <v>0</v>
      </c>
      <c r="CB1342">
        <v>6</v>
      </c>
      <c r="CC1342">
        <v>2007</v>
      </c>
      <c r="CD1342" t="s">
        <v>110</v>
      </c>
      <c r="CE1342" t="s">
        <v>111</v>
      </c>
      <c r="CF1342" s="2">
        <v>123000</v>
      </c>
      <c r="CG1342" s="4">
        <f t="shared" si="41"/>
        <v>141.05504587155963</v>
      </c>
    </row>
    <row r="1343" spans="1:85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 t="str">
        <f t="shared" si="40"/>
        <v>Y</v>
      </c>
      <c r="S1343">
        <v>6</v>
      </c>
      <c r="T1343">
        <v>5</v>
      </c>
      <c r="U1343">
        <v>2003</v>
      </c>
      <c r="V1343" t="str">
        <f>IF(Table1[[#This Row],[YearBuilt]]&lt;1990, "N", IF(Table1[[#This Row],[Remodeled after 1990?]] = "Y", "N", "Y"))</f>
        <v>N</v>
      </c>
      <c r="W1343">
        <v>2004</v>
      </c>
      <c r="X1343" t="str" cm="1">
        <f t="array" ref="X1343">IFERROR(IF(U1343=W1343, "N", IF(AND(U1343&lt;W1343, Table1[[#This Row],[YearRemodAdd]]&gt;1990), "Y", "N/A")), No value)</f>
        <v>Y</v>
      </c>
      <c r="Y1343" t="s">
        <v>93</v>
      </c>
      <c r="Z1343" t="s">
        <v>94</v>
      </c>
      <c r="AA1343" t="s">
        <v>95</v>
      </c>
      <c r="AB1343" t="s">
        <v>95</v>
      </c>
      <c r="AC1343" t="s">
        <v>117</v>
      </c>
      <c r="AD1343">
        <v>0</v>
      </c>
      <c r="AE1343" t="s">
        <v>98</v>
      </c>
      <c r="AF1343" t="s">
        <v>98</v>
      </c>
      <c r="AG1343" t="s">
        <v>99</v>
      </c>
      <c r="AH1343" t="s">
        <v>97</v>
      </c>
      <c r="AI1343" t="s">
        <v>98</v>
      </c>
      <c r="AJ1343" t="s">
        <v>100</v>
      </c>
      <c r="AK1343" t="s">
        <v>101</v>
      </c>
      <c r="AL1343">
        <v>814</v>
      </c>
      <c r="AM1343" t="s">
        <v>102</v>
      </c>
      <c r="AN1343">
        <v>0</v>
      </c>
      <c r="AO1343">
        <v>300</v>
      </c>
      <c r="AP1343">
        <v>1114</v>
      </c>
      <c r="AQ1343" t="s">
        <v>103</v>
      </c>
      <c r="AR1343" t="s">
        <v>104</v>
      </c>
      <c r="AS1343" t="s">
        <v>105</v>
      </c>
      <c r="AT1343" t="s">
        <v>106</v>
      </c>
      <c r="AU1343">
        <v>1114</v>
      </c>
      <c r="AV1343">
        <v>0</v>
      </c>
      <c r="AW1343">
        <v>0</v>
      </c>
      <c r="AX1343">
        <v>1114</v>
      </c>
      <c r="AY1343">
        <v>1</v>
      </c>
      <c r="AZ1343">
        <v>0</v>
      </c>
      <c r="BA1343">
        <v>1</v>
      </c>
      <c r="BB1343">
        <v>0</v>
      </c>
      <c r="BC1343">
        <v>3</v>
      </c>
      <c r="BD1343">
        <v>1</v>
      </c>
      <c r="BE1343" t="s">
        <v>97</v>
      </c>
      <c r="BF1343">
        <v>6</v>
      </c>
      <c r="BG1343" t="s">
        <v>107</v>
      </c>
      <c r="BH1343">
        <v>0</v>
      </c>
      <c r="BI1343" t="s">
        <v>83</v>
      </c>
      <c r="BJ1343" t="s">
        <v>127</v>
      </c>
      <c r="BK1343">
        <v>2004</v>
      </c>
      <c r="BL1343" t="s">
        <v>102</v>
      </c>
      <c r="BM1343">
        <v>2</v>
      </c>
      <c r="BN1343">
        <v>576</v>
      </c>
      <c r="BO1343" t="s">
        <v>98</v>
      </c>
      <c r="BP1343" t="s">
        <v>98</v>
      </c>
      <c r="BQ1343" t="s">
        <v>105</v>
      </c>
      <c r="BR1343">
        <v>0</v>
      </c>
      <c r="BS1343">
        <v>78</v>
      </c>
      <c r="BT1343">
        <v>0</v>
      </c>
      <c r="BU1343">
        <v>0</v>
      </c>
      <c r="BV1343">
        <v>0</v>
      </c>
      <c r="BW1343">
        <v>0</v>
      </c>
      <c r="BX1343" t="s">
        <v>83</v>
      </c>
      <c r="BY1343" t="s">
        <v>83</v>
      </c>
      <c r="BZ1343" t="s">
        <v>83</v>
      </c>
      <c r="CA1343" s="2">
        <v>0</v>
      </c>
      <c r="CB1343">
        <v>7</v>
      </c>
      <c r="CC1343">
        <v>2008</v>
      </c>
      <c r="CD1343" t="s">
        <v>110</v>
      </c>
      <c r="CE1343" t="s">
        <v>111</v>
      </c>
      <c r="CF1343" s="2">
        <v>155000</v>
      </c>
      <c r="CG1343" s="4">
        <f t="shared" si="41"/>
        <v>139.13824057450628</v>
      </c>
    </row>
    <row r="1344" spans="1:85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 t="str">
        <f t="shared" si="40"/>
        <v>N</v>
      </c>
      <c r="S1344">
        <v>8</v>
      </c>
      <c r="T1344">
        <v>5</v>
      </c>
      <c r="U1344">
        <v>2002</v>
      </c>
      <c r="V1344" t="str">
        <f>IF(Table1[[#This Row],[YearBuilt]]&lt;1990, "N", IF(Table1[[#This Row],[Remodeled after 1990?]] = "Y", "N", "Y"))</f>
        <v>Y</v>
      </c>
      <c r="W1344">
        <v>2002</v>
      </c>
      <c r="X1344" t="str" cm="1">
        <f t="array" ref="X1344">IFERROR(IF(U1344=W1344, "N", IF(AND(U1344&lt;W1344, Table1[[#This Row],[YearRemodAdd]]&gt;1990), "Y", "N/A")), No value)</f>
        <v>N</v>
      </c>
      <c r="Y1344" t="s">
        <v>93</v>
      </c>
      <c r="Z1344" t="s">
        <v>94</v>
      </c>
      <c r="AA1344" t="s">
        <v>95</v>
      </c>
      <c r="AB1344" t="s">
        <v>95</v>
      </c>
      <c r="AC1344" t="s">
        <v>96</v>
      </c>
      <c r="AD1344">
        <v>149</v>
      </c>
      <c r="AE1344" t="s">
        <v>97</v>
      </c>
      <c r="AF1344" t="s">
        <v>98</v>
      </c>
      <c r="AG1344" t="s">
        <v>99</v>
      </c>
      <c r="AH1344" t="s">
        <v>97</v>
      </c>
      <c r="AI1344" t="s">
        <v>98</v>
      </c>
      <c r="AJ1344" t="s">
        <v>100</v>
      </c>
      <c r="AK1344" t="s">
        <v>102</v>
      </c>
      <c r="AL1344">
        <v>0</v>
      </c>
      <c r="AM1344" t="s">
        <v>102</v>
      </c>
      <c r="AN1344">
        <v>0</v>
      </c>
      <c r="AO1344">
        <v>1284</v>
      </c>
      <c r="AP1344">
        <v>1284</v>
      </c>
      <c r="AQ1344" t="s">
        <v>103</v>
      </c>
      <c r="AR1344" t="s">
        <v>104</v>
      </c>
      <c r="AS1344" t="s">
        <v>105</v>
      </c>
      <c r="AT1344" t="s">
        <v>106</v>
      </c>
      <c r="AU1344">
        <v>1284</v>
      </c>
      <c r="AV1344">
        <v>885</v>
      </c>
      <c r="AW1344">
        <v>0</v>
      </c>
      <c r="AX1344">
        <v>2169</v>
      </c>
      <c r="AY1344">
        <v>0</v>
      </c>
      <c r="AZ1344">
        <v>0</v>
      </c>
      <c r="BA1344">
        <v>2</v>
      </c>
      <c r="BB1344">
        <v>1</v>
      </c>
      <c r="BC1344">
        <v>3</v>
      </c>
      <c r="BD1344">
        <v>1</v>
      </c>
      <c r="BE1344" t="s">
        <v>97</v>
      </c>
      <c r="BF1344">
        <v>7</v>
      </c>
      <c r="BG1344" t="s">
        <v>107</v>
      </c>
      <c r="BH1344">
        <v>1</v>
      </c>
      <c r="BI1344" t="s">
        <v>97</v>
      </c>
      <c r="BJ1344" t="s">
        <v>108</v>
      </c>
      <c r="BK1344">
        <v>2002</v>
      </c>
      <c r="BL1344" t="s">
        <v>109</v>
      </c>
      <c r="BM1344">
        <v>2</v>
      </c>
      <c r="BN1344">
        <v>647</v>
      </c>
      <c r="BO1344" t="s">
        <v>98</v>
      </c>
      <c r="BP1344" t="s">
        <v>98</v>
      </c>
      <c r="BQ1344" t="s">
        <v>105</v>
      </c>
      <c r="BR1344">
        <v>192</v>
      </c>
      <c r="BS1344">
        <v>87</v>
      </c>
      <c r="BT1344">
        <v>0</v>
      </c>
      <c r="BU1344">
        <v>0</v>
      </c>
      <c r="BV1344">
        <v>0</v>
      </c>
      <c r="BW1344">
        <v>0</v>
      </c>
      <c r="BX1344" t="s">
        <v>83</v>
      </c>
      <c r="BY1344" t="s">
        <v>83</v>
      </c>
      <c r="BZ1344" t="s">
        <v>83</v>
      </c>
      <c r="CA1344" s="2">
        <v>0</v>
      </c>
      <c r="CB1344">
        <v>8</v>
      </c>
      <c r="CC1344">
        <v>2007</v>
      </c>
      <c r="CD1344" t="s">
        <v>110</v>
      </c>
      <c r="CE1344" t="s">
        <v>111</v>
      </c>
      <c r="CF1344" s="2">
        <v>228500</v>
      </c>
      <c r="CG1344" s="4">
        <f t="shared" si="41"/>
        <v>105.3480866758875</v>
      </c>
    </row>
    <row r="1345" spans="1:85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 t="str">
        <f t="shared" si="40"/>
        <v>N/A</v>
      </c>
      <c r="S1345">
        <v>6</v>
      </c>
      <c r="T1345">
        <v>6</v>
      </c>
      <c r="U1345">
        <v>1928</v>
      </c>
      <c r="V1345" t="str">
        <f>IF(Table1[[#This Row],[YearBuilt]]&lt;1990, "N", IF(Table1[[#This Row],[Remodeled after 1990?]] = "Y", "N", "Y"))</f>
        <v>N</v>
      </c>
      <c r="W1345">
        <v>1950</v>
      </c>
      <c r="X1345" t="str" cm="1">
        <f t="array" ref="X1345">IFERROR(IF(U1345=W1345, "N", IF(AND(U1345&lt;W1345, Table1[[#This Row],[YearRemodAdd]]&gt;1990), "Y", "N/A")), No value)</f>
        <v>N/A</v>
      </c>
      <c r="Y1345" t="s">
        <v>93</v>
      </c>
      <c r="Z1345" t="s">
        <v>94</v>
      </c>
      <c r="AA1345" t="s">
        <v>96</v>
      </c>
      <c r="AB1345" t="s">
        <v>137</v>
      </c>
      <c r="AC1345" t="s">
        <v>117</v>
      </c>
      <c r="AD1345">
        <v>0</v>
      </c>
      <c r="AE1345" t="s">
        <v>98</v>
      </c>
      <c r="AF1345" t="s">
        <v>98</v>
      </c>
      <c r="AG1345" t="s">
        <v>126</v>
      </c>
      <c r="AH1345" t="s">
        <v>98</v>
      </c>
      <c r="AI1345" t="s">
        <v>98</v>
      </c>
      <c r="AJ1345" t="s">
        <v>100</v>
      </c>
      <c r="AK1345" t="s">
        <v>102</v>
      </c>
      <c r="AL1345">
        <v>0</v>
      </c>
      <c r="AM1345" t="s">
        <v>102</v>
      </c>
      <c r="AN1345">
        <v>0</v>
      </c>
      <c r="AO1345">
        <v>896</v>
      </c>
      <c r="AP1345">
        <v>896</v>
      </c>
      <c r="AQ1345" t="s">
        <v>103</v>
      </c>
      <c r="AR1345" t="s">
        <v>97</v>
      </c>
      <c r="AS1345" t="s">
        <v>105</v>
      </c>
      <c r="AT1345" t="s">
        <v>106</v>
      </c>
      <c r="AU1345">
        <v>1172</v>
      </c>
      <c r="AV1345">
        <v>741</v>
      </c>
      <c r="AW1345">
        <v>0</v>
      </c>
      <c r="AX1345">
        <v>1913</v>
      </c>
      <c r="AY1345">
        <v>0</v>
      </c>
      <c r="AZ1345">
        <v>0</v>
      </c>
      <c r="BA1345">
        <v>1</v>
      </c>
      <c r="BB1345">
        <v>1</v>
      </c>
      <c r="BC1345">
        <v>3</v>
      </c>
      <c r="BD1345">
        <v>1</v>
      </c>
      <c r="BE1345" t="s">
        <v>98</v>
      </c>
      <c r="BF1345">
        <v>9</v>
      </c>
      <c r="BG1345" t="s">
        <v>107</v>
      </c>
      <c r="BH1345">
        <v>1</v>
      </c>
      <c r="BI1345" t="s">
        <v>98</v>
      </c>
      <c r="BJ1345" t="s">
        <v>127</v>
      </c>
      <c r="BK1345">
        <v>1929</v>
      </c>
      <c r="BL1345" t="s">
        <v>102</v>
      </c>
      <c r="BM1345">
        <v>2</v>
      </c>
      <c r="BN1345">
        <v>342</v>
      </c>
      <c r="BO1345" t="s">
        <v>147</v>
      </c>
      <c r="BP1345" t="s">
        <v>147</v>
      </c>
      <c r="BQ1345" t="s">
        <v>105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 t="s">
        <v>83</v>
      </c>
      <c r="BY1345" t="s">
        <v>83</v>
      </c>
      <c r="BZ1345" t="s">
        <v>83</v>
      </c>
      <c r="CA1345" s="2">
        <v>0</v>
      </c>
      <c r="CB1345">
        <v>3</v>
      </c>
      <c r="CC1345">
        <v>2009</v>
      </c>
      <c r="CD1345" t="s">
        <v>110</v>
      </c>
      <c r="CE1345" t="s">
        <v>111</v>
      </c>
      <c r="CF1345" s="2">
        <v>177000</v>
      </c>
      <c r="CG1345" s="4">
        <f t="shared" si="41"/>
        <v>92.524830109775223</v>
      </c>
    </row>
    <row r="1346" spans="1:85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 t="str">
        <f t="shared" si="40"/>
        <v>N</v>
      </c>
      <c r="S1346">
        <v>7</v>
      </c>
      <c r="T1346">
        <v>5</v>
      </c>
      <c r="U1346">
        <v>2006</v>
      </c>
      <c r="V1346" t="str">
        <f>IF(Table1[[#This Row],[YearBuilt]]&lt;1990, "N", IF(Table1[[#This Row],[Remodeled after 1990?]] = "Y", "N", "Y"))</f>
        <v>Y</v>
      </c>
      <c r="W1346">
        <v>2006</v>
      </c>
      <c r="X1346" t="str" cm="1">
        <f t="array" ref="X1346">IFERROR(IF(U1346=W1346, "N", IF(AND(U1346&lt;W1346, Table1[[#This Row],[YearRemodAdd]]&gt;1990), "Y", "N/A")), No value)</f>
        <v>N</v>
      </c>
      <c r="Y1346" t="s">
        <v>93</v>
      </c>
      <c r="Z1346" t="s">
        <v>94</v>
      </c>
      <c r="AA1346" t="s">
        <v>95</v>
      </c>
      <c r="AB1346" t="s">
        <v>95</v>
      </c>
      <c r="AC1346" t="s">
        <v>117</v>
      </c>
      <c r="AD1346">
        <v>0</v>
      </c>
      <c r="AE1346" t="s">
        <v>97</v>
      </c>
      <c r="AF1346" t="s">
        <v>98</v>
      </c>
      <c r="AG1346" t="s">
        <v>99</v>
      </c>
      <c r="AH1346" t="s">
        <v>97</v>
      </c>
      <c r="AI1346" t="s">
        <v>98</v>
      </c>
      <c r="AJ1346" t="s">
        <v>100</v>
      </c>
      <c r="AK1346" t="s">
        <v>102</v>
      </c>
      <c r="AL1346">
        <v>0</v>
      </c>
      <c r="AM1346" t="s">
        <v>102</v>
      </c>
      <c r="AN1346">
        <v>0</v>
      </c>
      <c r="AO1346">
        <v>728</v>
      </c>
      <c r="AP1346">
        <v>728</v>
      </c>
      <c r="AQ1346" t="s">
        <v>103</v>
      </c>
      <c r="AR1346" t="s">
        <v>104</v>
      </c>
      <c r="AS1346" t="s">
        <v>105</v>
      </c>
      <c r="AT1346" t="s">
        <v>106</v>
      </c>
      <c r="AU1346">
        <v>728</v>
      </c>
      <c r="AV1346">
        <v>728</v>
      </c>
      <c r="AW1346">
        <v>0</v>
      </c>
      <c r="AX1346">
        <v>1456</v>
      </c>
      <c r="AY1346">
        <v>0</v>
      </c>
      <c r="AZ1346">
        <v>0</v>
      </c>
      <c r="BA1346">
        <v>2</v>
      </c>
      <c r="BB1346">
        <v>1</v>
      </c>
      <c r="BC1346">
        <v>3</v>
      </c>
      <c r="BD1346">
        <v>1</v>
      </c>
      <c r="BE1346" t="s">
        <v>97</v>
      </c>
      <c r="BF1346">
        <v>8</v>
      </c>
      <c r="BG1346" t="s">
        <v>107</v>
      </c>
      <c r="BH1346">
        <v>1</v>
      </c>
      <c r="BI1346" t="s">
        <v>98</v>
      </c>
      <c r="BJ1346" t="s">
        <v>108</v>
      </c>
      <c r="BK1346">
        <v>2006</v>
      </c>
      <c r="BL1346" t="s">
        <v>157</v>
      </c>
      <c r="BM1346">
        <v>2</v>
      </c>
      <c r="BN1346">
        <v>440</v>
      </c>
      <c r="BO1346" t="s">
        <v>98</v>
      </c>
      <c r="BP1346" t="s">
        <v>98</v>
      </c>
      <c r="BQ1346" t="s">
        <v>105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t="s">
        <v>83</v>
      </c>
      <c r="BY1346" t="s">
        <v>83</v>
      </c>
      <c r="BZ1346" t="s">
        <v>83</v>
      </c>
      <c r="CA1346" s="2">
        <v>0</v>
      </c>
      <c r="CB1346">
        <v>7</v>
      </c>
      <c r="CC1346">
        <v>2007</v>
      </c>
      <c r="CD1346" t="s">
        <v>158</v>
      </c>
      <c r="CE1346" t="s">
        <v>159</v>
      </c>
      <c r="CF1346" s="2">
        <v>155835</v>
      </c>
      <c r="CG1346" s="4">
        <f t="shared" si="41"/>
        <v>107.02953296703296</v>
      </c>
    </row>
    <row r="1347" spans="1:85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 t="str">
        <f t="shared" ref="R1347:R1410" si="42">IFERROR(IF(Q1347 = "1Story", "Y",IF(Q1347 = "2Story", "N", "N/A")), "No value")</f>
        <v>Y</v>
      </c>
      <c r="S1347">
        <v>4</v>
      </c>
      <c r="T1347">
        <v>4</v>
      </c>
      <c r="U1347">
        <v>1920</v>
      </c>
      <c r="V1347" t="str">
        <f>IF(Table1[[#This Row],[YearBuilt]]&lt;1990, "N", IF(Table1[[#This Row],[Remodeled after 1990?]] = "Y", "N", "Y"))</f>
        <v>N</v>
      </c>
      <c r="W1347">
        <v>1950</v>
      </c>
      <c r="X1347" t="str" cm="1">
        <f t="array" ref="X1347">IFERROR(IF(U1347=W1347, "N", IF(AND(U1347&lt;W1347, Table1[[#This Row],[YearRemodAdd]]&gt;1990), "Y", "N/A")), No value)</f>
        <v>N/A</v>
      </c>
      <c r="Y1347" t="s">
        <v>152</v>
      </c>
      <c r="Z1347" t="s">
        <v>94</v>
      </c>
      <c r="AA1347" t="s">
        <v>116</v>
      </c>
      <c r="AB1347" t="s">
        <v>116</v>
      </c>
      <c r="AC1347" t="s">
        <v>117</v>
      </c>
      <c r="AD1347">
        <v>0</v>
      </c>
      <c r="AE1347" t="s">
        <v>98</v>
      </c>
      <c r="AF1347" t="s">
        <v>98</v>
      </c>
      <c r="AG1347" t="s">
        <v>99</v>
      </c>
      <c r="AH1347" t="s">
        <v>98</v>
      </c>
      <c r="AI1347" t="s">
        <v>98</v>
      </c>
      <c r="AJ1347" t="s">
        <v>100</v>
      </c>
      <c r="AK1347" t="s">
        <v>119</v>
      </c>
      <c r="AL1347">
        <v>250</v>
      </c>
      <c r="AM1347" t="s">
        <v>102</v>
      </c>
      <c r="AN1347">
        <v>0</v>
      </c>
      <c r="AO1347">
        <v>710</v>
      </c>
      <c r="AP1347">
        <v>960</v>
      </c>
      <c r="AQ1347" t="s">
        <v>103</v>
      </c>
      <c r="AR1347" t="s">
        <v>97</v>
      </c>
      <c r="AS1347" t="s">
        <v>105</v>
      </c>
      <c r="AT1347" t="s">
        <v>164</v>
      </c>
      <c r="AU1347">
        <v>960</v>
      </c>
      <c r="AV1347">
        <v>0</v>
      </c>
      <c r="AW1347">
        <v>0</v>
      </c>
      <c r="AX1347">
        <v>960</v>
      </c>
      <c r="AY1347">
        <v>0</v>
      </c>
      <c r="AZ1347">
        <v>0</v>
      </c>
      <c r="BA1347">
        <v>1</v>
      </c>
      <c r="BB1347">
        <v>0</v>
      </c>
      <c r="BC1347">
        <v>2</v>
      </c>
      <c r="BD1347">
        <v>1</v>
      </c>
      <c r="BE1347" t="s">
        <v>147</v>
      </c>
      <c r="BF1347">
        <v>5</v>
      </c>
      <c r="BG1347" t="s">
        <v>107</v>
      </c>
      <c r="BH1347">
        <v>0</v>
      </c>
      <c r="BI1347" t="s">
        <v>83</v>
      </c>
      <c r="BJ1347" t="s">
        <v>127</v>
      </c>
      <c r="BK1347">
        <v>1997</v>
      </c>
      <c r="BL1347" t="s">
        <v>102</v>
      </c>
      <c r="BM1347">
        <v>1</v>
      </c>
      <c r="BN1347">
        <v>308</v>
      </c>
      <c r="BO1347" t="s">
        <v>98</v>
      </c>
      <c r="BP1347" t="s">
        <v>98</v>
      </c>
      <c r="BQ1347" t="s">
        <v>105</v>
      </c>
      <c r="BR1347">
        <v>0</v>
      </c>
      <c r="BS1347">
        <v>0</v>
      </c>
      <c r="BT1347">
        <v>168</v>
      </c>
      <c r="BU1347">
        <v>0</v>
      </c>
      <c r="BV1347">
        <v>0</v>
      </c>
      <c r="BW1347">
        <v>0</v>
      </c>
      <c r="BX1347" t="s">
        <v>83</v>
      </c>
      <c r="BY1347" t="s">
        <v>83</v>
      </c>
      <c r="BZ1347" t="s">
        <v>83</v>
      </c>
      <c r="CA1347" s="2">
        <v>0</v>
      </c>
      <c r="CB1347">
        <v>7</v>
      </c>
      <c r="CC1347">
        <v>2007</v>
      </c>
      <c r="CD1347" t="s">
        <v>110</v>
      </c>
      <c r="CE1347" t="s">
        <v>111</v>
      </c>
      <c r="CF1347" s="2">
        <v>108500</v>
      </c>
      <c r="CG1347" s="4">
        <f t="shared" ref="CG1347:CG1410" si="43">CF1347/AX1347</f>
        <v>113.02083333333333</v>
      </c>
    </row>
    <row r="1348" spans="1:85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 t="str">
        <f t="shared" si="42"/>
        <v>Y</v>
      </c>
      <c r="S1348">
        <v>7</v>
      </c>
      <c r="T1348">
        <v>7</v>
      </c>
      <c r="U1348">
        <v>1968</v>
      </c>
      <c r="V1348" t="str">
        <f>IF(Table1[[#This Row],[YearBuilt]]&lt;1990, "N", IF(Table1[[#This Row],[Remodeled after 1990?]] = "Y", "N", "Y"))</f>
        <v>N</v>
      </c>
      <c r="W1348">
        <v>2003</v>
      </c>
      <c r="X1348" t="str" cm="1">
        <f t="array" ref="X1348">IFERROR(IF(U1348=W1348, "N", IF(AND(U1348&lt;W1348, Table1[[#This Row],[YearRemodAdd]]&gt;1990), "Y", "N/A")), No value)</f>
        <v>Y</v>
      </c>
      <c r="Y1348" t="s">
        <v>152</v>
      </c>
      <c r="Z1348" t="s">
        <v>94</v>
      </c>
      <c r="AA1348" t="s">
        <v>96</v>
      </c>
      <c r="AB1348" t="s">
        <v>140</v>
      </c>
      <c r="AC1348" t="s">
        <v>117</v>
      </c>
      <c r="AD1348">
        <v>0</v>
      </c>
      <c r="AE1348" t="s">
        <v>98</v>
      </c>
      <c r="AF1348" t="s">
        <v>98</v>
      </c>
      <c r="AG1348" t="s">
        <v>118</v>
      </c>
      <c r="AH1348" t="s">
        <v>98</v>
      </c>
      <c r="AI1348" t="s">
        <v>98</v>
      </c>
      <c r="AJ1348" t="s">
        <v>100</v>
      </c>
      <c r="AK1348" t="s">
        <v>141</v>
      </c>
      <c r="AL1348">
        <v>297</v>
      </c>
      <c r="AM1348" t="s">
        <v>153</v>
      </c>
      <c r="AN1348">
        <v>68</v>
      </c>
      <c r="AO1348">
        <v>1203</v>
      </c>
      <c r="AP1348">
        <v>1568</v>
      </c>
      <c r="AQ1348" t="s">
        <v>103</v>
      </c>
      <c r="AR1348" t="s">
        <v>98</v>
      </c>
      <c r="AS1348" t="s">
        <v>105</v>
      </c>
      <c r="AT1348" t="s">
        <v>106</v>
      </c>
      <c r="AU1348">
        <v>2156</v>
      </c>
      <c r="AV1348">
        <v>0</v>
      </c>
      <c r="AW1348">
        <v>0</v>
      </c>
      <c r="AX1348">
        <v>2156</v>
      </c>
      <c r="AY1348">
        <v>0</v>
      </c>
      <c r="AZ1348">
        <v>0</v>
      </c>
      <c r="BA1348">
        <v>2</v>
      </c>
      <c r="BB1348">
        <v>0</v>
      </c>
      <c r="BC1348">
        <v>3</v>
      </c>
      <c r="BD1348">
        <v>1</v>
      </c>
      <c r="BE1348" t="s">
        <v>98</v>
      </c>
      <c r="BF1348">
        <v>9</v>
      </c>
      <c r="BG1348" t="s">
        <v>107</v>
      </c>
      <c r="BH1348">
        <v>1</v>
      </c>
      <c r="BI1348" t="s">
        <v>97</v>
      </c>
      <c r="BJ1348" t="s">
        <v>108</v>
      </c>
      <c r="BK1348">
        <v>1968</v>
      </c>
      <c r="BL1348" t="s">
        <v>109</v>
      </c>
      <c r="BM1348">
        <v>2</v>
      </c>
      <c r="BN1348">
        <v>508</v>
      </c>
      <c r="BO1348" t="s">
        <v>97</v>
      </c>
      <c r="BP1348" t="s">
        <v>98</v>
      </c>
      <c r="BQ1348" t="s">
        <v>105</v>
      </c>
      <c r="BR1348">
        <v>0</v>
      </c>
      <c r="BS1348">
        <v>80</v>
      </c>
      <c r="BT1348">
        <v>0</v>
      </c>
      <c r="BU1348">
        <v>290</v>
      </c>
      <c r="BV1348">
        <v>0</v>
      </c>
      <c r="BW1348">
        <v>0</v>
      </c>
      <c r="BX1348" t="s">
        <v>83</v>
      </c>
      <c r="BY1348" t="s">
        <v>83</v>
      </c>
      <c r="BZ1348" t="s">
        <v>83</v>
      </c>
      <c r="CA1348" s="2">
        <v>0</v>
      </c>
      <c r="CB1348">
        <v>6</v>
      </c>
      <c r="CC1348">
        <v>2006</v>
      </c>
      <c r="CD1348" t="s">
        <v>110</v>
      </c>
      <c r="CE1348" t="s">
        <v>111</v>
      </c>
      <c r="CF1348" s="2">
        <v>262500</v>
      </c>
      <c r="CG1348" s="4">
        <f t="shared" si="43"/>
        <v>121.75324675324676</v>
      </c>
    </row>
    <row r="1349" spans="1:85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 t="str">
        <f t="shared" si="42"/>
        <v>Y</v>
      </c>
      <c r="S1349">
        <v>8</v>
      </c>
      <c r="T1349">
        <v>5</v>
      </c>
      <c r="U1349">
        <v>2006</v>
      </c>
      <c r="V1349" t="str">
        <f>IF(Table1[[#This Row],[YearBuilt]]&lt;1990, "N", IF(Table1[[#This Row],[Remodeled after 1990?]] = "Y", "N", "Y"))</f>
        <v>N</v>
      </c>
      <c r="W1349">
        <v>2007</v>
      </c>
      <c r="X1349" t="str" cm="1">
        <f t="array" ref="X1349">IFERROR(IF(U1349=W1349, "N", IF(AND(U1349&lt;W1349, Table1[[#This Row],[YearRemodAdd]]&gt;1990), "Y", "N/A")), No value)</f>
        <v>Y</v>
      </c>
      <c r="Y1349" t="s">
        <v>93</v>
      </c>
      <c r="Z1349" t="s">
        <v>94</v>
      </c>
      <c r="AA1349" t="s">
        <v>95</v>
      </c>
      <c r="AB1349" t="s">
        <v>95</v>
      </c>
      <c r="AC1349" t="s">
        <v>137</v>
      </c>
      <c r="AD1349">
        <v>100</v>
      </c>
      <c r="AE1349" t="s">
        <v>97</v>
      </c>
      <c r="AF1349" t="s">
        <v>98</v>
      </c>
      <c r="AG1349" t="s">
        <v>99</v>
      </c>
      <c r="AH1349" t="s">
        <v>104</v>
      </c>
      <c r="AI1349" t="s">
        <v>98</v>
      </c>
      <c r="AJ1349" t="s">
        <v>97</v>
      </c>
      <c r="AK1349" t="s">
        <v>101</v>
      </c>
      <c r="AL1349">
        <v>80</v>
      </c>
      <c r="AM1349" t="s">
        <v>102</v>
      </c>
      <c r="AN1349">
        <v>0</v>
      </c>
      <c r="AO1349">
        <v>1652</v>
      </c>
      <c r="AP1349">
        <v>1732</v>
      </c>
      <c r="AQ1349" t="s">
        <v>103</v>
      </c>
      <c r="AR1349" t="s">
        <v>104</v>
      </c>
      <c r="AS1349" t="s">
        <v>105</v>
      </c>
      <c r="AT1349" t="s">
        <v>106</v>
      </c>
      <c r="AU1349">
        <v>1776</v>
      </c>
      <c r="AV1349">
        <v>0</v>
      </c>
      <c r="AW1349">
        <v>0</v>
      </c>
      <c r="AX1349">
        <v>1776</v>
      </c>
      <c r="AY1349">
        <v>1</v>
      </c>
      <c r="AZ1349">
        <v>0</v>
      </c>
      <c r="BA1349">
        <v>2</v>
      </c>
      <c r="BB1349">
        <v>0</v>
      </c>
      <c r="BC1349">
        <v>3</v>
      </c>
      <c r="BD1349">
        <v>1</v>
      </c>
      <c r="BE1349" t="s">
        <v>97</v>
      </c>
      <c r="BF1349">
        <v>7</v>
      </c>
      <c r="BG1349" t="s">
        <v>107</v>
      </c>
      <c r="BH1349">
        <v>1</v>
      </c>
      <c r="BI1349" t="s">
        <v>97</v>
      </c>
      <c r="BJ1349" t="s">
        <v>108</v>
      </c>
      <c r="BK1349">
        <v>2006</v>
      </c>
      <c r="BL1349" t="s">
        <v>157</v>
      </c>
      <c r="BM1349">
        <v>3</v>
      </c>
      <c r="BN1349">
        <v>712</v>
      </c>
      <c r="BO1349" t="s">
        <v>98</v>
      </c>
      <c r="BP1349" t="s">
        <v>98</v>
      </c>
      <c r="BQ1349" t="s">
        <v>105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 t="s">
        <v>83</v>
      </c>
      <c r="BY1349" t="s">
        <v>83</v>
      </c>
      <c r="BZ1349" t="s">
        <v>83</v>
      </c>
      <c r="CA1349" s="2">
        <v>0</v>
      </c>
      <c r="CB1349">
        <v>5</v>
      </c>
      <c r="CC1349">
        <v>2007</v>
      </c>
      <c r="CD1349" t="s">
        <v>158</v>
      </c>
      <c r="CE1349" t="s">
        <v>159</v>
      </c>
      <c r="CF1349" s="2">
        <v>283463</v>
      </c>
      <c r="CG1349" s="4">
        <f t="shared" si="43"/>
        <v>159.60754504504504</v>
      </c>
    </row>
    <row r="1350" spans="1:85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 t="str">
        <f t="shared" si="42"/>
        <v>Y</v>
      </c>
      <c r="S1350">
        <v>7</v>
      </c>
      <c r="T1350">
        <v>5</v>
      </c>
      <c r="U1350">
        <v>1998</v>
      </c>
      <c r="V1350" t="str">
        <f>IF(Table1[[#This Row],[YearBuilt]]&lt;1990, "N", IF(Table1[[#This Row],[Remodeled after 1990?]] = "Y", "N", "Y"))</f>
        <v>Y</v>
      </c>
      <c r="W1350">
        <v>1998</v>
      </c>
      <c r="X1350" t="str" cm="1">
        <f t="array" ref="X1350">IFERROR(IF(U1350=W1350, "N", IF(AND(U1350&lt;W1350, Table1[[#This Row],[YearRemodAdd]]&gt;1990), "Y", "N/A")), No value)</f>
        <v>N</v>
      </c>
      <c r="Y1350" t="s">
        <v>93</v>
      </c>
      <c r="Z1350" t="s">
        <v>94</v>
      </c>
      <c r="AA1350" t="s">
        <v>95</v>
      </c>
      <c r="AB1350" t="s">
        <v>95</v>
      </c>
      <c r="AC1350" t="s">
        <v>117</v>
      </c>
      <c r="AD1350">
        <v>0</v>
      </c>
      <c r="AE1350" t="s">
        <v>97</v>
      </c>
      <c r="AF1350" t="s">
        <v>98</v>
      </c>
      <c r="AG1350" t="s">
        <v>99</v>
      </c>
      <c r="AH1350" t="s">
        <v>97</v>
      </c>
      <c r="AI1350" t="s">
        <v>98</v>
      </c>
      <c r="AJ1350" t="s">
        <v>97</v>
      </c>
      <c r="AK1350" t="s">
        <v>101</v>
      </c>
      <c r="AL1350">
        <v>1443</v>
      </c>
      <c r="AM1350" t="s">
        <v>102</v>
      </c>
      <c r="AN1350">
        <v>0</v>
      </c>
      <c r="AO1350">
        <v>39</v>
      </c>
      <c r="AP1350">
        <v>1482</v>
      </c>
      <c r="AQ1350" t="s">
        <v>103</v>
      </c>
      <c r="AR1350" t="s">
        <v>104</v>
      </c>
      <c r="AS1350" t="s">
        <v>105</v>
      </c>
      <c r="AT1350" t="s">
        <v>106</v>
      </c>
      <c r="AU1350">
        <v>1494</v>
      </c>
      <c r="AV1350">
        <v>0</v>
      </c>
      <c r="AW1350">
        <v>0</v>
      </c>
      <c r="AX1350">
        <v>1494</v>
      </c>
      <c r="AY1350">
        <v>1</v>
      </c>
      <c r="AZ1350">
        <v>0</v>
      </c>
      <c r="BA1350">
        <v>2</v>
      </c>
      <c r="BB1350">
        <v>0</v>
      </c>
      <c r="BC1350">
        <v>3</v>
      </c>
      <c r="BD1350">
        <v>1</v>
      </c>
      <c r="BE1350" t="s">
        <v>97</v>
      </c>
      <c r="BF1350">
        <v>5</v>
      </c>
      <c r="BG1350" t="s">
        <v>107</v>
      </c>
      <c r="BH1350">
        <v>1</v>
      </c>
      <c r="BI1350" t="s">
        <v>147</v>
      </c>
      <c r="BJ1350" t="s">
        <v>108</v>
      </c>
      <c r="BK1350">
        <v>1998</v>
      </c>
      <c r="BL1350" t="s">
        <v>109</v>
      </c>
      <c r="BM1350">
        <v>2</v>
      </c>
      <c r="BN1350">
        <v>514</v>
      </c>
      <c r="BO1350" t="s">
        <v>98</v>
      </c>
      <c r="BP1350" t="s">
        <v>98</v>
      </c>
      <c r="BQ1350" t="s">
        <v>105</v>
      </c>
      <c r="BR1350">
        <v>402</v>
      </c>
      <c r="BS1350">
        <v>25</v>
      </c>
      <c r="BT1350">
        <v>0</v>
      </c>
      <c r="BU1350">
        <v>0</v>
      </c>
      <c r="BV1350">
        <v>0</v>
      </c>
      <c r="BW1350">
        <v>0</v>
      </c>
      <c r="BX1350" t="s">
        <v>83</v>
      </c>
      <c r="BY1350" t="s">
        <v>83</v>
      </c>
      <c r="BZ1350" t="s">
        <v>83</v>
      </c>
      <c r="CA1350" s="2">
        <v>0</v>
      </c>
      <c r="CB1350">
        <v>8</v>
      </c>
      <c r="CC1350">
        <v>2007</v>
      </c>
      <c r="CD1350" t="s">
        <v>110</v>
      </c>
      <c r="CE1350" t="s">
        <v>111</v>
      </c>
      <c r="CF1350" s="2">
        <v>215000</v>
      </c>
      <c r="CG1350" s="4">
        <f t="shared" si="43"/>
        <v>143.90896921017404</v>
      </c>
    </row>
    <row r="1351" spans="1:85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 t="str">
        <f t="shared" si="42"/>
        <v>N</v>
      </c>
      <c r="S1351">
        <v>8</v>
      </c>
      <c r="T1351">
        <v>5</v>
      </c>
      <c r="U1351">
        <v>1872</v>
      </c>
      <c r="V1351" t="str">
        <f>IF(Table1[[#This Row],[YearBuilt]]&lt;1990, "N", IF(Table1[[#This Row],[Remodeled after 1990?]] = "Y", "N", "Y"))</f>
        <v>N</v>
      </c>
      <c r="W1351">
        <v>1987</v>
      </c>
      <c r="X1351" t="str" cm="1">
        <f t="array" ref="X1351">IFERROR(IF(U1351=W1351, "N", IF(AND(U1351&lt;W1351, Table1[[#This Row],[YearRemodAdd]]&gt;1990), "Y", "N/A")), No value)</f>
        <v>N/A</v>
      </c>
      <c r="Y1351" t="s">
        <v>93</v>
      </c>
      <c r="Z1351" t="s">
        <v>94</v>
      </c>
      <c r="AA1351" t="s">
        <v>116</v>
      </c>
      <c r="AB1351" t="s">
        <v>116</v>
      </c>
      <c r="AC1351" t="s">
        <v>117</v>
      </c>
      <c r="AD1351">
        <v>0</v>
      </c>
      <c r="AE1351" t="s">
        <v>98</v>
      </c>
      <c r="AF1351" t="s">
        <v>97</v>
      </c>
      <c r="AG1351" t="s">
        <v>126</v>
      </c>
      <c r="AH1351" t="s">
        <v>98</v>
      </c>
      <c r="AI1351" t="s">
        <v>147</v>
      </c>
      <c r="AJ1351" t="s">
        <v>100</v>
      </c>
      <c r="AK1351" t="s">
        <v>172</v>
      </c>
      <c r="AL1351">
        <v>259</v>
      </c>
      <c r="AM1351" t="s">
        <v>102</v>
      </c>
      <c r="AN1351">
        <v>0</v>
      </c>
      <c r="AO1351">
        <v>425</v>
      </c>
      <c r="AP1351">
        <v>684</v>
      </c>
      <c r="AQ1351" t="s">
        <v>251</v>
      </c>
      <c r="AR1351" t="s">
        <v>147</v>
      </c>
      <c r="AS1351" t="s">
        <v>177</v>
      </c>
      <c r="AT1351" t="s">
        <v>106</v>
      </c>
      <c r="AU1351">
        <v>938</v>
      </c>
      <c r="AV1351">
        <v>1215</v>
      </c>
      <c r="AW1351">
        <v>205</v>
      </c>
      <c r="AX1351">
        <v>2358</v>
      </c>
      <c r="AY1351">
        <v>0</v>
      </c>
      <c r="AZ1351">
        <v>0</v>
      </c>
      <c r="BA1351">
        <v>2</v>
      </c>
      <c r="BB1351">
        <v>0</v>
      </c>
      <c r="BC1351">
        <v>4</v>
      </c>
      <c r="BD1351">
        <v>1</v>
      </c>
      <c r="BE1351" t="s">
        <v>98</v>
      </c>
      <c r="BF1351">
        <v>8</v>
      </c>
      <c r="BG1351" t="s">
        <v>107</v>
      </c>
      <c r="BH1351">
        <v>0</v>
      </c>
      <c r="BI1351" t="s">
        <v>83</v>
      </c>
      <c r="BJ1351" t="s">
        <v>83</v>
      </c>
      <c r="BK1351" t="s">
        <v>83</v>
      </c>
      <c r="BL1351" t="s">
        <v>83</v>
      </c>
      <c r="BM1351">
        <v>0</v>
      </c>
      <c r="BN1351">
        <v>0</v>
      </c>
      <c r="BO1351" t="s">
        <v>83</v>
      </c>
      <c r="BP1351" t="s">
        <v>83</v>
      </c>
      <c r="BQ1351" t="s">
        <v>105</v>
      </c>
      <c r="BR1351">
        <v>0</v>
      </c>
      <c r="BS1351">
        <v>54</v>
      </c>
      <c r="BT1351">
        <v>20</v>
      </c>
      <c r="BU1351">
        <v>0</v>
      </c>
      <c r="BV1351">
        <v>0</v>
      </c>
      <c r="BW1351">
        <v>0</v>
      </c>
      <c r="BX1351" t="s">
        <v>83</v>
      </c>
      <c r="BY1351" t="s">
        <v>83</v>
      </c>
      <c r="BZ1351" t="s">
        <v>83</v>
      </c>
      <c r="CA1351" s="2">
        <v>0</v>
      </c>
      <c r="CB1351">
        <v>12</v>
      </c>
      <c r="CC1351">
        <v>2008</v>
      </c>
      <c r="CD1351" t="s">
        <v>110</v>
      </c>
      <c r="CE1351" t="s">
        <v>111</v>
      </c>
      <c r="CF1351" s="2">
        <v>122000</v>
      </c>
      <c r="CG1351" s="4">
        <f t="shared" si="43"/>
        <v>51.738761662425787</v>
      </c>
    </row>
    <row r="1352" spans="1:85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 t="str">
        <f t="shared" si="42"/>
        <v>N</v>
      </c>
      <c r="S1352">
        <v>5</v>
      </c>
      <c r="T1352">
        <v>5</v>
      </c>
      <c r="U1352">
        <v>1969</v>
      </c>
      <c r="V1352" t="str">
        <f>IF(Table1[[#This Row],[YearBuilt]]&lt;1990, "N", IF(Table1[[#This Row],[Remodeled after 1990?]] = "Y", "N", "Y"))</f>
        <v>N</v>
      </c>
      <c r="W1352">
        <v>1969</v>
      </c>
      <c r="X1352" t="str" cm="1">
        <f t="array" ref="X1352">IFERROR(IF(U1352=W1352, "N", IF(AND(U1352&lt;W1352, Table1[[#This Row],[YearRemodAdd]]&gt;1990), "Y", "N/A")), No value)</f>
        <v>N</v>
      </c>
      <c r="Y1352" t="s">
        <v>93</v>
      </c>
      <c r="Z1352" t="s">
        <v>94</v>
      </c>
      <c r="AA1352" t="s">
        <v>116</v>
      </c>
      <c r="AB1352" t="s">
        <v>116</v>
      </c>
      <c r="AC1352" t="s">
        <v>96</v>
      </c>
      <c r="AD1352">
        <v>368</v>
      </c>
      <c r="AE1352" t="s">
        <v>98</v>
      </c>
      <c r="AF1352" t="s">
        <v>98</v>
      </c>
      <c r="AG1352" t="s">
        <v>118</v>
      </c>
      <c r="AH1352" t="s">
        <v>98</v>
      </c>
      <c r="AI1352" t="s">
        <v>98</v>
      </c>
      <c r="AJ1352" t="s">
        <v>100</v>
      </c>
      <c r="AK1352" t="s">
        <v>172</v>
      </c>
      <c r="AL1352">
        <v>500</v>
      </c>
      <c r="AM1352" t="s">
        <v>102</v>
      </c>
      <c r="AN1352">
        <v>0</v>
      </c>
      <c r="AO1352">
        <v>748</v>
      </c>
      <c r="AP1352">
        <v>1248</v>
      </c>
      <c r="AQ1352" t="s">
        <v>103</v>
      </c>
      <c r="AR1352" t="s">
        <v>98</v>
      </c>
      <c r="AS1352" t="s">
        <v>105</v>
      </c>
      <c r="AT1352" t="s">
        <v>106</v>
      </c>
      <c r="AU1352">
        <v>1338</v>
      </c>
      <c r="AV1352">
        <v>1296</v>
      </c>
      <c r="AW1352">
        <v>0</v>
      </c>
      <c r="AX1352">
        <v>2634</v>
      </c>
      <c r="AY1352">
        <v>1</v>
      </c>
      <c r="AZ1352">
        <v>1</v>
      </c>
      <c r="BA1352">
        <v>2</v>
      </c>
      <c r="BB1352">
        <v>2</v>
      </c>
      <c r="BC1352">
        <v>6</v>
      </c>
      <c r="BD1352">
        <v>2</v>
      </c>
      <c r="BE1352" t="s">
        <v>98</v>
      </c>
      <c r="BF1352">
        <v>12</v>
      </c>
      <c r="BG1352" t="s">
        <v>107</v>
      </c>
      <c r="BH1352">
        <v>0</v>
      </c>
      <c r="BI1352" t="s">
        <v>83</v>
      </c>
      <c r="BJ1352" t="s">
        <v>127</v>
      </c>
      <c r="BK1352">
        <v>1969</v>
      </c>
      <c r="BL1352" t="s">
        <v>102</v>
      </c>
      <c r="BM1352">
        <v>4</v>
      </c>
      <c r="BN1352">
        <v>968</v>
      </c>
      <c r="BO1352" t="s">
        <v>98</v>
      </c>
      <c r="BP1352" t="s">
        <v>98</v>
      </c>
      <c r="BQ1352" t="s">
        <v>105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83</v>
      </c>
      <c r="BY1352" t="s">
        <v>83</v>
      </c>
      <c r="BZ1352" t="s">
        <v>83</v>
      </c>
      <c r="CA1352" s="2">
        <v>0</v>
      </c>
      <c r="CB1352">
        <v>8</v>
      </c>
      <c r="CC1352">
        <v>2009</v>
      </c>
      <c r="CD1352" t="s">
        <v>110</v>
      </c>
      <c r="CE1352" t="s">
        <v>111</v>
      </c>
      <c r="CF1352" s="2">
        <v>200000</v>
      </c>
      <c r="CG1352" s="4">
        <f t="shared" si="43"/>
        <v>75.930144267274102</v>
      </c>
    </row>
    <row r="1353" spans="1:85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 t="str">
        <f t="shared" si="42"/>
        <v>N</v>
      </c>
      <c r="S1353">
        <v>6</v>
      </c>
      <c r="T1353">
        <v>6</v>
      </c>
      <c r="U1353">
        <v>1962</v>
      </c>
      <c r="V1353" t="str">
        <f>IF(Table1[[#This Row],[YearBuilt]]&lt;1990, "N", IF(Table1[[#This Row],[Remodeled after 1990?]] = "Y", "N", "Y"))</f>
        <v>N</v>
      </c>
      <c r="W1353">
        <v>1962</v>
      </c>
      <c r="X1353" t="str" cm="1">
        <f t="array" ref="X1353">IFERROR(IF(U1353=W1353, "N", IF(AND(U1353&lt;W1353, Table1[[#This Row],[YearRemodAdd]]&gt;1990), "Y", "N/A")), No value)</f>
        <v>N</v>
      </c>
      <c r="Y1353" t="s">
        <v>93</v>
      </c>
      <c r="Z1353" t="s">
        <v>94</v>
      </c>
      <c r="AA1353" t="s">
        <v>140</v>
      </c>
      <c r="AB1353" t="s">
        <v>140</v>
      </c>
      <c r="AC1353" t="s">
        <v>96</v>
      </c>
      <c r="AD1353">
        <v>318</v>
      </c>
      <c r="AE1353" t="s">
        <v>98</v>
      </c>
      <c r="AF1353" t="s">
        <v>98</v>
      </c>
      <c r="AG1353" t="s">
        <v>118</v>
      </c>
      <c r="AH1353" t="s">
        <v>98</v>
      </c>
      <c r="AI1353" t="s">
        <v>98</v>
      </c>
      <c r="AJ1353" t="s">
        <v>100</v>
      </c>
      <c r="AK1353" t="s">
        <v>153</v>
      </c>
      <c r="AL1353">
        <v>319</v>
      </c>
      <c r="AM1353" t="s">
        <v>102</v>
      </c>
      <c r="AN1353">
        <v>0</v>
      </c>
      <c r="AO1353">
        <v>539</v>
      </c>
      <c r="AP1353">
        <v>858</v>
      </c>
      <c r="AQ1353" t="s">
        <v>103</v>
      </c>
      <c r="AR1353" t="s">
        <v>104</v>
      </c>
      <c r="AS1353" t="s">
        <v>105</v>
      </c>
      <c r="AT1353" t="s">
        <v>106</v>
      </c>
      <c r="AU1353">
        <v>858</v>
      </c>
      <c r="AV1353">
        <v>858</v>
      </c>
      <c r="AW1353">
        <v>0</v>
      </c>
      <c r="AX1353">
        <v>1716</v>
      </c>
      <c r="AY1353">
        <v>0</v>
      </c>
      <c r="AZ1353">
        <v>0</v>
      </c>
      <c r="BA1353">
        <v>1</v>
      </c>
      <c r="BB1353">
        <v>1</v>
      </c>
      <c r="BC1353">
        <v>4</v>
      </c>
      <c r="BD1353">
        <v>1</v>
      </c>
      <c r="BE1353" t="s">
        <v>98</v>
      </c>
      <c r="BF1353">
        <v>8</v>
      </c>
      <c r="BG1353" t="s">
        <v>107</v>
      </c>
      <c r="BH1353">
        <v>1</v>
      </c>
      <c r="BI1353" t="s">
        <v>97</v>
      </c>
      <c r="BJ1353" t="s">
        <v>108</v>
      </c>
      <c r="BK1353">
        <v>1962</v>
      </c>
      <c r="BL1353" t="s">
        <v>157</v>
      </c>
      <c r="BM1353">
        <v>2</v>
      </c>
      <c r="BN1353">
        <v>490</v>
      </c>
      <c r="BO1353" t="s">
        <v>98</v>
      </c>
      <c r="BP1353" t="s">
        <v>98</v>
      </c>
      <c r="BQ1353" t="s">
        <v>105</v>
      </c>
      <c r="BR1353">
        <v>0</v>
      </c>
      <c r="BS1353">
        <v>84</v>
      </c>
      <c r="BT1353">
        <v>0</v>
      </c>
      <c r="BU1353">
        <v>0</v>
      </c>
      <c r="BV1353">
        <v>120</v>
      </c>
      <c r="BW1353">
        <v>0</v>
      </c>
      <c r="BX1353" t="s">
        <v>83</v>
      </c>
      <c r="BY1353" t="s">
        <v>83</v>
      </c>
      <c r="BZ1353" t="s">
        <v>83</v>
      </c>
      <c r="CA1353" s="2">
        <v>0</v>
      </c>
      <c r="CB1353">
        <v>3</v>
      </c>
      <c r="CC1353">
        <v>2008</v>
      </c>
      <c r="CD1353" t="s">
        <v>110</v>
      </c>
      <c r="CE1353" t="s">
        <v>111</v>
      </c>
      <c r="CF1353" s="2">
        <v>171000</v>
      </c>
      <c r="CG1353" s="4">
        <f t="shared" si="43"/>
        <v>99.650349650349654</v>
      </c>
    </row>
    <row r="1354" spans="1:85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 t="str">
        <f t="shared" si="42"/>
        <v>N/A</v>
      </c>
      <c r="S1354">
        <v>6</v>
      </c>
      <c r="T1354">
        <v>9</v>
      </c>
      <c r="U1354">
        <v>1937</v>
      </c>
      <c r="V1354" t="str">
        <f>IF(Table1[[#This Row],[YearBuilt]]&lt;1990, "N", IF(Table1[[#This Row],[Remodeled after 1990?]] = "Y", "N", "Y"))</f>
        <v>N</v>
      </c>
      <c r="W1354">
        <v>2000</v>
      </c>
      <c r="X1354" t="str" cm="1">
        <f t="array" ref="X1354">IFERROR(IF(U1354=W1354, "N", IF(AND(U1354&lt;W1354, Table1[[#This Row],[YearRemodAdd]]&gt;1990), "Y", "N/A")), No value)</f>
        <v>Y</v>
      </c>
      <c r="Y1354" t="s">
        <v>93</v>
      </c>
      <c r="Z1354" t="s">
        <v>94</v>
      </c>
      <c r="AA1354" t="s">
        <v>116</v>
      </c>
      <c r="AB1354" t="s">
        <v>116</v>
      </c>
      <c r="AC1354" t="s">
        <v>117</v>
      </c>
      <c r="AD1354">
        <v>0</v>
      </c>
      <c r="AE1354" t="s">
        <v>97</v>
      </c>
      <c r="AF1354" t="s">
        <v>98</v>
      </c>
      <c r="AG1354" t="s">
        <v>126</v>
      </c>
      <c r="AH1354" t="s">
        <v>98</v>
      </c>
      <c r="AI1354" t="s">
        <v>98</v>
      </c>
      <c r="AJ1354" t="s">
        <v>100</v>
      </c>
      <c r="AK1354" t="s">
        <v>102</v>
      </c>
      <c r="AL1354">
        <v>0</v>
      </c>
      <c r="AM1354" t="s">
        <v>102</v>
      </c>
      <c r="AN1354">
        <v>0</v>
      </c>
      <c r="AO1354">
        <v>698</v>
      </c>
      <c r="AP1354">
        <v>698</v>
      </c>
      <c r="AQ1354" t="s">
        <v>103</v>
      </c>
      <c r="AR1354" t="s">
        <v>98</v>
      </c>
      <c r="AS1354" t="s">
        <v>105</v>
      </c>
      <c r="AT1354" t="s">
        <v>106</v>
      </c>
      <c r="AU1354">
        <v>786</v>
      </c>
      <c r="AV1354">
        <v>390</v>
      </c>
      <c r="AW1354">
        <v>0</v>
      </c>
      <c r="AX1354">
        <v>1176</v>
      </c>
      <c r="AY1354">
        <v>0</v>
      </c>
      <c r="AZ1354">
        <v>0</v>
      </c>
      <c r="BA1354">
        <v>1</v>
      </c>
      <c r="BB1354">
        <v>0</v>
      </c>
      <c r="BC1354">
        <v>2</v>
      </c>
      <c r="BD1354">
        <v>1</v>
      </c>
      <c r="BE1354" t="s">
        <v>98</v>
      </c>
      <c r="BF1354">
        <v>4</v>
      </c>
      <c r="BG1354" t="s">
        <v>107</v>
      </c>
      <c r="BH1354">
        <v>0</v>
      </c>
      <c r="BI1354" t="s">
        <v>83</v>
      </c>
      <c r="BJ1354" t="s">
        <v>127</v>
      </c>
      <c r="BK1354">
        <v>1999</v>
      </c>
      <c r="BL1354" t="s">
        <v>102</v>
      </c>
      <c r="BM1354">
        <v>2</v>
      </c>
      <c r="BN1354">
        <v>624</v>
      </c>
      <c r="BO1354" t="s">
        <v>98</v>
      </c>
      <c r="BP1354" t="s">
        <v>98</v>
      </c>
      <c r="BQ1354" t="s">
        <v>177</v>
      </c>
      <c r="BR1354">
        <v>210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 t="s">
        <v>83</v>
      </c>
      <c r="BY1354" t="s">
        <v>83</v>
      </c>
      <c r="BZ1354" t="s">
        <v>83</v>
      </c>
      <c r="CA1354" s="2">
        <v>0</v>
      </c>
      <c r="CB1354">
        <v>7</v>
      </c>
      <c r="CC1354">
        <v>2009</v>
      </c>
      <c r="CD1354" t="s">
        <v>110</v>
      </c>
      <c r="CE1354" t="s">
        <v>111</v>
      </c>
      <c r="CF1354" s="2">
        <v>134900</v>
      </c>
      <c r="CG1354" s="4">
        <f t="shared" si="43"/>
        <v>114.71088435374149</v>
      </c>
    </row>
    <row r="1355" spans="1:85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 t="str">
        <f t="shared" si="42"/>
        <v>N/A</v>
      </c>
      <c r="S1355">
        <v>8</v>
      </c>
      <c r="T1355">
        <v>5</v>
      </c>
      <c r="U1355">
        <v>1995</v>
      </c>
      <c r="V1355" t="str">
        <f>IF(Table1[[#This Row],[YearBuilt]]&lt;1990, "N", IF(Table1[[#This Row],[Remodeled after 1990?]] = "Y", "N", "Y"))</f>
        <v>N</v>
      </c>
      <c r="W1355">
        <v>1996</v>
      </c>
      <c r="X1355" t="str" cm="1">
        <f t="array" ref="X1355">IFERROR(IF(U1355=W1355, "N", IF(AND(U1355&lt;W1355, Table1[[#This Row],[YearRemodAdd]]&gt;1990), "Y", "N/A")), No value)</f>
        <v>Y</v>
      </c>
      <c r="Y1355" t="s">
        <v>152</v>
      </c>
      <c r="Z1355" t="s">
        <v>94</v>
      </c>
      <c r="AA1355" t="s">
        <v>95</v>
      </c>
      <c r="AB1355" t="s">
        <v>95</v>
      </c>
      <c r="AC1355" t="s">
        <v>96</v>
      </c>
      <c r="AD1355">
        <v>579</v>
      </c>
      <c r="AE1355" t="s">
        <v>97</v>
      </c>
      <c r="AF1355" t="s">
        <v>98</v>
      </c>
      <c r="AG1355" t="s">
        <v>99</v>
      </c>
      <c r="AH1355" t="s">
        <v>97</v>
      </c>
      <c r="AI1355" t="s">
        <v>98</v>
      </c>
      <c r="AJ1355" t="s">
        <v>130</v>
      </c>
      <c r="AK1355" t="s">
        <v>101</v>
      </c>
      <c r="AL1355">
        <v>816</v>
      </c>
      <c r="AM1355" t="s">
        <v>102</v>
      </c>
      <c r="AN1355">
        <v>0</v>
      </c>
      <c r="AO1355">
        <v>1217</v>
      </c>
      <c r="AP1355">
        <v>2033</v>
      </c>
      <c r="AQ1355" t="s">
        <v>103</v>
      </c>
      <c r="AR1355" t="s">
        <v>104</v>
      </c>
      <c r="AS1355" t="s">
        <v>105</v>
      </c>
      <c r="AT1355" t="s">
        <v>106</v>
      </c>
      <c r="AU1355">
        <v>2053</v>
      </c>
      <c r="AV1355">
        <v>1185</v>
      </c>
      <c r="AW1355">
        <v>0</v>
      </c>
      <c r="AX1355">
        <v>3238</v>
      </c>
      <c r="AY1355">
        <v>1</v>
      </c>
      <c r="AZ1355">
        <v>0</v>
      </c>
      <c r="BA1355">
        <v>2</v>
      </c>
      <c r="BB1355">
        <v>1</v>
      </c>
      <c r="BC1355">
        <v>4</v>
      </c>
      <c r="BD1355">
        <v>1</v>
      </c>
      <c r="BE1355" t="s">
        <v>97</v>
      </c>
      <c r="BF1355">
        <v>9</v>
      </c>
      <c r="BG1355" t="s">
        <v>107</v>
      </c>
      <c r="BH1355">
        <v>1</v>
      </c>
      <c r="BI1355" t="s">
        <v>104</v>
      </c>
      <c r="BJ1355" t="s">
        <v>108</v>
      </c>
      <c r="BK1355">
        <v>1996</v>
      </c>
      <c r="BL1355" t="s">
        <v>157</v>
      </c>
      <c r="BM1355">
        <v>3</v>
      </c>
      <c r="BN1355">
        <v>666</v>
      </c>
      <c r="BO1355" t="s">
        <v>98</v>
      </c>
      <c r="BP1355" t="s">
        <v>98</v>
      </c>
      <c r="BQ1355" t="s">
        <v>105</v>
      </c>
      <c r="BR1355">
        <v>283</v>
      </c>
      <c r="BS1355">
        <v>86</v>
      </c>
      <c r="BT1355">
        <v>0</v>
      </c>
      <c r="BU1355">
        <v>0</v>
      </c>
      <c r="BV1355">
        <v>0</v>
      </c>
      <c r="BW1355">
        <v>0</v>
      </c>
      <c r="BX1355" t="s">
        <v>83</v>
      </c>
      <c r="BY1355" t="s">
        <v>83</v>
      </c>
      <c r="BZ1355" t="s">
        <v>83</v>
      </c>
      <c r="CA1355" s="2">
        <v>0</v>
      </c>
      <c r="CB1355">
        <v>3</v>
      </c>
      <c r="CC1355">
        <v>2010</v>
      </c>
      <c r="CD1355" t="s">
        <v>110</v>
      </c>
      <c r="CE1355" t="s">
        <v>111</v>
      </c>
      <c r="CF1355" s="2">
        <v>410000</v>
      </c>
      <c r="CG1355" s="4">
        <f t="shared" si="43"/>
        <v>126.6213712168005</v>
      </c>
    </row>
    <row r="1356" spans="1:85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 t="str">
        <f t="shared" si="42"/>
        <v>N</v>
      </c>
      <c r="S1356">
        <v>7</v>
      </c>
      <c r="T1356">
        <v>5</v>
      </c>
      <c r="U1356">
        <v>2000</v>
      </c>
      <c r="V1356" t="str">
        <f>IF(Table1[[#This Row],[YearBuilt]]&lt;1990, "N", IF(Table1[[#This Row],[Remodeled after 1990?]] = "Y", "N", "Y"))</f>
        <v>Y</v>
      </c>
      <c r="W1356">
        <v>2000</v>
      </c>
      <c r="X1356" t="str" cm="1">
        <f t="array" ref="X1356">IFERROR(IF(U1356=W1356, "N", IF(AND(U1356&lt;W1356, Table1[[#This Row],[YearRemodAdd]]&gt;1990), "Y", "N/A")), No value)</f>
        <v>N</v>
      </c>
      <c r="Y1356" t="s">
        <v>93</v>
      </c>
      <c r="Z1356" t="s">
        <v>94</v>
      </c>
      <c r="AA1356" t="s">
        <v>95</v>
      </c>
      <c r="AB1356" t="s">
        <v>95</v>
      </c>
      <c r="AC1356" t="s">
        <v>117</v>
      </c>
      <c r="AD1356">
        <v>0</v>
      </c>
      <c r="AE1356" t="s">
        <v>97</v>
      </c>
      <c r="AF1356" t="s">
        <v>98</v>
      </c>
      <c r="AG1356" t="s">
        <v>99</v>
      </c>
      <c r="AH1356" t="s">
        <v>97</v>
      </c>
      <c r="AI1356" t="s">
        <v>98</v>
      </c>
      <c r="AJ1356" t="s">
        <v>100</v>
      </c>
      <c r="AK1356" t="s">
        <v>101</v>
      </c>
      <c r="AL1356">
        <v>735</v>
      </c>
      <c r="AM1356" t="s">
        <v>102</v>
      </c>
      <c r="AN1356">
        <v>0</v>
      </c>
      <c r="AO1356">
        <v>257</v>
      </c>
      <c r="AP1356">
        <v>992</v>
      </c>
      <c r="AQ1356" t="s">
        <v>103</v>
      </c>
      <c r="AR1356" t="s">
        <v>104</v>
      </c>
      <c r="AS1356" t="s">
        <v>105</v>
      </c>
      <c r="AT1356" t="s">
        <v>106</v>
      </c>
      <c r="AU1356">
        <v>992</v>
      </c>
      <c r="AV1356">
        <v>873</v>
      </c>
      <c r="AW1356">
        <v>0</v>
      </c>
      <c r="AX1356">
        <v>1865</v>
      </c>
      <c r="AY1356">
        <v>1</v>
      </c>
      <c r="AZ1356">
        <v>0</v>
      </c>
      <c r="BA1356">
        <v>2</v>
      </c>
      <c r="BB1356">
        <v>1</v>
      </c>
      <c r="BC1356">
        <v>3</v>
      </c>
      <c r="BD1356">
        <v>1</v>
      </c>
      <c r="BE1356" t="s">
        <v>97</v>
      </c>
      <c r="BF1356">
        <v>7</v>
      </c>
      <c r="BG1356" t="s">
        <v>107</v>
      </c>
      <c r="BH1356">
        <v>1</v>
      </c>
      <c r="BI1356" t="s">
        <v>98</v>
      </c>
      <c r="BJ1356" t="s">
        <v>108</v>
      </c>
      <c r="BK1356">
        <v>2000</v>
      </c>
      <c r="BL1356" t="s">
        <v>109</v>
      </c>
      <c r="BM1356">
        <v>3</v>
      </c>
      <c r="BN1356">
        <v>839</v>
      </c>
      <c r="BO1356" t="s">
        <v>98</v>
      </c>
      <c r="BP1356" t="s">
        <v>98</v>
      </c>
      <c r="BQ1356" t="s">
        <v>105</v>
      </c>
      <c r="BR1356">
        <v>0</v>
      </c>
      <c r="BS1356">
        <v>184</v>
      </c>
      <c r="BT1356">
        <v>0</v>
      </c>
      <c r="BU1356">
        <v>0</v>
      </c>
      <c r="BV1356">
        <v>0</v>
      </c>
      <c r="BW1356">
        <v>0</v>
      </c>
      <c r="BX1356" t="s">
        <v>83</v>
      </c>
      <c r="BY1356" t="s">
        <v>83</v>
      </c>
      <c r="BZ1356" t="s">
        <v>83</v>
      </c>
      <c r="CA1356" s="2">
        <v>0</v>
      </c>
      <c r="CB1356">
        <v>6</v>
      </c>
      <c r="CC1356">
        <v>2008</v>
      </c>
      <c r="CD1356" t="s">
        <v>110</v>
      </c>
      <c r="CE1356" t="s">
        <v>111</v>
      </c>
      <c r="CF1356" s="2">
        <v>235000</v>
      </c>
      <c r="CG1356" s="4">
        <f t="shared" si="43"/>
        <v>126.00536193029491</v>
      </c>
    </row>
    <row r="1357" spans="1:85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 t="str">
        <f t="shared" si="42"/>
        <v>N/A</v>
      </c>
      <c r="S1357">
        <v>7</v>
      </c>
      <c r="T1357">
        <v>6</v>
      </c>
      <c r="U1357">
        <v>1968</v>
      </c>
      <c r="V1357" t="str">
        <f>IF(Table1[[#This Row],[YearBuilt]]&lt;1990, "N", IF(Table1[[#This Row],[Remodeled after 1990?]] = "Y", "N", "Y"))</f>
        <v>N</v>
      </c>
      <c r="W1357">
        <v>1992</v>
      </c>
      <c r="X1357" t="str" cm="1">
        <f t="array" ref="X1357">IFERROR(IF(U1357=W1357, "N", IF(AND(U1357&lt;W1357, Table1[[#This Row],[YearRemodAdd]]&gt;1990), "Y", "N/A")), No value)</f>
        <v>Y</v>
      </c>
      <c r="Y1357" t="s">
        <v>93</v>
      </c>
      <c r="Z1357" t="s">
        <v>94</v>
      </c>
      <c r="AA1357" t="s">
        <v>116</v>
      </c>
      <c r="AB1357" t="s">
        <v>116</v>
      </c>
      <c r="AC1357" t="s">
        <v>96</v>
      </c>
      <c r="AD1357">
        <v>143</v>
      </c>
      <c r="AE1357" t="s">
        <v>98</v>
      </c>
      <c r="AF1357" t="s">
        <v>98</v>
      </c>
      <c r="AG1357" t="s">
        <v>118</v>
      </c>
      <c r="AH1357" t="s">
        <v>98</v>
      </c>
      <c r="AI1357" t="s">
        <v>98</v>
      </c>
      <c r="AJ1357" t="s">
        <v>100</v>
      </c>
      <c r="AK1357" t="s">
        <v>102</v>
      </c>
      <c r="AL1357">
        <v>0</v>
      </c>
      <c r="AM1357" t="s">
        <v>102</v>
      </c>
      <c r="AN1357">
        <v>0</v>
      </c>
      <c r="AO1357">
        <v>570</v>
      </c>
      <c r="AP1357">
        <v>570</v>
      </c>
      <c r="AQ1357" t="s">
        <v>103</v>
      </c>
      <c r="AR1357" t="s">
        <v>97</v>
      </c>
      <c r="AS1357" t="s">
        <v>105</v>
      </c>
      <c r="AT1357" t="s">
        <v>106</v>
      </c>
      <c r="AU1357">
        <v>1222</v>
      </c>
      <c r="AV1357">
        <v>698</v>
      </c>
      <c r="AW1357">
        <v>0</v>
      </c>
      <c r="AX1357">
        <v>1920</v>
      </c>
      <c r="AY1357">
        <v>0</v>
      </c>
      <c r="AZ1357">
        <v>0</v>
      </c>
      <c r="BA1357">
        <v>3</v>
      </c>
      <c r="BB1357">
        <v>0</v>
      </c>
      <c r="BC1357">
        <v>4</v>
      </c>
      <c r="BD1357">
        <v>1</v>
      </c>
      <c r="BE1357" t="s">
        <v>97</v>
      </c>
      <c r="BF1357">
        <v>8</v>
      </c>
      <c r="BG1357" t="s">
        <v>107</v>
      </c>
      <c r="BH1357">
        <v>1</v>
      </c>
      <c r="BI1357" t="s">
        <v>98</v>
      </c>
      <c r="BJ1357" t="s">
        <v>108</v>
      </c>
      <c r="BK1357">
        <v>1968</v>
      </c>
      <c r="BL1357" t="s">
        <v>109</v>
      </c>
      <c r="BM1357">
        <v>2</v>
      </c>
      <c r="BN1357">
        <v>487</v>
      </c>
      <c r="BO1357" t="s">
        <v>98</v>
      </c>
      <c r="BP1357" t="s">
        <v>98</v>
      </c>
      <c r="BQ1357" t="s">
        <v>105</v>
      </c>
      <c r="BR1357">
        <v>0</v>
      </c>
      <c r="BS1357">
        <v>98</v>
      </c>
      <c r="BT1357">
        <v>0</v>
      </c>
      <c r="BU1357">
        <v>0</v>
      </c>
      <c r="BV1357">
        <v>0</v>
      </c>
      <c r="BW1357">
        <v>0</v>
      </c>
      <c r="BX1357" t="s">
        <v>83</v>
      </c>
      <c r="BY1357" t="s">
        <v>165</v>
      </c>
      <c r="BZ1357" t="s">
        <v>83</v>
      </c>
      <c r="CA1357" s="2">
        <v>0</v>
      </c>
      <c r="CB1357">
        <v>9</v>
      </c>
      <c r="CC1357">
        <v>2006</v>
      </c>
      <c r="CD1357" t="s">
        <v>110</v>
      </c>
      <c r="CE1357" t="s">
        <v>111</v>
      </c>
      <c r="CF1357" s="2">
        <v>170000</v>
      </c>
      <c r="CG1357" s="4">
        <f t="shared" si="43"/>
        <v>88.541666666666671</v>
      </c>
    </row>
    <row r="1358" spans="1:85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 t="str">
        <f t="shared" si="42"/>
        <v>Y</v>
      </c>
      <c r="S1358">
        <v>5</v>
      </c>
      <c r="T1358">
        <v>5</v>
      </c>
      <c r="U1358">
        <v>1966</v>
      </c>
      <c r="V1358" t="str">
        <f>IF(Table1[[#This Row],[YearBuilt]]&lt;1990, "N", IF(Table1[[#This Row],[Remodeled after 1990?]] = "Y", "N", "Y"))</f>
        <v>N</v>
      </c>
      <c r="W1358">
        <v>1966</v>
      </c>
      <c r="X1358" t="str" cm="1">
        <f t="array" ref="X1358">IFERROR(IF(U1358=W1358, "N", IF(AND(U1358&lt;W1358, Table1[[#This Row],[YearRemodAdd]]&gt;1990), "Y", "N/A")), No value)</f>
        <v>N</v>
      </c>
      <c r="Y1358" t="s">
        <v>93</v>
      </c>
      <c r="Z1358" t="s">
        <v>94</v>
      </c>
      <c r="AA1358" t="s">
        <v>140</v>
      </c>
      <c r="AB1358" t="s">
        <v>140</v>
      </c>
      <c r="AC1358" t="s">
        <v>96</v>
      </c>
      <c r="AD1358">
        <v>65</v>
      </c>
      <c r="AE1358" t="s">
        <v>98</v>
      </c>
      <c r="AF1358" t="s">
        <v>98</v>
      </c>
      <c r="AG1358" t="s">
        <v>118</v>
      </c>
      <c r="AH1358" t="s">
        <v>98</v>
      </c>
      <c r="AI1358" t="s">
        <v>98</v>
      </c>
      <c r="AJ1358" t="s">
        <v>100</v>
      </c>
      <c r="AK1358" t="s">
        <v>153</v>
      </c>
      <c r="AL1358">
        <v>340</v>
      </c>
      <c r="AM1358" t="s">
        <v>102</v>
      </c>
      <c r="AN1358">
        <v>0</v>
      </c>
      <c r="AO1358">
        <v>524</v>
      </c>
      <c r="AP1358">
        <v>864</v>
      </c>
      <c r="AQ1358" t="s">
        <v>103</v>
      </c>
      <c r="AR1358" t="s">
        <v>98</v>
      </c>
      <c r="AS1358" t="s">
        <v>105</v>
      </c>
      <c r="AT1358" t="s">
        <v>106</v>
      </c>
      <c r="AU1358">
        <v>892</v>
      </c>
      <c r="AV1358">
        <v>0</v>
      </c>
      <c r="AW1358">
        <v>0</v>
      </c>
      <c r="AX1358">
        <v>892</v>
      </c>
      <c r="AY1358">
        <v>0</v>
      </c>
      <c r="AZ1358">
        <v>0</v>
      </c>
      <c r="BA1358">
        <v>1</v>
      </c>
      <c r="BB1358">
        <v>0</v>
      </c>
      <c r="BC1358">
        <v>3</v>
      </c>
      <c r="BD1358">
        <v>1</v>
      </c>
      <c r="BE1358" t="s">
        <v>98</v>
      </c>
      <c r="BF1358">
        <v>5</v>
      </c>
      <c r="BG1358" t="s">
        <v>107</v>
      </c>
      <c r="BH1358">
        <v>0</v>
      </c>
      <c r="BI1358" t="s">
        <v>83</v>
      </c>
      <c r="BJ1358" t="s">
        <v>108</v>
      </c>
      <c r="BK1358">
        <v>1966</v>
      </c>
      <c r="BL1358" t="s">
        <v>109</v>
      </c>
      <c r="BM1358">
        <v>1</v>
      </c>
      <c r="BN1358">
        <v>264</v>
      </c>
      <c r="BO1358" t="s">
        <v>98</v>
      </c>
      <c r="BP1358" t="s">
        <v>98</v>
      </c>
      <c r="BQ1358" t="s">
        <v>105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 t="s">
        <v>83</v>
      </c>
      <c r="BY1358" t="s">
        <v>163</v>
      </c>
      <c r="BZ1358" t="s">
        <v>83</v>
      </c>
      <c r="CA1358" s="2">
        <v>0</v>
      </c>
      <c r="CB1358">
        <v>10</v>
      </c>
      <c r="CC1358">
        <v>2008</v>
      </c>
      <c r="CD1358" t="s">
        <v>110</v>
      </c>
      <c r="CE1358" t="s">
        <v>111</v>
      </c>
      <c r="CF1358" s="2">
        <v>110000</v>
      </c>
      <c r="CG1358" s="4">
        <f t="shared" si="43"/>
        <v>123.31838565022422</v>
      </c>
    </row>
    <row r="1359" spans="1:85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 t="str">
        <f t="shared" si="42"/>
        <v>Y</v>
      </c>
      <c r="S1359">
        <v>5</v>
      </c>
      <c r="T1359">
        <v>6</v>
      </c>
      <c r="U1359">
        <v>1971</v>
      </c>
      <c r="V1359" t="str">
        <f>IF(Table1[[#This Row],[YearBuilt]]&lt;1990, "N", IF(Table1[[#This Row],[Remodeled after 1990?]] = "Y", "N", "Y"))</f>
        <v>N</v>
      </c>
      <c r="W1359">
        <v>2008</v>
      </c>
      <c r="X1359" t="str" cm="1">
        <f t="array" ref="X1359">IFERROR(IF(U1359=W1359, "N", IF(AND(U1359&lt;W1359, Table1[[#This Row],[YearRemodAdd]]&gt;1990), "Y", "N/A")), No value)</f>
        <v>Y</v>
      </c>
      <c r="Y1359" t="s">
        <v>93</v>
      </c>
      <c r="Z1359" t="s">
        <v>94</v>
      </c>
      <c r="AA1359" t="s">
        <v>95</v>
      </c>
      <c r="AB1359" t="s">
        <v>95</v>
      </c>
      <c r="AC1359" t="s">
        <v>117</v>
      </c>
      <c r="AD1359">
        <v>0</v>
      </c>
      <c r="AE1359" t="s">
        <v>98</v>
      </c>
      <c r="AF1359" t="s">
        <v>98</v>
      </c>
      <c r="AG1359" t="s">
        <v>118</v>
      </c>
      <c r="AH1359" t="s">
        <v>98</v>
      </c>
      <c r="AI1359" t="s">
        <v>98</v>
      </c>
      <c r="AJ1359" t="s">
        <v>100</v>
      </c>
      <c r="AK1359" t="s">
        <v>101</v>
      </c>
      <c r="AL1359">
        <v>734</v>
      </c>
      <c r="AM1359" t="s">
        <v>102</v>
      </c>
      <c r="AN1359">
        <v>0</v>
      </c>
      <c r="AO1359">
        <v>344</v>
      </c>
      <c r="AP1359">
        <v>1078</v>
      </c>
      <c r="AQ1359" t="s">
        <v>103</v>
      </c>
      <c r="AR1359" t="s">
        <v>104</v>
      </c>
      <c r="AS1359" t="s">
        <v>105</v>
      </c>
      <c r="AT1359" t="s">
        <v>106</v>
      </c>
      <c r="AU1359">
        <v>1078</v>
      </c>
      <c r="AV1359">
        <v>0</v>
      </c>
      <c r="AW1359">
        <v>0</v>
      </c>
      <c r="AX1359">
        <v>1078</v>
      </c>
      <c r="AY1359">
        <v>1</v>
      </c>
      <c r="AZ1359">
        <v>0</v>
      </c>
      <c r="BA1359">
        <v>1</v>
      </c>
      <c r="BB1359">
        <v>1</v>
      </c>
      <c r="BC1359">
        <v>3</v>
      </c>
      <c r="BD1359">
        <v>1</v>
      </c>
      <c r="BE1359" t="s">
        <v>98</v>
      </c>
      <c r="BF1359">
        <v>6</v>
      </c>
      <c r="BG1359" t="s">
        <v>107</v>
      </c>
      <c r="BH1359">
        <v>1</v>
      </c>
      <c r="BI1359" t="s">
        <v>147</v>
      </c>
      <c r="BJ1359" t="s">
        <v>108</v>
      </c>
      <c r="BK1359">
        <v>1971</v>
      </c>
      <c r="BL1359" t="s">
        <v>157</v>
      </c>
      <c r="BM1359">
        <v>2</v>
      </c>
      <c r="BN1359">
        <v>500</v>
      </c>
      <c r="BO1359" t="s">
        <v>98</v>
      </c>
      <c r="BP1359" t="s">
        <v>98</v>
      </c>
      <c r="BQ1359" t="s">
        <v>105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 t="s">
        <v>83</v>
      </c>
      <c r="BY1359" t="s">
        <v>83</v>
      </c>
      <c r="BZ1359" t="s">
        <v>83</v>
      </c>
      <c r="CA1359" s="2">
        <v>0</v>
      </c>
      <c r="CB1359">
        <v>4</v>
      </c>
      <c r="CC1359">
        <v>2010</v>
      </c>
      <c r="CD1359" t="s">
        <v>110</v>
      </c>
      <c r="CE1359" t="s">
        <v>111</v>
      </c>
      <c r="CF1359" s="2">
        <v>149900</v>
      </c>
      <c r="CG1359" s="4">
        <f t="shared" si="43"/>
        <v>139.05380333951763</v>
      </c>
    </row>
    <row r="1360" spans="1:85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 t="str">
        <f t="shared" si="42"/>
        <v>N</v>
      </c>
      <c r="S1360">
        <v>6</v>
      </c>
      <c r="T1360">
        <v>5</v>
      </c>
      <c r="U1360">
        <v>2000</v>
      </c>
      <c r="V1360" t="str">
        <f>IF(Table1[[#This Row],[YearBuilt]]&lt;1990, "N", IF(Table1[[#This Row],[Remodeled after 1990?]] = "Y", "N", "Y"))</f>
        <v>Y</v>
      </c>
      <c r="W1360">
        <v>2000</v>
      </c>
      <c r="X1360" t="str" cm="1">
        <f t="array" ref="X1360">IFERROR(IF(U1360=W1360, "N", IF(AND(U1360&lt;W1360, Table1[[#This Row],[YearRemodAdd]]&gt;1990), "Y", "N/A")), No value)</f>
        <v>N</v>
      </c>
      <c r="Y1360" t="s">
        <v>93</v>
      </c>
      <c r="Z1360" t="s">
        <v>94</v>
      </c>
      <c r="AA1360" t="s">
        <v>116</v>
      </c>
      <c r="AB1360" t="s">
        <v>116</v>
      </c>
      <c r="AC1360" t="s">
        <v>96</v>
      </c>
      <c r="AD1360">
        <v>216</v>
      </c>
      <c r="AE1360" t="s">
        <v>97</v>
      </c>
      <c r="AF1360" t="s">
        <v>98</v>
      </c>
      <c r="AG1360" t="s">
        <v>99</v>
      </c>
      <c r="AH1360" t="s">
        <v>97</v>
      </c>
      <c r="AI1360" t="s">
        <v>98</v>
      </c>
      <c r="AJ1360" t="s">
        <v>100</v>
      </c>
      <c r="AK1360" t="s">
        <v>101</v>
      </c>
      <c r="AL1360">
        <v>378</v>
      </c>
      <c r="AM1360" t="s">
        <v>102</v>
      </c>
      <c r="AN1360">
        <v>0</v>
      </c>
      <c r="AO1360">
        <v>378</v>
      </c>
      <c r="AP1360">
        <v>756</v>
      </c>
      <c r="AQ1360" t="s">
        <v>103</v>
      </c>
      <c r="AR1360" t="s">
        <v>104</v>
      </c>
      <c r="AS1360" t="s">
        <v>105</v>
      </c>
      <c r="AT1360" t="s">
        <v>106</v>
      </c>
      <c r="AU1360">
        <v>769</v>
      </c>
      <c r="AV1360">
        <v>804</v>
      </c>
      <c r="AW1360">
        <v>0</v>
      </c>
      <c r="AX1360">
        <v>1573</v>
      </c>
      <c r="AY1360">
        <v>0</v>
      </c>
      <c r="AZ1360">
        <v>0</v>
      </c>
      <c r="BA1360">
        <v>2</v>
      </c>
      <c r="BB1360">
        <v>1</v>
      </c>
      <c r="BC1360">
        <v>3</v>
      </c>
      <c r="BD1360">
        <v>1</v>
      </c>
      <c r="BE1360" t="s">
        <v>97</v>
      </c>
      <c r="BF1360">
        <v>5</v>
      </c>
      <c r="BG1360" t="s">
        <v>107</v>
      </c>
      <c r="BH1360">
        <v>0</v>
      </c>
      <c r="BI1360" t="s">
        <v>83</v>
      </c>
      <c r="BJ1360" t="s">
        <v>127</v>
      </c>
      <c r="BK1360">
        <v>2000</v>
      </c>
      <c r="BL1360" t="s">
        <v>102</v>
      </c>
      <c r="BM1360">
        <v>2</v>
      </c>
      <c r="BN1360">
        <v>440</v>
      </c>
      <c r="BO1360" t="s">
        <v>98</v>
      </c>
      <c r="BP1360" t="s">
        <v>98</v>
      </c>
      <c r="BQ1360" t="s">
        <v>105</v>
      </c>
      <c r="BR1360">
        <v>0</v>
      </c>
      <c r="BS1360">
        <v>32</v>
      </c>
      <c r="BT1360">
        <v>0</v>
      </c>
      <c r="BU1360">
        <v>0</v>
      </c>
      <c r="BV1360">
        <v>0</v>
      </c>
      <c r="BW1360">
        <v>0</v>
      </c>
      <c r="BX1360" t="s">
        <v>83</v>
      </c>
      <c r="BY1360" t="s">
        <v>83</v>
      </c>
      <c r="BZ1360" t="s">
        <v>83</v>
      </c>
      <c r="CA1360" s="2">
        <v>0</v>
      </c>
      <c r="CB1360">
        <v>6</v>
      </c>
      <c r="CC1360">
        <v>2010</v>
      </c>
      <c r="CD1360" t="s">
        <v>110</v>
      </c>
      <c r="CE1360" t="s">
        <v>111</v>
      </c>
      <c r="CF1360" s="2">
        <v>177500</v>
      </c>
      <c r="CG1360" s="4">
        <f t="shared" si="43"/>
        <v>112.84170375079466</v>
      </c>
    </row>
    <row r="1361" spans="1:85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 t="str">
        <f t="shared" si="42"/>
        <v>Y</v>
      </c>
      <c r="S1361">
        <v>9</v>
      </c>
      <c r="T1361">
        <v>5</v>
      </c>
      <c r="U1361">
        <v>2004</v>
      </c>
      <c r="V1361" t="str">
        <f>IF(Table1[[#This Row],[YearBuilt]]&lt;1990, "N", IF(Table1[[#This Row],[Remodeled after 1990?]] = "Y", "N", "Y"))</f>
        <v>N</v>
      </c>
      <c r="W1361">
        <v>2005</v>
      </c>
      <c r="X1361" t="str" cm="1">
        <f t="array" ref="X1361">IFERROR(IF(U1361=W1361, "N", IF(AND(U1361&lt;W1361, Table1[[#This Row],[YearRemodAdd]]&gt;1990), "Y", "N/A")), No value)</f>
        <v>Y</v>
      </c>
      <c r="Y1361" t="s">
        <v>152</v>
      </c>
      <c r="Z1361" t="s">
        <v>94</v>
      </c>
      <c r="AA1361" t="s">
        <v>95</v>
      </c>
      <c r="AB1361" t="s">
        <v>95</v>
      </c>
      <c r="AC1361" t="s">
        <v>96</v>
      </c>
      <c r="AD1361">
        <v>66</v>
      </c>
      <c r="AE1361" t="s">
        <v>97</v>
      </c>
      <c r="AF1361" t="s">
        <v>98</v>
      </c>
      <c r="AG1361" t="s">
        <v>99</v>
      </c>
      <c r="AH1361" t="s">
        <v>104</v>
      </c>
      <c r="AI1361" t="s">
        <v>98</v>
      </c>
      <c r="AJ1361" t="s">
        <v>130</v>
      </c>
      <c r="AK1361" t="s">
        <v>101</v>
      </c>
      <c r="AL1361">
        <v>1447</v>
      </c>
      <c r="AM1361" t="s">
        <v>102</v>
      </c>
      <c r="AN1361">
        <v>0</v>
      </c>
      <c r="AO1361">
        <v>533</v>
      </c>
      <c r="AP1361">
        <v>1980</v>
      </c>
      <c r="AQ1361" t="s">
        <v>103</v>
      </c>
      <c r="AR1361" t="s">
        <v>104</v>
      </c>
      <c r="AS1361" t="s">
        <v>105</v>
      </c>
      <c r="AT1361" t="s">
        <v>106</v>
      </c>
      <c r="AU1361">
        <v>1980</v>
      </c>
      <c r="AV1361">
        <v>0</v>
      </c>
      <c r="AW1361">
        <v>0</v>
      </c>
      <c r="AX1361">
        <v>1980</v>
      </c>
      <c r="AY1361">
        <v>1</v>
      </c>
      <c r="AZ1361">
        <v>0</v>
      </c>
      <c r="BA1361">
        <v>2</v>
      </c>
      <c r="BB1361">
        <v>0</v>
      </c>
      <c r="BC1361">
        <v>3</v>
      </c>
      <c r="BD1361">
        <v>1</v>
      </c>
      <c r="BE1361" t="s">
        <v>104</v>
      </c>
      <c r="BF1361">
        <v>8</v>
      </c>
      <c r="BG1361" t="s">
        <v>107</v>
      </c>
      <c r="BH1361">
        <v>1</v>
      </c>
      <c r="BI1361" t="s">
        <v>97</v>
      </c>
      <c r="BJ1361" t="s">
        <v>108</v>
      </c>
      <c r="BK1361">
        <v>2004</v>
      </c>
      <c r="BL1361" t="s">
        <v>157</v>
      </c>
      <c r="BM1361">
        <v>3</v>
      </c>
      <c r="BN1361">
        <v>770</v>
      </c>
      <c r="BO1361" t="s">
        <v>98</v>
      </c>
      <c r="BP1361" t="s">
        <v>98</v>
      </c>
      <c r="BQ1361" t="s">
        <v>105</v>
      </c>
      <c r="BR1361">
        <v>194</v>
      </c>
      <c r="BS1361">
        <v>45</v>
      </c>
      <c r="BT1361">
        <v>0</v>
      </c>
      <c r="BU1361">
        <v>0</v>
      </c>
      <c r="BV1361">
        <v>0</v>
      </c>
      <c r="BW1361">
        <v>0</v>
      </c>
      <c r="BX1361" t="s">
        <v>83</v>
      </c>
      <c r="BY1361" t="s">
        <v>83</v>
      </c>
      <c r="BZ1361" t="s">
        <v>83</v>
      </c>
      <c r="CA1361" s="2">
        <v>0</v>
      </c>
      <c r="CB1361">
        <v>9</v>
      </c>
      <c r="CC1361">
        <v>2006</v>
      </c>
      <c r="CD1361" t="s">
        <v>110</v>
      </c>
      <c r="CE1361" t="s">
        <v>111</v>
      </c>
      <c r="CF1361" s="2">
        <v>315000</v>
      </c>
      <c r="CG1361" s="4">
        <f t="shared" si="43"/>
        <v>159.09090909090909</v>
      </c>
    </row>
    <row r="1362" spans="1:85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 t="str">
        <f t="shared" si="42"/>
        <v>N</v>
      </c>
      <c r="S1362">
        <v>5</v>
      </c>
      <c r="T1362">
        <v>6</v>
      </c>
      <c r="U1362">
        <v>1921</v>
      </c>
      <c r="V1362" t="str">
        <f>IF(Table1[[#This Row],[YearBuilt]]&lt;1990, "N", IF(Table1[[#This Row],[Remodeled after 1990?]] = "Y", "N", "Y"))</f>
        <v>N</v>
      </c>
      <c r="W1362">
        <v>1998</v>
      </c>
      <c r="X1362" t="str" cm="1">
        <f t="array" ref="X1362">IFERROR(IF(U1362=W1362, "N", IF(AND(U1362&lt;W1362, Table1[[#This Row],[YearRemodAdd]]&gt;1990), "Y", "N/A")), No value)</f>
        <v>Y</v>
      </c>
      <c r="Y1362" t="s">
        <v>93</v>
      </c>
      <c r="Z1362" t="s">
        <v>94</v>
      </c>
      <c r="AA1362" t="s">
        <v>116</v>
      </c>
      <c r="AB1362" t="s">
        <v>124</v>
      </c>
      <c r="AC1362" t="s">
        <v>117</v>
      </c>
      <c r="AD1362">
        <v>0</v>
      </c>
      <c r="AE1362" t="s">
        <v>98</v>
      </c>
      <c r="AF1362" t="s">
        <v>98</v>
      </c>
      <c r="AG1362" t="s">
        <v>126</v>
      </c>
      <c r="AH1362" t="s">
        <v>98</v>
      </c>
      <c r="AI1362" t="s">
        <v>147</v>
      </c>
      <c r="AJ1362" t="s">
        <v>100</v>
      </c>
      <c r="AK1362" t="s">
        <v>102</v>
      </c>
      <c r="AL1362">
        <v>0</v>
      </c>
      <c r="AM1362" t="s">
        <v>102</v>
      </c>
      <c r="AN1362">
        <v>0</v>
      </c>
      <c r="AO1362">
        <v>612</v>
      </c>
      <c r="AP1362">
        <v>612</v>
      </c>
      <c r="AQ1362" t="s">
        <v>103</v>
      </c>
      <c r="AR1362" t="s">
        <v>104</v>
      </c>
      <c r="AS1362" t="s">
        <v>105</v>
      </c>
      <c r="AT1362" t="s">
        <v>106</v>
      </c>
      <c r="AU1362">
        <v>990</v>
      </c>
      <c r="AV1362">
        <v>1611</v>
      </c>
      <c r="AW1362">
        <v>0</v>
      </c>
      <c r="AX1362">
        <v>2601</v>
      </c>
      <c r="AY1362">
        <v>0</v>
      </c>
      <c r="AZ1362">
        <v>0</v>
      </c>
      <c r="BA1362">
        <v>3</v>
      </c>
      <c r="BB1362">
        <v>1</v>
      </c>
      <c r="BC1362">
        <v>4</v>
      </c>
      <c r="BD1362">
        <v>1</v>
      </c>
      <c r="BE1362" t="s">
        <v>98</v>
      </c>
      <c r="BF1362">
        <v>8</v>
      </c>
      <c r="BG1362" t="s">
        <v>107</v>
      </c>
      <c r="BH1362">
        <v>0</v>
      </c>
      <c r="BI1362" t="s">
        <v>83</v>
      </c>
      <c r="BJ1362" t="s">
        <v>156</v>
      </c>
      <c r="BK1362">
        <v>1998</v>
      </c>
      <c r="BL1362" t="s">
        <v>109</v>
      </c>
      <c r="BM1362">
        <v>2</v>
      </c>
      <c r="BN1362">
        <v>621</v>
      </c>
      <c r="BO1362" t="s">
        <v>98</v>
      </c>
      <c r="BP1362" t="s">
        <v>98</v>
      </c>
      <c r="BQ1362" t="s">
        <v>105</v>
      </c>
      <c r="BR1362">
        <v>183</v>
      </c>
      <c r="BS1362">
        <v>0</v>
      </c>
      <c r="BT1362">
        <v>301</v>
      </c>
      <c r="BU1362">
        <v>0</v>
      </c>
      <c r="BV1362">
        <v>0</v>
      </c>
      <c r="BW1362">
        <v>0</v>
      </c>
      <c r="BX1362" t="s">
        <v>83</v>
      </c>
      <c r="BY1362" t="s">
        <v>83</v>
      </c>
      <c r="BZ1362" t="s">
        <v>83</v>
      </c>
      <c r="CA1362" s="2">
        <v>0</v>
      </c>
      <c r="CB1362">
        <v>5</v>
      </c>
      <c r="CC1362">
        <v>2008</v>
      </c>
      <c r="CD1362" t="s">
        <v>110</v>
      </c>
      <c r="CE1362" t="s">
        <v>111</v>
      </c>
      <c r="CF1362" s="2">
        <v>189000</v>
      </c>
      <c r="CG1362" s="4">
        <f t="shared" si="43"/>
        <v>72.664359861591691</v>
      </c>
    </row>
    <row r="1363" spans="1:85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 t="str">
        <f t="shared" si="42"/>
        <v>Y</v>
      </c>
      <c r="S1363">
        <v>7</v>
      </c>
      <c r="T1363">
        <v>5</v>
      </c>
      <c r="U1363">
        <v>2005</v>
      </c>
      <c r="V1363" t="str">
        <f>IF(Table1[[#This Row],[YearBuilt]]&lt;1990, "N", IF(Table1[[#This Row],[Remodeled after 1990?]] = "Y", "N", "Y"))</f>
        <v>Y</v>
      </c>
      <c r="W1363">
        <v>2005</v>
      </c>
      <c r="X1363" t="str" cm="1">
        <f t="array" ref="X1363">IFERROR(IF(U1363=W1363, "N", IF(AND(U1363&lt;W1363, Table1[[#This Row],[YearRemodAdd]]&gt;1990), "Y", "N/A")), No value)</f>
        <v>N</v>
      </c>
      <c r="Y1363" t="s">
        <v>152</v>
      </c>
      <c r="Z1363" t="s">
        <v>94</v>
      </c>
      <c r="AA1363" t="s">
        <v>95</v>
      </c>
      <c r="AB1363" t="s">
        <v>95</v>
      </c>
      <c r="AC1363" t="s">
        <v>137</v>
      </c>
      <c r="AD1363">
        <v>16</v>
      </c>
      <c r="AE1363" t="s">
        <v>97</v>
      </c>
      <c r="AF1363" t="s">
        <v>98</v>
      </c>
      <c r="AG1363" t="s">
        <v>99</v>
      </c>
      <c r="AH1363" t="s">
        <v>104</v>
      </c>
      <c r="AI1363" t="s">
        <v>98</v>
      </c>
      <c r="AJ1363" t="s">
        <v>130</v>
      </c>
      <c r="AK1363" t="s">
        <v>119</v>
      </c>
      <c r="AL1363">
        <v>1274</v>
      </c>
      <c r="AM1363" t="s">
        <v>102</v>
      </c>
      <c r="AN1363">
        <v>0</v>
      </c>
      <c r="AO1363">
        <v>256</v>
      </c>
      <c r="AP1363">
        <v>1530</v>
      </c>
      <c r="AQ1363" t="s">
        <v>103</v>
      </c>
      <c r="AR1363" t="s">
        <v>104</v>
      </c>
      <c r="AS1363" t="s">
        <v>105</v>
      </c>
      <c r="AT1363" t="s">
        <v>106</v>
      </c>
      <c r="AU1363">
        <v>1530</v>
      </c>
      <c r="AV1363">
        <v>0</v>
      </c>
      <c r="AW1363">
        <v>0</v>
      </c>
      <c r="AX1363">
        <v>1530</v>
      </c>
      <c r="AY1363">
        <v>1</v>
      </c>
      <c r="AZ1363">
        <v>0</v>
      </c>
      <c r="BA1363">
        <v>2</v>
      </c>
      <c r="BB1363">
        <v>0</v>
      </c>
      <c r="BC1363">
        <v>3</v>
      </c>
      <c r="BD1363">
        <v>1</v>
      </c>
      <c r="BE1363" t="s">
        <v>97</v>
      </c>
      <c r="BF1363">
        <v>7</v>
      </c>
      <c r="BG1363" t="s">
        <v>107</v>
      </c>
      <c r="BH1363">
        <v>1</v>
      </c>
      <c r="BI1363" t="s">
        <v>97</v>
      </c>
      <c r="BJ1363" t="s">
        <v>108</v>
      </c>
      <c r="BK1363">
        <v>2005</v>
      </c>
      <c r="BL1363" t="s">
        <v>157</v>
      </c>
      <c r="BM1363">
        <v>2</v>
      </c>
      <c r="BN1363">
        <v>430</v>
      </c>
      <c r="BO1363" t="s">
        <v>98</v>
      </c>
      <c r="BP1363" t="s">
        <v>98</v>
      </c>
      <c r="BQ1363" t="s">
        <v>105</v>
      </c>
      <c r="BR1363">
        <v>168</v>
      </c>
      <c r="BS1363">
        <v>36</v>
      </c>
      <c r="BT1363">
        <v>0</v>
      </c>
      <c r="BU1363">
        <v>0</v>
      </c>
      <c r="BV1363">
        <v>0</v>
      </c>
      <c r="BW1363">
        <v>0</v>
      </c>
      <c r="BX1363" t="s">
        <v>83</v>
      </c>
      <c r="BY1363" t="s">
        <v>83</v>
      </c>
      <c r="BZ1363" t="s">
        <v>83</v>
      </c>
      <c r="CA1363" s="2">
        <v>0</v>
      </c>
      <c r="CB1363">
        <v>6</v>
      </c>
      <c r="CC1363">
        <v>2009</v>
      </c>
      <c r="CD1363" t="s">
        <v>110</v>
      </c>
      <c r="CE1363" t="s">
        <v>111</v>
      </c>
      <c r="CF1363" s="2">
        <v>260000</v>
      </c>
      <c r="CG1363" s="4">
        <f t="shared" si="43"/>
        <v>169.93464052287581</v>
      </c>
    </row>
    <row r="1364" spans="1:85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 t="str">
        <f t="shared" si="42"/>
        <v>N/A</v>
      </c>
      <c r="S1364">
        <v>4</v>
      </c>
      <c r="T1364">
        <v>4</v>
      </c>
      <c r="U1364">
        <v>1920</v>
      </c>
      <c r="V1364" t="str">
        <f>IF(Table1[[#This Row],[YearBuilt]]&lt;1990, "N", IF(Table1[[#This Row],[Remodeled after 1990?]] = "Y", "N", "Y"))</f>
        <v>N</v>
      </c>
      <c r="W1364">
        <v>2007</v>
      </c>
      <c r="X1364" t="str" cm="1">
        <f t="array" ref="X1364">IFERROR(IF(U1364=W1364, "N", IF(AND(U1364&lt;W1364, Table1[[#This Row],[YearRemodAdd]]&gt;1990), "Y", "N/A")), No value)</f>
        <v>Y</v>
      </c>
      <c r="Y1364" t="s">
        <v>93</v>
      </c>
      <c r="Z1364" t="s">
        <v>94</v>
      </c>
      <c r="AA1364" t="s">
        <v>95</v>
      </c>
      <c r="AB1364" t="s">
        <v>95</v>
      </c>
      <c r="AC1364" t="s">
        <v>117</v>
      </c>
      <c r="AD1364">
        <v>0</v>
      </c>
      <c r="AE1364" t="s">
        <v>98</v>
      </c>
      <c r="AF1364" t="s">
        <v>97</v>
      </c>
      <c r="AG1364" t="s">
        <v>126</v>
      </c>
      <c r="AH1364" t="s">
        <v>98</v>
      </c>
      <c r="AI1364" t="s">
        <v>147</v>
      </c>
      <c r="AJ1364" t="s">
        <v>100</v>
      </c>
      <c r="AK1364" t="s">
        <v>102</v>
      </c>
      <c r="AL1364">
        <v>0</v>
      </c>
      <c r="AM1364" t="s">
        <v>102</v>
      </c>
      <c r="AN1364">
        <v>0</v>
      </c>
      <c r="AO1364">
        <v>715</v>
      </c>
      <c r="AP1364">
        <v>715</v>
      </c>
      <c r="AQ1364" t="s">
        <v>103</v>
      </c>
      <c r="AR1364" t="s">
        <v>97</v>
      </c>
      <c r="AS1364" t="s">
        <v>105</v>
      </c>
      <c r="AT1364" t="s">
        <v>106</v>
      </c>
      <c r="AU1364">
        <v>1281</v>
      </c>
      <c r="AV1364">
        <v>457</v>
      </c>
      <c r="AW1364">
        <v>0</v>
      </c>
      <c r="AX1364">
        <v>1738</v>
      </c>
      <c r="AY1364">
        <v>0</v>
      </c>
      <c r="AZ1364">
        <v>0</v>
      </c>
      <c r="BA1364">
        <v>2</v>
      </c>
      <c r="BB1364">
        <v>0</v>
      </c>
      <c r="BC1364">
        <v>4</v>
      </c>
      <c r="BD1364">
        <v>1</v>
      </c>
      <c r="BE1364" t="s">
        <v>98</v>
      </c>
      <c r="BF1364">
        <v>7</v>
      </c>
      <c r="BG1364" t="s">
        <v>107</v>
      </c>
      <c r="BH1364">
        <v>1</v>
      </c>
      <c r="BI1364" t="s">
        <v>97</v>
      </c>
      <c r="BJ1364" t="s">
        <v>108</v>
      </c>
      <c r="BK1364">
        <v>1920</v>
      </c>
      <c r="BL1364" t="s">
        <v>102</v>
      </c>
      <c r="BM1364">
        <v>1</v>
      </c>
      <c r="BN1364">
        <v>368</v>
      </c>
      <c r="BO1364" t="s">
        <v>98</v>
      </c>
      <c r="BP1364" t="s">
        <v>98</v>
      </c>
      <c r="BQ1364" t="s">
        <v>105</v>
      </c>
      <c r="BR1364">
        <v>55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 t="s">
        <v>83</v>
      </c>
      <c r="BY1364" t="s">
        <v>83</v>
      </c>
      <c r="BZ1364" t="s">
        <v>83</v>
      </c>
      <c r="CA1364" s="2">
        <v>0</v>
      </c>
      <c r="CB1364">
        <v>6</v>
      </c>
      <c r="CC1364">
        <v>2009</v>
      </c>
      <c r="CD1364" t="s">
        <v>110</v>
      </c>
      <c r="CE1364" t="s">
        <v>111</v>
      </c>
      <c r="CF1364" s="2">
        <v>104900</v>
      </c>
      <c r="CG1364" s="4">
        <f t="shared" si="43"/>
        <v>60.35673187571922</v>
      </c>
    </row>
    <row r="1365" spans="1:85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 t="str">
        <f t="shared" si="42"/>
        <v>N</v>
      </c>
      <c r="S1365">
        <v>6</v>
      </c>
      <c r="T1365">
        <v>5</v>
      </c>
      <c r="U1365">
        <v>2006</v>
      </c>
      <c r="V1365" t="str">
        <f>IF(Table1[[#This Row],[YearBuilt]]&lt;1990, "N", IF(Table1[[#This Row],[Remodeled after 1990?]] = "Y", "N", "Y"))</f>
        <v>N</v>
      </c>
      <c r="W1365">
        <v>2007</v>
      </c>
      <c r="X1365" t="str" cm="1">
        <f t="array" ref="X1365">IFERROR(IF(U1365=W1365, "N", IF(AND(U1365&lt;W1365, Table1[[#This Row],[YearRemodAdd]]&gt;1990), "Y", "N/A")), No value)</f>
        <v>Y</v>
      </c>
      <c r="Y1365" t="s">
        <v>93</v>
      </c>
      <c r="Z1365" t="s">
        <v>94</v>
      </c>
      <c r="AA1365" t="s">
        <v>95</v>
      </c>
      <c r="AB1365" t="s">
        <v>95</v>
      </c>
      <c r="AC1365" t="s">
        <v>117</v>
      </c>
      <c r="AD1365">
        <v>0</v>
      </c>
      <c r="AE1365" t="s">
        <v>98</v>
      </c>
      <c r="AF1365" t="s">
        <v>98</v>
      </c>
      <c r="AG1365" t="s">
        <v>99</v>
      </c>
      <c r="AH1365" t="s">
        <v>97</v>
      </c>
      <c r="AI1365" t="s">
        <v>98</v>
      </c>
      <c r="AJ1365" t="s">
        <v>100</v>
      </c>
      <c r="AK1365" t="s">
        <v>102</v>
      </c>
      <c r="AL1365">
        <v>0</v>
      </c>
      <c r="AM1365" t="s">
        <v>102</v>
      </c>
      <c r="AN1365">
        <v>0</v>
      </c>
      <c r="AO1365">
        <v>616</v>
      </c>
      <c r="AP1365">
        <v>616</v>
      </c>
      <c r="AQ1365" t="s">
        <v>103</v>
      </c>
      <c r="AR1365" t="s">
        <v>104</v>
      </c>
      <c r="AS1365" t="s">
        <v>105</v>
      </c>
      <c r="AT1365" t="s">
        <v>106</v>
      </c>
      <c r="AU1365">
        <v>616</v>
      </c>
      <c r="AV1365">
        <v>796</v>
      </c>
      <c r="AW1365">
        <v>0</v>
      </c>
      <c r="AX1365">
        <v>1412</v>
      </c>
      <c r="AY1365">
        <v>0</v>
      </c>
      <c r="AZ1365">
        <v>0</v>
      </c>
      <c r="BA1365">
        <v>2</v>
      </c>
      <c r="BB1365">
        <v>1</v>
      </c>
      <c r="BC1365">
        <v>3</v>
      </c>
      <c r="BD1365">
        <v>1</v>
      </c>
      <c r="BE1365" t="s">
        <v>97</v>
      </c>
      <c r="BF1365">
        <v>6</v>
      </c>
      <c r="BG1365" t="s">
        <v>107</v>
      </c>
      <c r="BH1365">
        <v>1</v>
      </c>
      <c r="BI1365" t="s">
        <v>97</v>
      </c>
      <c r="BJ1365" t="s">
        <v>156</v>
      </c>
      <c r="BK1365">
        <v>2007</v>
      </c>
      <c r="BL1365" t="s">
        <v>157</v>
      </c>
      <c r="BM1365">
        <v>2</v>
      </c>
      <c r="BN1365">
        <v>432</v>
      </c>
      <c r="BO1365" t="s">
        <v>98</v>
      </c>
      <c r="BP1365" t="s">
        <v>98</v>
      </c>
      <c r="BQ1365" t="s">
        <v>105</v>
      </c>
      <c r="BR1365">
        <v>0</v>
      </c>
      <c r="BS1365">
        <v>36</v>
      </c>
      <c r="BT1365">
        <v>0</v>
      </c>
      <c r="BU1365">
        <v>0</v>
      </c>
      <c r="BV1365">
        <v>0</v>
      </c>
      <c r="BW1365">
        <v>0</v>
      </c>
      <c r="BX1365" t="s">
        <v>83</v>
      </c>
      <c r="BY1365" t="s">
        <v>83</v>
      </c>
      <c r="BZ1365" t="s">
        <v>83</v>
      </c>
      <c r="CA1365" s="2">
        <v>0</v>
      </c>
      <c r="CB1365">
        <v>3</v>
      </c>
      <c r="CC1365">
        <v>2007</v>
      </c>
      <c r="CD1365" t="s">
        <v>158</v>
      </c>
      <c r="CE1365" t="s">
        <v>159</v>
      </c>
      <c r="CF1365" s="2">
        <v>156932</v>
      </c>
      <c r="CG1365" s="4">
        <f t="shared" si="43"/>
        <v>111.14164305949008</v>
      </c>
    </row>
    <row r="1366" spans="1:85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 t="str">
        <f t="shared" si="42"/>
        <v>N</v>
      </c>
      <c r="S1366">
        <v>7</v>
      </c>
      <c r="T1366">
        <v>5</v>
      </c>
      <c r="U1366">
        <v>2005</v>
      </c>
      <c r="V1366" t="str">
        <f>IF(Table1[[#This Row],[YearBuilt]]&lt;1990, "N", IF(Table1[[#This Row],[Remodeled after 1990?]] = "Y", "N", "Y"))</f>
        <v>Y</v>
      </c>
      <c r="W1366">
        <v>2005</v>
      </c>
      <c r="X1366" t="str" cm="1">
        <f t="array" ref="X1366">IFERROR(IF(U1366=W1366, "N", IF(AND(U1366&lt;W1366, Table1[[#This Row],[YearRemodAdd]]&gt;1990), "Y", "N/A")), No value)</f>
        <v>N</v>
      </c>
      <c r="Y1366" t="s">
        <v>93</v>
      </c>
      <c r="Z1366" t="s">
        <v>94</v>
      </c>
      <c r="AA1366" t="s">
        <v>116</v>
      </c>
      <c r="AB1366" t="s">
        <v>116</v>
      </c>
      <c r="AC1366" t="s">
        <v>117</v>
      </c>
      <c r="AD1366">
        <v>0</v>
      </c>
      <c r="AE1366" t="s">
        <v>97</v>
      </c>
      <c r="AF1366" t="s">
        <v>98</v>
      </c>
      <c r="AG1366" t="s">
        <v>99</v>
      </c>
      <c r="AH1366" t="s">
        <v>97</v>
      </c>
      <c r="AI1366" t="s">
        <v>98</v>
      </c>
      <c r="AJ1366" t="s">
        <v>100</v>
      </c>
      <c r="AK1366" t="s">
        <v>102</v>
      </c>
      <c r="AL1366">
        <v>0</v>
      </c>
      <c r="AM1366" t="s">
        <v>102</v>
      </c>
      <c r="AN1366">
        <v>0</v>
      </c>
      <c r="AO1366">
        <v>600</v>
      </c>
      <c r="AP1366">
        <v>600</v>
      </c>
      <c r="AQ1366" t="s">
        <v>103</v>
      </c>
      <c r="AR1366" t="s">
        <v>104</v>
      </c>
      <c r="AS1366" t="s">
        <v>105</v>
      </c>
      <c r="AT1366" t="s">
        <v>106</v>
      </c>
      <c r="AU1366">
        <v>520</v>
      </c>
      <c r="AV1366">
        <v>600</v>
      </c>
      <c r="AW1366">
        <v>80</v>
      </c>
      <c r="AX1366">
        <v>1200</v>
      </c>
      <c r="AY1366">
        <v>0</v>
      </c>
      <c r="AZ1366">
        <v>0</v>
      </c>
      <c r="BA1366">
        <v>2</v>
      </c>
      <c r="BB1366">
        <v>1</v>
      </c>
      <c r="BC1366">
        <v>2</v>
      </c>
      <c r="BD1366">
        <v>1</v>
      </c>
      <c r="BE1366" t="s">
        <v>97</v>
      </c>
      <c r="BF1366">
        <v>4</v>
      </c>
      <c r="BG1366" t="s">
        <v>107</v>
      </c>
      <c r="BH1366">
        <v>0</v>
      </c>
      <c r="BI1366" t="s">
        <v>83</v>
      </c>
      <c r="BJ1366" t="s">
        <v>127</v>
      </c>
      <c r="BK1366">
        <v>2005</v>
      </c>
      <c r="BL1366" t="s">
        <v>109</v>
      </c>
      <c r="BM1366">
        <v>2</v>
      </c>
      <c r="BN1366">
        <v>480</v>
      </c>
      <c r="BO1366" t="s">
        <v>98</v>
      </c>
      <c r="BP1366" t="s">
        <v>98</v>
      </c>
      <c r="BQ1366" t="s">
        <v>105</v>
      </c>
      <c r="BR1366">
        <v>0</v>
      </c>
      <c r="BS1366">
        <v>166</v>
      </c>
      <c r="BT1366">
        <v>0</v>
      </c>
      <c r="BU1366">
        <v>0</v>
      </c>
      <c r="BV1366">
        <v>0</v>
      </c>
      <c r="BW1366">
        <v>0</v>
      </c>
      <c r="BX1366" t="s">
        <v>83</v>
      </c>
      <c r="BY1366" t="s">
        <v>83</v>
      </c>
      <c r="BZ1366" t="s">
        <v>83</v>
      </c>
      <c r="CA1366" s="2">
        <v>0</v>
      </c>
      <c r="CB1366">
        <v>4</v>
      </c>
      <c r="CC1366">
        <v>2006</v>
      </c>
      <c r="CD1366" t="s">
        <v>110</v>
      </c>
      <c r="CE1366" t="s">
        <v>128</v>
      </c>
      <c r="CF1366" s="2">
        <v>144152</v>
      </c>
      <c r="CG1366" s="4">
        <f t="shared" si="43"/>
        <v>120.12666666666667</v>
      </c>
    </row>
    <row r="1367" spans="1:85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 t="str">
        <f t="shared" si="42"/>
        <v>N</v>
      </c>
      <c r="S1367">
        <v>7</v>
      </c>
      <c r="T1367">
        <v>5</v>
      </c>
      <c r="U1367">
        <v>2000</v>
      </c>
      <c r="V1367" t="str">
        <f>IF(Table1[[#This Row],[YearBuilt]]&lt;1990, "N", IF(Table1[[#This Row],[Remodeled after 1990?]] = "Y", "N", "Y"))</f>
        <v>Y</v>
      </c>
      <c r="W1367">
        <v>2000</v>
      </c>
      <c r="X1367" t="str" cm="1">
        <f t="array" ref="X1367">IFERROR(IF(U1367=W1367, "N", IF(AND(U1367&lt;W1367, Table1[[#This Row],[YearRemodAdd]]&gt;1990), "Y", "N/A")), No value)</f>
        <v>N</v>
      </c>
      <c r="Y1367" t="s">
        <v>93</v>
      </c>
      <c r="Z1367" t="s">
        <v>94</v>
      </c>
      <c r="AA1367" t="s">
        <v>95</v>
      </c>
      <c r="AB1367" t="s">
        <v>95</v>
      </c>
      <c r="AC1367" t="s">
        <v>117</v>
      </c>
      <c r="AD1367">
        <v>0</v>
      </c>
      <c r="AE1367" t="s">
        <v>97</v>
      </c>
      <c r="AF1367" t="s">
        <v>98</v>
      </c>
      <c r="AG1367" t="s">
        <v>99</v>
      </c>
      <c r="AH1367" t="s">
        <v>97</v>
      </c>
      <c r="AI1367" t="s">
        <v>98</v>
      </c>
      <c r="AJ1367" t="s">
        <v>100</v>
      </c>
      <c r="AK1367" t="s">
        <v>101</v>
      </c>
      <c r="AL1367">
        <v>533</v>
      </c>
      <c r="AM1367" t="s">
        <v>102</v>
      </c>
      <c r="AN1367">
        <v>0</v>
      </c>
      <c r="AO1367">
        <v>281</v>
      </c>
      <c r="AP1367">
        <v>814</v>
      </c>
      <c r="AQ1367" t="s">
        <v>103</v>
      </c>
      <c r="AR1367" t="s">
        <v>104</v>
      </c>
      <c r="AS1367" t="s">
        <v>105</v>
      </c>
      <c r="AT1367" t="s">
        <v>106</v>
      </c>
      <c r="AU1367">
        <v>814</v>
      </c>
      <c r="AV1367">
        <v>860</v>
      </c>
      <c r="AW1367">
        <v>0</v>
      </c>
      <c r="AX1367">
        <v>1674</v>
      </c>
      <c r="AY1367">
        <v>1</v>
      </c>
      <c r="AZ1367">
        <v>0</v>
      </c>
      <c r="BA1367">
        <v>2</v>
      </c>
      <c r="BB1367">
        <v>1</v>
      </c>
      <c r="BC1367">
        <v>3</v>
      </c>
      <c r="BD1367">
        <v>1</v>
      </c>
      <c r="BE1367" t="s">
        <v>97</v>
      </c>
      <c r="BF1367">
        <v>7</v>
      </c>
      <c r="BG1367" t="s">
        <v>107</v>
      </c>
      <c r="BH1367">
        <v>0</v>
      </c>
      <c r="BI1367" t="s">
        <v>83</v>
      </c>
      <c r="BJ1367" t="s">
        <v>108</v>
      </c>
      <c r="BK1367">
        <v>2000</v>
      </c>
      <c r="BL1367" t="s">
        <v>109</v>
      </c>
      <c r="BM1367">
        <v>2</v>
      </c>
      <c r="BN1367">
        <v>663</v>
      </c>
      <c r="BO1367" t="s">
        <v>98</v>
      </c>
      <c r="BP1367" t="s">
        <v>98</v>
      </c>
      <c r="BQ1367" t="s">
        <v>105</v>
      </c>
      <c r="BR1367">
        <v>0</v>
      </c>
      <c r="BS1367">
        <v>96</v>
      </c>
      <c r="BT1367">
        <v>0</v>
      </c>
      <c r="BU1367">
        <v>0</v>
      </c>
      <c r="BV1367">
        <v>0</v>
      </c>
      <c r="BW1367">
        <v>0</v>
      </c>
      <c r="BX1367" t="s">
        <v>83</v>
      </c>
      <c r="BY1367" t="s">
        <v>83</v>
      </c>
      <c r="BZ1367" t="s">
        <v>83</v>
      </c>
      <c r="CA1367" s="2">
        <v>0</v>
      </c>
      <c r="CB1367">
        <v>1</v>
      </c>
      <c r="CC1367">
        <v>2010</v>
      </c>
      <c r="CD1367" t="s">
        <v>110</v>
      </c>
      <c r="CE1367" t="s">
        <v>111</v>
      </c>
      <c r="CF1367" s="2">
        <v>216000</v>
      </c>
      <c r="CG1367" s="4">
        <f t="shared" si="43"/>
        <v>129.03225806451613</v>
      </c>
    </row>
    <row r="1368" spans="1:85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 t="str">
        <f t="shared" si="42"/>
        <v>N</v>
      </c>
      <c r="S1368">
        <v>7</v>
      </c>
      <c r="T1368">
        <v>5</v>
      </c>
      <c r="U1368">
        <v>1999</v>
      </c>
      <c r="V1368" t="str">
        <f>IF(Table1[[#This Row],[YearBuilt]]&lt;1990, "N", IF(Table1[[#This Row],[Remodeled after 1990?]] = "Y", "N", "Y"))</f>
        <v>Y</v>
      </c>
      <c r="W1368">
        <v>1999</v>
      </c>
      <c r="X1368" t="str" cm="1">
        <f t="array" ref="X1368">IFERROR(IF(U1368=W1368, "N", IF(AND(U1368&lt;W1368, Table1[[#This Row],[YearRemodAdd]]&gt;1990), "Y", "N/A")), No value)</f>
        <v>N</v>
      </c>
      <c r="Y1368" t="s">
        <v>93</v>
      </c>
      <c r="Z1368" t="s">
        <v>94</v>
      </c>
      <c r="AA1368" t="s">
        <v>95</v>
      </c>
      <c r="AB1368" t="s">
        <v>95</v>
      </c>
      <c r="AC1368" t="s">
        <v>96</v>
      </c>
      <c r="AD1368">
        <v>158</v>
      </c>
      <c r="AE1368" t="s">
        <v>97</v>
      </c>
      <c r="AF1368" t="s">
        <v>98</v>
      </c>
      <c r="AG1368" t="s">
        <v>99</v>
      </c>
      <c r="AH1368" t="s">
        <v>97</v>
      </c>
      <c r="AI1368" t="s">
        <v>98</v>
      </c>
      <c r="AJ1368" t="s">
        <v>100</v>
      </c>
      <c r="AK1368" t="s">
        <v>101</v>
      </c>
      <c r="AL1368">
        <v>633</v>
      </c>
      <c r="AM1368" t="s">
        <v>102</v>
      </c>
      <c r="AN1368">
        <v>0</v>
      </c>
      <c r="AO1368">
        <v>240</v>
      </c>
      <c r="AP1368">
        <v>873</v>
      </c>
      <c r="AQ1368" t="s">
        <v>103</v>
      </c>
      <c r="AR1368" t="s">
        <v>104</v>
      </c>
      <c r="AS1368" t="s">
        <v>105</v>
      </c>
      <c r="AT1368" t="s">
        <v>106</v>
      </c>
      <c r="AU1368">
        <v>882</v>
      </c>
      <c r="AV1368">
        <v>908</v>
      </c>
      <c r="AW1368">
        <v>0</v>
      </c>
      <c r="AX1368">
        <v>1790</v>
      </c>
      <c r="AY1368">
        <v>1</v>
      </c>
      <c r="AZ1368">
        <v>0</v>
      </c>
      <c r="BA1368">
        <v>2</v>
      </c>
      <c r="BB1368">
        <v>1</v>
      </c>
      <c r="BC1368">
        <v>3</v>
      </c>
      <c r="BD1368">
        <v>1</v>
      </c>
      <c r="BE1368" t="s">
        <v>97</v>
      </c>
      <c r="BF1368">
        <v>7</v>
      </c>
      <c r="BG1368" t="s">
        <v>107</v>
      </c>
      <c r="BH1368">
        <v>0</v>
      </c>
      <c r="BI1368" t="s">
        <v>83</v>
      </c>
      <c r="BJ1368" t="s">
        <v>108</v>
      </c>
      <c r="BK1368">
        <v>1999</v>
      </c>
      <c r="BL1368" t="s">
        <v>109</v>
      </c>
      <c r="BM1368">
        <v>2</v>
      </c>
      <c r="BN1368">
        <v>588</v>
      </c>
      <c r="BO1368" t="s">
        <v>98</v>
      </c>
      <c r="BP1368" t="s">
        <v>98</v>
      </c>
      <c r="BQ1368" t="s">
        <v>105</v>
      </c>
      <c r="BR1368">
        <v>0</v>
      </c>
      <c r="BS1368">
        <v>88</v>
      </c>
      <c r="BT1368">
        <v>0</v>
      </c>
      <c r="BU1368">
        <v>0</v>
      </c>
      <c r="BV1368">
        <v>0</v>
      </c>
      <c r="BW1368">
        <v>0</v>
      </c>
      <c r="BX1368" t="s">
        <v>83</v>
      </c>
      <c r="BY1368" t="s">
        <v>83</v>
      </c>
      <c r="BZ1368" t="s">
        <v>83</v>
      </c>
      <c r="CA1368" s="2">
        <v>0</v>
      </c>
      <c r="CB1368">
        <v>6</v>
      </c>
      <c r="CC1368">
        <v>2008</v>
      </c>
      <c r="CD1368" t="s">
        <v>110</v>
      </c>
      <c r="CE1368" t="s">
        <v>128</v>
      </c>
      <c r="CF1368" s="2">
        <v>193000</v>
      </c>
      <c r="CG1368" s="4">
        <f t="shared" si="43"/>
        <v>107.82122905027933</v>
      </c>
    </row>
    <row r="1369" spans="1:85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 t="str">
        <f t="shared" si="42"/>
        <v>N</v>
      </c>
      <c r="S1369">
        <v>5</v>
      </c>
      <c r="T1369">
        <v>6</v>
      </c>
      <c r="U1369">
        <v>1977</v>
      </c>
      <c r="V1369" t="str">
        <f>IF(Table1[[#This Row],[YearBuilt]]&lt;1990, "N", IF(Table1[[#This Row],[Remodeled after 1990?]] = "Y", "N", "Y"))</f>
        <v>N</v>
      </c>
      <c r="W1369">
        <v>1977</v>
      </c>
      <c r="X1369" t="str" cm="1">
        <f t="array" ref="X1369">IFERROR(IF(U1369=W1369, "N", IF(AND(U1369&lt;W1369, Table1[[#This Row],[YearRemodAdd]]&gt;1990), "Y", "N/A")), No value)</f>
        <v>N</v>
      </c>
      <c r="Y1369" t="s">
        <v>93</v>
      </c>
      <c r="Z1369" t="s">
        <v>94</v>
      </c>
      <c r="AA1369" t="s">
        <v>180</v>
      </c>
      <c r="AB1369" t="s">
        <v>181</v>
      </c>
      <c r="AC1369" t="s">
        <v>117</v>
      </c>
      <c r="AD1369">
        <v>0</v>
      </c>
      <c r="AE1369" t="s">
        <v>98</v>
      </c>
      <c r="AF1369" t="s">
        <v>98</v>
      </c>
      <c r="AG1369" t="s">
        <v>99</v>
      </c>
      <c r="AH1369" t="s">
        <v>98</v>
      </c>
      <c r="AI1369" t="s">
        <v>98</v>
      </c>
      <c r="AJ1369" t="s">
        <v>100</v>
      </c>
      <c r="AK1369" t="s">
        <v>119</v>
      </c>
      <c r="AL1369">
        <v>548</v>
      </c>
      <c r="AM1369" t="s">
        <v>153</v>
      </c>
      <c r="AN1369">
        <v>173</v>
      </c>
      <c r="AO1369">
        <v>36</v>
      </c>
      <c r="AP1369">
        <v>757</v>
      </c>
      <c r="AQ1369" t="s">
        <v>103</v>
      </c>
      <c r="AR1369" t="s">
        <v>104</v>
      </c>
      <c r="AS1369" t="s">
        <v>105</v>
      </c>
      <c r="AT1369" t="s">
        <v>106</v>
      </c>
      <c r="AU1369">
        <v>925</v>
      </c>
      <c r="AV1369">
        <v>550</v>
      </c>
      <c r="AW1369">
        <v>0</v>
      </c>
      <c r="AX1369">
        <v>1475</v>
      </c>
      <c r="AY1369">
        <v>0</v>
      </c>
      <c r="AZ1369">
        <v>0</v>
      </c>
      <c r="BA1369">
        <v>2</v>
      </c>
      <c r="BB1369">
        <v>0</v>
      </c>
      <c r="BC1369">
        <v>4</v>
      </c>
      <c r="BD1369">
        <v>1</v>
      </c>
      <c r="BE1369" t="s">
        <v>98</v>
      </c>
      <c r="BF1369">
        <v>6</v>
      </c>
      <c r="BG1369" t="s">
        <v>107</v>
      </c>
      <c r="BH1369">
        <v>1</v>
      </c>
      <c r="BI1369" t="s">
        <v>98</v>
      </c>
      <c r="BJ1369" t="s">
        <v>108</v>
      </c>
      <c r="BK1369">
        <v>1977</v>
      </c>
      <c r="BL1369" t="s">
        <v>109</v>
      </c>
      <c r="BM1369">
        <v>1</v>
      </c>
      <c r="BN1369">
        <v>336</v>
      </c>
      <c r="BO1369" t="s">
        <v>98</v>
      </c>
      <c r="BP1369" t="s">
        <v>98</v>
      </c>
      <c r="BQ1369" t="s">
        <v>105</v>
      </c>
      <c r="BR1369">
        <v>104</v>
      </c>
      <c r="BS1369">
        <v>26</v>
      </c>
      <c r="BT1369">
        <v>0</v>
      </c>
      <c r="BU1369">
        <v>0</v>
      </c>
      <c r="BV1369">
        <v>0</v>
      </c>
      <c r="BW1369">
        <v>0</v>
      </c>
      <c r="BX1369" t="s">
        <v>83</v>
      </c>
      <c r="BY1369" t="s">
        <v>83</v>
      </c>
      <c r="BZ1369" t="s">
        <v>83</v>
      </c>
      <c r="CA1369" s="2">
        <v>0</v>
      </c>
      <c r="CB1369">
        <v>7</v>
      </c>
      <c r="CC1369">
        <v>2006</v>
      </c>
      <c r="CD1369" t="s">
        <v>110</v>
      </c>
      <c r="CE1369" t="s">
        <v>111</v>
      </c>
      <c r="CF1369" s="2">
        <v>127000</v>
      </c>
      <c r="CG1369" s="4">
        <f t="shared" si="43"/>
        <v>86.101694915254242</v>
      </c>
    </row>
    <row r="1370" spans="1:85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 t="str">
        <f t="shared" si="42"/>
        <v>Y</v>
      </c>
      <c r="S1370">
        <v>6</v>
      </c>
      <c r="T1370">
        <v>5</v>
      </c>
      <c r="U1370">
        <v>2003</v>
      </c>
      <c r="V1370" t="str">
        <f>IF(Table1[[#This Row],[YearBuilt]]&lt;1990, "N", IF(Table1[[#This Row],[Remodeled after 1990?]] = "Y", "N", "Y"))</f>
        <v>N</v>
      </c>
      <c r="W1370">
        <v>2004</v>
      </c>
      <c r="X1370" t="str" cm="1">
        <f t="array" ref="X1370">IFERROR(IF(U1370=W1370, "N", IF(AND(U1370&lt;W1370, Table1[[#This Row],[YearRemodAdd]]&gt;1990), "Y", "N/A")), No value)</f>
        <v>Y</v>
      </c>
      <c r="Y1370" t="s">
        <v>93</v>
      </c>
      <c r="Z1370" t="s">
        <v>94</v>
      </c>
      <c r="AA1370" t="s">
        <v>95</v>
      </c>
      <c r="AB1370" t="s">
        <v>95</v>
      </c>
      <c r="AC1370" t="s">
        <v>96</v>
      </c>
      <c r="AD1370">
        <v>170</v>
      </c>
      <c r="AE1370" t="s">
        <v>97</v>
      </c>
      <c r="AF1370" t="s">
        <v>98</v>
      </c>
      <c r="AG1370" t="s">
        <v>99</v>
      </c>
      <c r="AH1370" t="s">
        <v>97</v>
      </c>
      <c r="AI1370" t="s">
        <v>98</v>
      </c>
      <c r="AJ1370" t="s">
        <v>130</v>
      </c>
      <c r="AK1370" t="s">
        <v>101</v>
      </c>
      <c r="AL1370">
        <v>685</v>
      </c>
      <c r="AM1370" t="s">
        <v>102</v>
      </c>
      <c r="AN1370">
        <v>0</v>
      </c>
      <c r="AO1370">
        <v>163</v>
      </c>
      <c r="AP1370">
        <v>848</v>
      </c>
      <c r="AQ1370" t="s">
        <v>103</v>
      </c>
      <c r="AR1370" t="s">
        <v>104</v>
      </c>
      <c r="AS1370" t="s">
        <v>105</v>
      </c>
      <c r="AT1370" t="s">
        <v>106</v>
      </c>
      <c r="AU1370">
        <v>848</v>
      </c>
      <c r="AV1370">
        <v>0</v>
      </c>
      <c r="AW1370">
        <v>0</v>
      </c>
      <c r="AX1370">
        <v>848</v>
      </c>
      <c r="AY1370">
        <v>1</v>
      </c>
      <c r="AZ1370">
        <v>0</v>
      </c>
      <c r="BA1370">
        <v>1</v>
      </c>
      <c r="BB1370">
        <v>0</v>
      </c>
      <c r="BC1370">
        <v>1</v>
      </c>
      <c r="BD1370">
        <v>1</v>
      </c>
      <c r="BE1370" t="s">
        <v>97</v>
      </c>
      <c r="BF1370">
        <v>4</v>
      </c>
      <c r="BG1370" t="s">
        <v>107</v>
      </c>
      <c r="BH1370">
        <v>0</v>
      </c>
      <c r="BI1370" t="s">
        <v>83</v>
      </c>
      <c r="BJ1370" t="s">
        <v>108</v>
      </c>
      <c r="BK1370">
        <v>2003</v>
      </c>
      <c r="BL1370" t="s">
        <v>157</v>
      </c>
      <c r="BM1370">
        <v>2</v>
      </c>
      <c r="BN1370">
        <v>420</v>
      </c>
      <c r="BO1370" t="s">
        <v>98</v>
      </c>
      <c r="BP1370" t="s">
        <v>98</v>
      </c>
      <c r="BQ1370" t="s">
        <v>105</v>
      </c>
      <c r="BR1370">
        <v>140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83</v>
      </c>
      <c r="BY1370" t="s">
        <v>83</v>
      </c>
      <c r="BZ1370" t="s">
        <v>83</v>
      </c>
      <c r="CA1370" s="2">
        <v>0</v>
      </c>
      <c r="CB1370">
        <v>6</v>
      </c>
      <c r="CC1370">
        <v>2009</v>
      </c>
      <c r="CD1370" t="s">
        <v>110</v>
      </c>
      <c r="CE1370" t="s">
        <v>111</v>
      </c>
      <c r="CF1370" s="2">
        <v>144000</v>
      </c>
      <c r="CG1370" s="4">
        <f t="shared" si="43"/>
        <v>169.81132075471697</v>
      </c>
    </row>
    <row r="1371" spans="1:85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 t="str">
        <f t="shared" si="42"/>
        <v>Y</v>
      </c>
      <c r="S1371">
        <v>8</v>
      </c>
      <c r="T1371">
        <v>5</v>
      </c>
      <c r="U1371">
        <v>2003</v>
      </c>
      <c r="V1371" t="str">
        <f>IF(Table1[[#This Row],[YearBuilt]]&lt;1990, "N", IF(Table1[[#This Row],[Remodeled after 1990?]] = "Y", "N", "Y"))</f>
        <v>Y</v>
      </c>
      <c r="W1371">
        <v>2003</v>
      </c>
      <c r="X1371" t="str" cm="1">
        <f t="array" ref="X1371">IFERROR(IF(U1371=W1371, "N", IF(AND(U1371&lt;W1371, Table1[[#This Row],[YearRemodAdd]]&gt;1990), "Y", "N/A")), No value)</f>
        <v>N</v>
      </c>
      <c r="Y1371" t="s">
        <v>152</v>
      </c>
      <c r="Z1371" t="s">
        <v>94</v>
      </c>
      <c r="AA1371" t="s">
        <v>95</v>
      </c>
      <c r="AB1371" t="s">
        <v>95</v>
      </c>
      <c r="AC1371" t="s">
        <v>96</v>
      </c>
      <c r="AD1371">
        <v>171</v>
      </c>
      <c r="AE1371" t="s">
        <v>97</v>
      </c>
      <c r="AF1371" t="s">
        <v>98</v>
      </c>
      <c r="AG1371" t="s">
        <v>99</v>
      </c>
      <c r="AH1371" t="s">
        <v>97</v>
      </c>
      <c r="AI1371" t="s">
        <v>98</v>
      </c>
      <c r="AJ1371" t="s">
        <v>130</v>
      </c>
      <c r="AK1371" t="s">
        <v>141</v>
      </c>
      <c r="AL1371">
        <v>370</v>
      </c>
      <c r="AM1371" t="s">
        <v>101</v>
      </c>
      <c r="AN1371">
        <v>972</v>
      </c>
      <c r="AO1371">
        <v>315</v>
      </c>
      <c r="AP1371">
        <v>1657</v>
      </c>
      <c r="AQ1371" t="s">
        <v>103</v>
      </c>
      <c r="AR1371" t="s">
        <v>104</v>
      </c>
      <c r="AS1371" t="s">
        <v>105</v>
      </c>
      <c r="AT1371" t="s">
        <v>106</v>
      </c>
      <c r="AU1371">
        <v>1668</v>
      </c>
      <c r="AV1371">
        <v>0</v>
      </c>
      <c r="AW1371">
        <v>0</v>
      </c>
      <c r="AX1371">
        <v>1668</v>
      </c>
      <c r="AY1371">
        <v>1</v>
      </c>
      <c r="AZ1371">
        <v>0</v>
      </c>
      <c r="BA1371">
        <v>2</v>
      </c>
      <c r="BB1371">
        <v>0</v>
      </c>
      <c r="BC1371">
        <v>3</v>
      </c>
      <c r="BD1371">
        <v>1</v>
      </c>
      <c r="BE1371" t="s">
        <v>97</v>
      </c>
      <c r="BF1371">
        <v>8</v>
      </c>
      <c r="BG1371" t="s">
        <v>107</v>
      </c>
      <c r="BH1371">
        <v>1</v>
      </c>
      <c r="BI1371" t="s">
        <v>98</v>
      </c>
      <c r="BJ1371" t="s">
        <v>108</v>
      </c>
      <c r="BK1371">
        <v>2003</v>
      </c>
      <c r="BL1371" t="s">
        <v>157</v>
      </c>
      <c r="BM1371">
        <v>2</v>
      </c>
      <c r="BN1371">
        <v>502</v>
      </c>
      <c r="BO1371" t="s">
        <v>98</v>
      </c>
      <c r="BP1371" t="s">
        <v>98</v>
      </c>
      <c r="BQ1371" t="s">
        <v>105</v>
      </c>
      <c r="BR1371">
        <v>0</v>
      </c>
      <c r="BS1371">
        <v>262</v>
      </c>
      <c r="BT1371">
        <v>0</v>
      </c>
      <c r="BU1371">
        <v>0</v>
      </c>
      <c r="BV1371">
        <v>0</v>
      </c>
      <c r="BW1371">
        <v>0</v>
      </c>
      <c r="BX1371" t="s">
        <v>83</v>
      </c>
      <c r="BY1371" t="s">
        <v>83</v>
      </c>
      <c r="BZ1371" t="s">
        <v>83</v>
      </c>
      <c r="CA1371" s="2">
        <v>0</v>
      </c>
      <c r="CB1371">
        <v>5</v>
      </c>
      <c r="CC1371">
        <v>2010</v>
      </c>
      <c r="CD1371" t="s">
        <v>110</v>
      </c>
      <c r="CE1371" t="s">
        <v>111</v>
      </c>
      <c r="CF1371" s="2">
        <v>232000</v>
      </c>
      <c r="CG1371" s="4">
        <f t="shared" si="43"/>
        <v>139.08872901678657</v>
      </c>
    </row>
    <row r="1372" spans="1:85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 t="str">
        <f t="shared" si="42"/>
        <v>N/A</v>
      </c>
      <c r="S1372">
        <v>4</v>
      </c>
      <c r="T1372">
        <v>6</v>
      </c>
      <c r="U1372">
        <v>1920</v>
      </c>
      <c r="V1372" t="str">
        <f>IF(Table1[[#This Row],[YearBuilt]]&lt;1990, "N", IF(Table1[[#This Row],[Remodeled after 1990?]] = "Y", "N", "Y"))</f>
        <v>N</v>
      </c>
      <c r="W1372">
        <v>1950</v>
      </c>
      <c r="X1372" t="str" cm="1">
        <f t="array" ref="X1372">IFERROR(IF(U1372=W1372, "N", IF(AND(U1372&lt;W1372, Table1[[#This Row],[YearRemodAdd]]&gt;1990), "Y", "N/A")), No value)</f>
        <v>N/A</v>
      </c>
      <c r="Y1372" t="s">
        <v>93</v>
      </c>
      <c r="Z1372" t="s">
        <v>94</v>
      </c>
      <c r="AA1372" t="s">
        <v>118</v>
      </c>
      <c r="AB1372" t="s">
        <v>118</v>
      </c>
      <c r="AC1372" t="s">
        <v>117</v>
      </c>
      <c r="AD1372">
        <v>0</v>
      </c>
      <c r="AE1372" t="s">
        <v>147</v>
      </c>
      <c r="AF1372" t="s">
        <v>98</v>
      </c>
      <c r="AG1372" t="s">
        <v>99</v>
      </c>
      <c r="AH1372" t="s">
        <v>98</v>
      </c>
      <c r="AI1372" t="s">
        <v>98</v>
      </c>
      <c r="AJ1372" t="s">
        <v>100</v>
      </c>
      <c r="AK1372" t="s">
        <v>119</v>
      </c>
      <c r="AL1372">
        <v>315</v>
      </c>
      <c r="AM1372" t="s">
        <v>153</v>
      </c>
      <c r="AN1372">
        <v>105</v>
      </c>
      <c r="AO1372">
        <v>420</v>
      </c>
      <c r="AP1372">
        <v>840</v>
      </c>
      <c r="AQ1372" t="s">
        <v>103</v>
      </c>
      <c r="AR1372" t="s">
        <v>104</v>
      </c>
      <c r="AS1372" t="s">
        <v>105</v>
      </c>
      <c r="AT1372" t="s">
        <v>106</v>
      </c>
      <c r="AU1372">
        <v>840</v>
      </c>
      <c r="AV1372">
        <v>534</v>
      </c>
      <c r="AW1372">
        <v>0</v>
      </c>
      <c r="AX1372">
        <v>1374</v>
      </c>
      <c r="AY1372">
        <v>0</v>
      </c>
      <c r="AZ1372">
        <v>0</v>
      </c>
      <c r="BA1372">
        <v>1</v>
      </c>
      <c r="BB1372">
        <v>0</v>
      </c>
      <c r="BC1372">
        <v>2</v>
      </c>
      <c r="BD1372">
        <v>1</v>
      </c>
      <c r="BE1372" t="s">
        <v>98</v>
      </c>
      <c r="BF1372">
        <v>6</v>
      </c>
      <c r="BG1372" t="s">
        <v>107</v>
      </c>
      <c r="BH1372">
        <v>0</v>
      </c>
      <c r="BI1372" t="s">
        <v>83</v>
      </c>
      <c r="BJ1372" t="s">
        <v>127</v>
      </c>
      <c r="BK1372">
        <v>1967</v>
      </c>
      <c r="BL1372" t="s">
        <v>157</v>
      </c>
      <c r="BM1372">
        <v>1</v>
      </c>
      <c r="BN1372">
        <v>338</v>
      </c>
      <c r="BO1372" t="s">
        <v>98</v>
      </c>
      <c r="BP1372" t="s">
        <v>98</v>
      </c>
      <c r="BQ1372" t="s">
        <v>105</v>
      </c>
      <c r="BR1372">
        <v>0</v>
      </c>
      <c r="BS1372">
        <v>0</v>
      </c>
      <c r="BT1372">
        <v>198</v>
      </c>
      <c r="BU1372">
        <v>0</v>
      </c>
      <c r="BV1372">
        <v>0</v>
      </c>
      <c r="BW1372">
        <v>0</v>
      </c>
      <c r="BX1372" t="s">
        <v>83</v>
      </c>
      <c r="BY1372" t="s">
        <v>83</v>
      </c>
      <c r="BZ1372" t="s">
        <v>83</v>
      </c>
      <c r="CA1372" s="2">
        <v>0</v>
      </c>
      <c r="CB1372">
        <v>10</v>
      </c>
      <c r="CC1372">
        <v>2009</v>
      </c>
      <c r="CD1372" t="s">
        <v>110</v>
      </c>
      <c r="CE1372" t="s">
        <v>111</v>
      </c>
      <c r="CF1372" s="2">
        <v>105000</v>
      </c>
      <c r="CG1372" s="4">
        <f t="shared" si="43"/>
        <v>76.419213973799131</v>
      </c>
    </row>
    <row r="1373" spans="1:85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 t="str">
        <f t="shared" si="42"/>
        <v>N/A</v>
      </c>
      <c r="S1373">
        <v>6</v>
      </c>
      <c r="T1373">
        <v>6</v>
      </c>
      <c r="U1373">
        <v>1955</v>
      </c>
      <c r="V1373" t="str">
        <f>IF(Table1[[#This Row],[YearBuilt]]&lt;1990, "N", IF(Table1[[#This Row],[Remodeled after 1990?]] = "Y", "N", "Y"))</f>
        <v>N</v>
      </c>
      <c r="W1373">
        <v>1996</v>
      </c>
      <c r="X1373" t="str" cm="1">
        <f t="array" ref="X1373">IFERROR(IF(U1373=W1373, "N", IF(AND(U1373&lt;W1373, Table1[[#This Row],[YearRemodAdd]]&gt;1990), "Y", "N/A")), No value)</f>
        <v>Y</v>
      </c>
      <c r="Y1373" t="s">
        <v>152</v>
      </c>
      <c r="Z1373" t="s">
        <v>94</v>
      </c>
      <c r="AA1373" t="s">
        <v>186</v>
      </c>
      <c r="AB1373" t="s">
        <v>186</v>
      </c>
      <c r="AC1373" t="s">
        <v>117</v>
      </c>
      <c r="AD1373">
        <v>0</v>
      </c>
      <c r="AE1373" t="s">
        <v>98</v>
      </c>
      <c r="AF1373" t="s">
        <v>98</v>
      </c>
      <c r="AG1373" t="s">
        <v>118</v>
      </c>
      <c r="AH1373" t="s">
        <v>98</v>
      </c>
      <c r="AI1373" t="s">
        <v>98</v>
      </c>
      <c r="AJ1373" t="s">
        <v>130</v>
      </c>
      <c r="AK1373" t="s">
        <v>141</v>
      </c>
      <c r="AL1373">
        <v>831</v>
      </c>
      <c r="AM1373" t="s">
        <v>102</v>
      </c>
      <c r="AN1373">
        <v>0</v>
      </c>
      <c r="AO1373">
        <v>161</v>
      </c>
      <c r="AP1373">
        <v>992</v>
      </c>
      <c r="AQ1373" t="s">
        <v>103</v>
      </c>
      <c r="AR1373" t="s">
        <v>97</v>
      </c>
      <c r="AS1373" t="s">
        <v>105</v>
      </c>
      <c r="AT1373" t="s">
        <v>106</v>
      </c>
      <c r="AU1373">
        <v>1661</v>
      </c>
      <c r="AV1373">
        <v>0</v>
      </c>
      <c r="AW1373">
        <v>0</v>
      </c>
      <c r="AX1373">
        <v>1661</v>
      </c>
      <c r="AY1373">
        <v>1</v>
      </c>
      <c r="AZ1373">
        <v>0</v>
      </c>
      <c r="BA1373">
        <v>1</v>
      </c>
      <c r="BB1373">
        <v>0</v>
      </c>
      <c r="BC1373">
        <v>3</v>
      </c>
      <c r="BD1373">
        <v>1</v>
      </c>
      <c r="BE1373" t="s">
        <v>97</v>
      </c>
      <c r="BF1373">
        <v>8</v>
      </c>
      <c r="BG1373" t="s">
        <v>107</v>
      </c>
      <c r="BH1373">
        <v>1</v>
      </c>
      <c r="BI1373" t="s">
        <v>98</v>
      </c>
      <c r="BJ1373" t="s">
        <v>156</v>
      </c>
      <c r="BK1373">
        <v>1955</v>
      </c>
      <c r="BL1373" t="s">
        <v>109</v>
      </c>
      <c r="BM1373">
        <v>1</v>
      </c>
      <c r="BN1373">
        <v>377</v>
      </c>
      <c r="BO1373" t="s">
        <v>98</v>
      </c>
      <c r="BP1373" t="s">
        <v>98</v>
      </c>
      <c r="BQ1373" t="s">
        <v>105</v>
      </c>
      <c r="BR1373">
        <v>0</v>
      </c>
      <c r="BS1373">
        <v>28</v>
      </c>
      <c r="BT1373">
        <v>0</v>
      </c>
      <c r="BU1373">
        <v>0</v>
      </c>
      <c r="BV1373">
        <v>178</v>
      </c>
      <c r="BW1373">
        <v>0</v>
      </c>
      <c r="BX1373" t="s">
        <v>83</v>
      </c>
      <c r="BY1373" t="s">
        <v>134</v>
      </c>
      <c r="BZ1373" t="s">
        <v>83</v>
      </c>
      <c r="CA1373" s="2">
        <v>0</v>
      </c>
      <c r="CB1373">
        <v>10</v>
      </c>
      <c r="CC1373">
        <v>2008</v>
      </c>
      <c r="CD1373" t="s">
        <v>110</v>
      </c>
      <c r="CE1373" t="s">
        <v>111</v>
      </c>
      <c r="CF1373" s="2">
        <v>165500</v>
      </c>
      <c r="CG1373" s="4">
        <f t="shared" si="43"/>
        <v>99.638771824202294</v>
      </c>
    </row>
    <row r="1374" spans="1:85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 t="str">
        <f t="shared" si="42"/>
        <v>N</v>
      </c>
      <c r="S1374">
        <v>7</v>
      </c>
      <c r="T1374">
        <v>6</v>
      </c>
      <c r="U1374">
        <v>1998</v>
      </c>
      <c r="V1374" t="str">
        <f>IF(Table1[[#This Row],[YearBuilt]]&lt;1990, "N", IF(Table1[[#This Row],[Remodeled after 1990?]] = "Y", "N", "Y"))</f>
        <v>Y</v>
      </c>
      <c r="W1374">
        <v>1998</v>
      </c>
      <c r="X1374" t="str" cm="1">
        <f t="array" ref="X1374">IFERROR(IF(U1374=W1374, "N", IF(AND(U1374&lt;W1374, Table1[[#This Row],[YearRemodAdd]]&gt;1990), "Y", "N/A")), No value)</f>
        <v>N</v>
      </c>
      <c r="Y1374" t="s">
        <v>93</v>
      </c>
      <c r="Z1374" t="s">
        <v>94</v>
      </c>
      <c r="AA1374" t="s">
        <v>95</v>
      </c>
      <c r="AB1374" t="s">
        <v>95</v>
      </c>
      <c r="AC1374" t="s">
        <v>117</v>
      </c>
      <c r="AD1374">
        <v>0</v>
      </c>
      <c r="AE1374" t="s">
        <v>98</v>
      </c>
      <c r="AF1374" t="s">
        <v>98</v>
      </c>
      <c r="AG1374" t="s">
        <v>99</v>
      </c>
      <c r="AH1374" t="s">
        <v>97</v>
      </c>
      <c r="AI1374" t="s">
        <v>98</v>
      </c>
      <c r="AJ1374" t="s">
        <v>130</v>
      </c>
      <c r="AK1374" t="s">
        <v>101</v>
      </c>
      <c r="AL1374">
        <v>975</v>
      </c>
      <c r="AM1374" t="s">
        <v>102</v>
      </c>
      <c r="AN1374">
        <v>0</v>
      </c>
      <c r="AO1374">
        <v>133</v>
      </c>
      <c r="AP1374">
        <v>1108</v>
      </c>
      <c r="AQ1374" t="s">
        <v>103</v>
      </c>
      <c r="AR1374" t="s">
        <v>104</v>
      </c>
      <c r="AS1374" t="s">
        <v>105</v>
      </c>
      <c r="AT1374" t="s">
        <v>106</v>
      </c>
      <c r="AU1374">
        <v>1108</v>
      </c>
      <c r="AV1374">
        <v>989</v>
      </c>
      <c r="AW1374">
        <v>0</v>
      </c>
      <c r="AX1374">
        <v>2097</v>
      </c>
      <c r="AY1374">
        <v>1</v>
      </c>
      <c r="AZ1374">
        <v>0</v>
      </c>
      <c r="BA1374">
        <v>2</v>
      </c>
      <c r="BB1374">
        <v>1</v>
      </c>
      <c r="BC1374">
        <v>3</v>
      </c>
      <c r="BD1374">
        <v>1</v>
      </c>
      <c r="BE1374" t="s">
        <v>97</v>
      </c>
      <c r="BF1374">
        <v>8</v>
      </c>
      <c r="BG1374" t="s">
        <v>107</v>
      </c>
      <c r="BH1374">
        <v>1</v>
      </c>
      <c r="BI1374" t="s">
        <v>98</v>
      </c>
      <c r="BJ1374" t="s">
        <v>127</v>
      </c>
      <c r="BK1374">
        <v>1998</v>
      </c>
      <c r="BL1374" t="s">
        <v>109</v>
      </c>
      <c r="BM1374">
        <v>2</v>
      </c>
      <c r="BN1374">
        <v>583</v>
      </c>
      <c r="BO1374" t="s">
        <v>98</v>
      </c>
      <c r="BP1374" t="s">
        <v>98</v>
      </c>
      <c r="BQ1374" t="s">
        <v>105</v>
      </c>
      <c r="BR1374">
        <v>253</v>
      </c>
      <c r="BS1374">
        <v>170</v>
      </c>
      <c r="BT1374">
        <v>0</v>
      </c>
      <c r="BU1374">
        <v>0</v>
      </c>
      <c r="BV1374">
        <v>0</v>
      </c>
      <c r="BW1374">
        <v>0</v>
      </c>
      <c r="BX1374" t="s">
        <v>83</v>
      </c>
      <c r="BY1374" t="s">
        <v>83</v>
      </c>
      <c r="BZ1374" t="s">
        <v>83</v>
      </c>
      <c r="CA1374" s="2">
        <v>0</v>
      </c>
      <c r="CB1374">
        <v>6</v>
      </c>
      <c r="CC1374">
        <v>2006</v>
      </c>
      <c r="CD1374" t="s">
        <v>110</v>
      </c>
      <c r="CE1374" t="s">
        <v>111</v>
      </c>
      <c r="CF1374" s="2">
        <v>274300</v>
      </c>
      <c r="CG1374" s="4">
        <f t="shared" si="43"/>
        <v>130.8059132093467</v>
      </c>
    </row>
    <row r="1375" spans="1:85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 t="str">
        <f t="shared" si="42"/>
        <v>Y</v>
      </c>
      <c r="S1375">
        <v>10</v>
      </c>
      <c r="T1375">
        <v>5</v>
      </c>
      <c r="U1375">
        <v>2001</v>
      </c>
      <c r="V1375" t="str">
        <f>IF(Table1[[#This Row],[YearBuilt]]&lt;1990, "N", IF(Table1[[#This Row],[Remodeled after 1990?]] = "Y", "N", "Y"))</f>
        <v>N</v>
      </c>
      <c r="W1375">
        <v>2002</v>
      </c>
      <c r="X1375" t="str" cm="1">
        <f t="array" ref="X1375">IFERROR(IF(U1375=W1375, "N", IF(AND(U1375&lt;W1375, Table1[[#This Row],[YearRemodAdd]]&gt;1990), "Y", "N/A")), No value)</f>
        <v>Y</v>
      </c>
      <c r="Y1375" t="s">
        <v>152</v>
      </c>
      <c r="Z1375" t="s">
        <v>94</v>
      </c>
      <c r="AA1375" t="s">
        <v>95</v>
      </c>
      <c r="AB1375" t="s">
        <v>95</v>
      </c>
      <c r="AC1375" t="s">
        <v>96</v>
      </c>
      <c r="AD1375">
        <v>705</v>
      </c>
      <c r="AE1375" t="s">
        <v>104</v>
      </c>
      <c r="AF1375" t="s">
        <v>98</v>
      </c>
      <c r="AG1375" t="s">
        <v>99</v>
      </c>
      <c r="AH1375" t="s">
        <v>104</v>
      </c>
      <c r="AI1375" t="s">
        <v>98</v>
      </c>
      <c r="AJ1375" t="s">
        <v>97</v>
      </c>
      <c r="AK1375" t="s">
        <v>101</v>
      </c>
      <c r="AL1375">
        <v>1282</v>
      </c>
      <c r="AM1375" t="s">
        <v>102</v>
      </c>
      <c r="AN1375">
        <v>0</v>
      </c>
      <c r="AO1375">
        <v>1351</v>
      </c>
      <c r="AP1375">
        <v>2633</v>
      </c>
      <c r="AQ1375" t="s">
        <v>103</v>
      </c>
      <c r="AR1375" t="s">
        <v>104</v>
      </c>
      <c r="AS1375" t="s">
        <v>105</v>
      </c>
      <c r="AT1375" t="s">
        <v>106</v>
      </c>
      <c r="AU1375">
        <v>2633</v>
      </c>
      <c r="AV1375">
        <v>0</v>
      </c>
      <c r="AW1375">
        <v>0</v>
      </c>
      <c r="AX1375">
        <v>2633</v>
      </c>
      <c r="AY1375">
        <v>1</v>
      </c>
      <c r="AZ1375">
        <v>0</v>
      </c>
      <c r="BA1375">
        <v>2</v>
      </c>
      <c r="BB1375">
        <v>1</v>
      </c>
      <c r="BC1375">
        <v>2</v>
      </c>
      <c r="BD1375">
        <v>1</v>
      </c>
      <c r="BE1375" t="s">
        <v>104</v>
      </c>
      <c r="BF1375">
        <v>8</v>
      </c>
      <c r="BG1375" t="s">
        <v>107</v>
      </c>
      <c r="BH1375">
        <v>2</v>
      </c>
      <c r="BI1375" t="s">
        <v>97</v>
      </c>
      <c r="BJ1375" t="s">
        <v>108</v>
      </c>
      <c r="BK1375">
        <v>2001</v>
      </c>
      <c r="BL1375" t="s">
        <v>109</v>
      </c>
      <c r="BM1375">
        <v>3</v>
      </c>
      <c r="BN1375">
        <v>804</v>
      </c>
      <c r="BO1375" t="s">
        <v>98</v>
      </c>
      <c r="BP1375" t="s">
        <v>98</v>
      </c>
      <c r="BQ1375" t="s">
        <v>105</v>
      </c>
      <c r="BR1375">
        <v>314</v>
      </c>
      <c r="BS1375">
        <v>140</v>
      </c>
      <c r="BT1375">
        <v>0</v>
      </c>
      <c r="BU1375">
        <v>0</v>
      </c>
      <c r="BV1375">
        <v>0</v>
      </c>
      <c r="BW1375">
        <v>0</v>
      </c>
      <c r="BX1375" t="s">
        <v>83</v>
      </c>
      <c r="BY1375" t="s">
        <v>83</v>
      </c>
      <c r="BZ1375" t="s">
        <v>83</v>
      </c>
      <c r="CA1375" s="2">
        <v>0</v>
      </c>
      <c r="CB1375">
        <v>3</v>
      </c>
      <c r="CC1375">
        <v>2007</v>
      </c>
      <c r="CD1375" t="s">
        <v>110</v>
      </c>
      <c r="CE1375" t="s">
        <v>111</v>
      </c>
      <c r="CF1375" s="2">
        <v>466500</v>
      </c>
      <c r="CG1375" s="4">
        <f t="shared" si="43"/>
        <v>177.17432586403342</v>
      </c>
    </row>
    <row r="1376" spans="1:85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 t="str">
        <f t="shared" si="42"/>
        <v>N</v>
      </c>
      <c r="S1376">
        <v>7</v>
      </c>
      <c r="T1376">
        <v>5</v>
      </c>
      <c r="U1376">
        <v>2005</v>
      </c>
      <c r="V1376" t="str">
        <f>IF(Table1[[#This Row],[YearBuilt]]&lt;1990, "N", IF(Table1[[#This Row],[Remodeled after 1990?]] = "Y", "N", "Y"))</f>
        <v>Y</v>
      </c>
      <c r="W1376">
        <v>2005</v>
      </c>
      <c r="X1376" t="str" cm="1">
        <f t="array" ref="X1376">IFERROR(IF(U1376=W1376, "N", IF(AND(U1376&lt;W1376, Table1[[#This Row],[YearRemodAdd]]&gt;1990), "Y", "N/A")), No value)</f>
        <v>N</v>
      </c>
      <c r="Y1376" t="s">
        <v>93</v>
      </c>
      <c r="Z1376" t="s">
        <v>94</v>
      </c>
      <c r="AA1376" t="s">
        <v>180</v>
      </c>
      <c r="AB1376" t="s">
        <v>181</v>
      </c>
      <c r="AC1376" t="s">
        <v>117</v>
      </c>
      <c r="AD1376">
        <v>0</v>
      </c>
      <c r="AE1376" t="s">
        <v>97</v>
      </c>
      <c r="AF1376" t="s">
        <v>98</v>
      </c>
      <c r="AG1376" t="s">
        <v>99</v>
      </c>
      <c r="AH1376" t="s">
        <v>97</v>
      </c>
      <c r="AI1376" t="s">
        <v>98</v>
      </c>
      <c r="AJ1376" t="s">
        <v>100</v>
      </c>
      <c r="AK1376" t="s">
        <v>102</v>
      </c>
      <c r="AL1376">
        <v>0</v>
      </c>
      <c r="AM1376" t="s">
        <v>102</v>
      </c>
      <c r="AN1376">
        <v>0</v>
      </c>
      <c r="AO1376">
        <v>1026</v>
      </c>
      <c r="AP1376">
        <v>1026</v>
      </c>
      <c r="AQ1376" t="s">
        <v>103</v>
      </c>
      <c r="AR1376" t="s">
        <v>104</v>
      </c>
      <c r="AS1376" t="s">
        <v>105</v>
      </c>
      <c r="AT1376" t="s">
        <v>106</v>
      </c>
      <c r="AU1376">
        <v>1026</v>
      </c>
      <c r="AV1376">
        <v>932</v>
      </c>
      <c r="AW1376">
        <v>0</v>
      </c>
      <c r="AX1376">
        <v>1958</v>
      </c>
      <c r="AY1376">
        <v>0</v>
      </c>
      <c r="AZ1376">
        <v>0</v>
      </c>
      <c r="BA1376">
        <v>2</v>
      </c>
      <c r="BB1376">
        <v>1</v>
      </c>
      <c r="BC1376">
        <v>3</v>
      </c>
      <c r="BD1376">
        <v>1</v>
      </c>
      <c r="BE1376" t="s">
        <v>97</v>
      </c>
      <c r="BF1376">
        <v>9</v>
      </c>
      <c r="BG1376" t="s">
        <v>107</v>
      </c>
      <c r="BH1376">
        <v>1</v>
      </c>
      <c r="BI1376" t="s">
        <v>97</v>
      </c>
      <c r="BJ1376" t="s">
        <v>108</v>
      </c>
      <c r="BK1376">
        <v>2005</v>
      </c>
      <c r="BL1376" t="s">
        <v>157</v>
      </c>
      <c r="BM1376">
        <v>3</v>
      </c>
      <c r="BN1376">
        <v>936</v>
      </c>
      <c r="BO1376" t="s">
        <v>98</v>
      </c>
      <c r="BP1376" t="s">
        <v>98</v>
      </c>
      <c r="BQ1376" t="s">
        <v>105</v>
      </c>
      <c r="BR1376">
        <v>154</v>
      </c>
      <c r="BS1376">
        <v>210</v>
      </c>
      <c r="BT1376">
        <v>0</v>
      </c>
      <c r="BU1376">
        <v>0</v>
      </c>
      <c r="BV1376">
        <v>0</v>
      </c>
      <c r="BW1376">
        <v>0</v>
      </c>
      <c r="BX1376" t="s">
        <v>83</v>
      </c>
      <c r="BY1376" t="s">
        <v>83</v>
      </c>
      <c r="BZ1376" t="s">
        <v>83</v>
      </c>
      <c r="CA1376" s="2">
        <v>0</v>
      </c>
      <c r="CB1376">
        <v>7</v>
      </c>
      <c r="CC1376">
        <v>2008</v>
      </c>
      <c r="CD1376" t="s">
        <v>110</v>
      </c>
      <c r="CE1376" t="s">
        <v>111</v>
      </c>
      <c r="CF1376" s="2">
        <v>250000</v>
      </c>
      <c r="CG1376" s="4">
        <f t="shared" si="43"/>
        <v>127.68130745658836</v>
      </c>
    </row>
    <row r="1377" spans="1:85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 t="str">
        <f t="shared" si="42"/>
        <v>Y</v>
      </c>
      <c r="S1377">
        <v>8</v>
      </c>
      <c r="T1377">
        <v>5</v>
      </c>
      <c r="U1377">
        <v>2007</v>
      </c>
      <c r="V1377" t="str">
        <f>IF(Table1[[#This Row],[YearBuilt]]&lt;1990, "N", IF(Table1[[#This Row],[Remodeled after 1990?]] = "Y", "N", "Y"))</f>
        <v>Y</v>
      </c>
      <c r="W1377">
        <v>2007</v>
      </c>
      <c r="X1377" t="str" cm="1">
        <f t="array" ref="X1377">IFERROR(IF(U1377=W1377, "N", IF(AND(U1377&lt;W1377, Table1[[#This Row],[YearRemodAdd]]&gt;1990), "Y", "N/A")), No value)</f>
        <v>N</v>
      </c>
      <c r="Y1377" t="s">
        <v>93</v>
      </c>
      <c r="Z1377" t="s">
        <v>94</v>
      </c>
      <c r="AA1377" t="s">
        <v>95</v>
      </c>
      <c r="AB1377" t="s">
        <v>95</v>
      </c>
      <c r="AC1377" t="s">
        <v>96</v>
      </c>
      <c r="AD1377">
        <v>80</v>
      </c>
      <c r="AE1377" t="s">
        <v>97</v>
      </c>
      <c r="AF1377" t="s">
        <v>98</v>
      </c>
      <c r="AG1377" t="s">
        <v>99</v>
      </c>
      <c r="AH1377" t="s">
        <v>97</v>
      </c>
      <c r="AI1377" t="s">
        <v>98</v>
      </c>
      <c r="AJ1377" t="s">
        <v>97</v>
      </c>
      <c r="AK1377" t="s">
        <v>102</v>
      </c>
      <c r="AL1377">
        <v>0</v>
      </c>
      <c r="AM1377" t="s">
        <v>102</v>
      </c>
      <c r="AN1377">
        <v>0</v>
      </c>
      <c r="AO1377">
        <v>1571</v>
      </c>
      <c r="AP1377">
        <v>1571</v>
      </c>
      <c r="AQ1377" t="s">
        <v>103</v>
      </c>
      <c r="AR1377" t="s">
        <v>104</v>
      </c>
      <c r="AS1377" t="s">
        <v>105</v>
      </c>
      <c r="AT1377" t="s">
        <v>106</v>
      </c>
      <c r="AU1377">
        <v>1571</v>
      </c>
      <c r="AV1377">
        <v>0</v>
      </c>
      <c r="AW1377">
        <v>0</v>
      </c>
      <c r="AX1377">
        <v>1571</v>
      </c>
      <c r="AY1377">
        <v>0</v>
      </c>
      <c r="AZ1377">
        <v>0</v>
      </c>
      <c r="BA1377">
        <v>2</v>
      </c>
      <c r="BB1377">
        <v>0</v>
      </c>
      <c r="BC1377">
        <v>3</v>
      </c>
      <c r="BD1377">
        <v>1</v>
      </c>
      <c r="BE1377" t="s">
        <v>97</v>
      </c>
      <c r="BF1377">
        <v>7</v>
      </c>
      <c r="BG1377" t="s">
        <v>107</v>
      </c>
      <c r="BH1377">
        <v>1</v>
      </c>
      <c r="BI1377" t="s">
        <v>97</v>
      </c>
      <c r="BJ1377" t="s">
        <v>108</v>
      </c>
      <c r="BK1377">
        <v>2007</v>
      </c>
      <c r="BL1377" t="s">
        <v>157</v>
      </c>
      <c r="BM1377">
        <v>3</v>
      </c>
      <c r="BN1377">
        <v>722</v>
      </c>
      <c r="BO1377" t="s">
        <v>98</v>
      </c>
      <c r="BP1377" t="s">
        <v>98</v>
      </c>
      <c r="BQ1377" t="s">
        <v>105</v>
      </c>
      <c r="BR1377">
        <v>100</v>
      </c>
      <c r="BS1377">
        <v>36</v>
      </c>
      <c r="BT1377">
        <v>0</v>
      </c>
      <c r="BU1377">
        <v>0</v>
      </c>
      <c r="BV1377">
        <v>0</v>
      </c>
      <c r="BW1377">
        <v>0</v>
      </c>
      <c r="BX1377" t="s">
        <v>83</v>
      </c>
      <c r="BY1377" t="s">
        <v>83</v>
      </c>
      <c r="BZ1377" t="s">
        <v>83</v>
      </c>
      <c r="CA1377" s="2">
        <v>0</v>
      </c>
      <c r="CB1377">
        <v>12</v>
      </c>
      <c r="CC1377">
        <v>2007</v>
      </c>
      <c r="CD1377" t="s">
        <v>158</v>
      </c>
      <c r="CE1377" t="s">
        <v>159</v>
      </c>
      <c r="CF1377" s="2">
        <v>239000</v>
      </c>
      <c r="CG1377" s="4">
        <f t="shared" si="43"/>
        <v>152.1323997453851</v>
      </c>
    </row>
    <row r="1378" spans="1:85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 t="str">
        <f t="shared" si="42"/>
        <v>Y</v>
      </c>
      <c r="S1378">
        <v>6</v>
      </c>
      <c r="T1378">
        <v>5</v>
      </c>
      <c r="U1378">
        <v>1930</v>
      </c>
      <c r="V1378" t="str">
        <f>IF(Table1[[#This Row],[YearBuilt]]&lt;1990, "N", IF(Table1[[#This Row],[Remodeled after 1990?]] = "Y", "N", "Y"))</f>
        <v>N</v>
      </c>
      <c r="W1378">
        <v>1950</v>
      </c>
      <c r="X1378" t="str" cm="1">
        <f t="array" ref="X1378">IFERROR(IF(U1378=W1378, "N", IF(AND(U1378&lt;W1378, Table1[[#This Row],[YearRemodAdd]]&gt;1990), "Y", "N/A")), No value)</f>
        <v>N/A</v>
      </c>
      <c r="Y1378" t="s">
        <v>93</v>
      </c>
      <c r="Z1378" t="s">
        <v>94</v>
      </c>
      <c r="AA1378" t="s">
        <v>124</v>
      </c>
      <c r="AB1378" t="s">
        <v>124</v>
      </c>
      <c r="AC1378" t="s">
        <v>117</v>
      </c>
      <c r="AD1378">
        <v>0</v>
      </c>
      <c r="AE1378" t="s">
        <v>98</v>
      </c>
      <c r="AF1378" t="s">
        <v>98</v>
      </c>
      <c r="AG1378" t="s">
        <v>126</v>
      </c>
      <c r="AH1378" t="s">
        <v>97</v>
      </c>
      <c r="AI1378" t="s">
        <v>98</v>
      </c>
      <c r="AJ1378" t="s">
        <v>121</v>
      </c>
      <c r="AK1378" t="s">
        <v>153</v>
      </c>
      <c r="AL1378">
        <v>384</v>
      </c>
      <c r="AM1378" t="s">
        <v>102</v>
      </c>
      <c r="AN1378">
        <v>0</v>
      </c>
      <c r="AO1378">
        <v>384</v>
      </c>
      <c r="AP1378">
        <v>768</v>
      </c>
      <c r="AQ1378" t="s">
        <v>103</v>
      </c>
      <c r="AR1378" t="s">
        <v>98</v>
      </c>
      <c r="AS1378" t="s">
        <v>177</v>
      </c>
      <c r="AT1378" t="s">
        <v>106</v>
      </c>
      <c r="AU1378">
        <v>790</v>
      </c>
      <c r="AV1378">
        <v>0</v>
      </c>
      <c r="AW1378">
        <v>0</v>
      </c>
      <c r="AX1378">
        <v>790</v>
      </c>
      <c r="AY1378">
        <v>0</v>
      </c>
      <c r="AZ1378">
        <v>0</v>
      </c>
      <c r="BA1378">
        <v>1</v>
      </c>
      <c r="BB1378">
        <v>0</v>
      </c>
      <c r="BC1378">
        <v>2</v>
      </c>
      <c r="BD1378">
        <v>1</v>
      </c>
      <c r="BE1378" t="s">
        <v>98</v>
      </c>
      <c r="BF1378">
        <v>4</v>
      </c>
      <c r="BG1378" t="s">
        <v>107</v>
      </c>
      <c r="BH1378">
        <v>0</v>
      </c>
      <c r="BI1378" t="s">
        <v>83</v>
      </c>
      <c r="BJ1378" t="s">
        <v>127</v>
      </c>
      <c r="BK1378">
        <v>1925</v>
      </c>
      <c r="BL1378" t="s">
        <v>102</v>
      </c>
      <c r="BM1378">
        <v>1</v>
      </c>
      <c r="BN1378">
        <v>160</v>
      </c>
      <c r="BO1378" t="s">
        <v>147</v>
      </c>
      <c r="BP1378" t="s">
        <v>98</v>
      </c>
      <c r="BQ1378" t="s">
        <v>105</v>
      </c>
      <c r="BR1378">
        <v>0</v>
      </c>
      <c r="BS1378">
        <v>141</v>
      </c>
      <c r="BT1378">
        <v>0</v>
      </c>
      <c r="BU1378">
        <v>0</v>
      </c>
      <c r="BV1378">
        <v>0</v>
      </c>
      <c r="BW1378">
        <v>0</v>
      </c>
      <c r="BX1378" t="s">
        <v>83</v>
      </c>
      <c r="BY1378" t="s">
        <v>83</v>
      </c>
      <c r="BZ1378" t="s">
        <v>83</v>
      </c>
      <c r="CA1378" s="2">
        <v>0</v>
      </c>
      <c r="CB1378">
        <v>4</v>
      </c>
      <c r="CC1378">
        <v>2008</v>
      </c>
      <c r="CD1378" t="s">
        <v>110</v>
      </c>
      <c r="CE1378" t="s">
        <v>111</v>
      </c>
      <c r="CF1378" s="2">
        <v>91000</v>
      </c>
      <c r="CG1378" s="4">
        <f t="shared" si="43"/>
        <v>115.18987341772151</v>
      </c>
    </row>
    <row r="1379" spans="1:85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 t="str">
        <f t="shared" si="42"/>
        <v>N/A</v>
      </c>
      <c r="S1379">
        <v>5</v>
      </c>
      <c r="T1379">
        <v>5</v>
      </c>
      <c r="U1379">
        <v>1941</v>
      </c>
      <c r="V1379" t="str">
        <f>IF(Table1[[#This Row],[YearBuilt]]&lt;1990, "N", IF(Table1[[#This Row],[Remodeled after 1990?]] = "Y", "N", "Y"))</f>
        <v>N</v>
      </c>
      <c r="W1379">
        <v>1960</v>
      </c>
      <c r="X1379" t="str" cm="1">
        <f t="array" ref="X1379">IFERROR(IF(U1379=W1379, "N", IF(AND(U1379&lt;W1379, Table1[[#This Row],[YearRemodAdd]]&gt;1990), "Y", "N/A")), No value)</f>
        <v>N/A</v>
      </c>
      <c r="Y1379" t="s">
        <v>93</v>
      </c>
      <c r="Z1379" t="s">
        <v>94</v>
      </c>
      <c r="AA1379" t="s">
        <v>124</v>
      </c>
      <c r="AB1379" t="s">
        <v>124</v>
      </c>
      <c r="AC1379" t="s">
        <v>117</v>
      </c>
      <c r="AD1379">
        <v>0</v>
      </c>
      <c r="AE1379" t="s">
        <v>98</v>
      </c>
      <c r="AF1379" t="s">
        <v>98</v>
      </c>
      <c r="AG1379" t="s">
        <v>118</v>
      </c>
      <c r="AH1379" t="s">
        <v>98</v>
      </c>
      <c r="AI1379" t="s">
        <v>98</v>
      </c>
      <c r="AJ1379" t="s">
        <v>100</v>
      </c>
      <c r="AK1379" t="s">
        <v>172</v>
      </c>
      <c r="AL1379">
        <v>408</v>
      </c>
      <c r="AM1379" t="s">
        <v>141</v>
      </c>
      <c r="AN1379">
        <v>420</v>
      </c>
      <c r="AO1379">
        <v>156</v>
      </c>
      <c r="AP1379">
        <v>984</v>
      </c>
      <c r="AQ1379" t="s">
        <v>103</v>
      </c>
      <c r="AR1379" t="s">
        <v>104</v>
      </c>
      <c r="AS1379" t="s">
        <v>105</v>
      </c>
      <c r="AT1379" t="s">
        <v>106</v>
      </c>
      <c r="AU1379">
        <v>984</v>
      </c>
      <c r="AV1379">
        <v>620</v>
      </c>
      <c r="AW1379">
        <v>0</v>
      </c>
      <c r="AX1379">
        <v>1604</v>
      </c>
      <c r="AY1379">
        <v>0</v>
      </c>
      <c r="AZ1379">
        <v>0</v>
      </c>
      <c r="BA1379">
        <v>2</v>
      </c>
      <c r="BB1379">
        <v>0</v>
      </c>
      <c r="BC1379">
        <v>3</v>
      </c>
      <c r="BD1379">
        <v>1</v>
      </c>
      <c r="BE1379" t="s">
        <v>98</v>
      </c>
      <c r="BF1379">
        <v>6</v>
      </c>
      <c r="BG1379" t="s">
        <v>224</v>
      </c>
      <c r="BH1379">
        <v>0</v>
      </c>
      <c r="BI1379" t="s">
        <v>83</v>
      </c>
      <c r="BJ1379" t="s">
        <v>127</v>
      </c>
      <c r="BK1379">
        <v>1977</v>
      </c>
      <c r="BL1379" t="s">
        <v>102</v>
      </c>
      <c r="BM1379">
        <v>2</v>
      </c>
      <c r="BN1379">
        <v>660</v>
      </c>
      <c r="BO1379" t="s">
        <v>98</v>
      </c>
      <c r="BP1379" t="s">
        <v>98</v>
      </c>
      <c r="BQ1379" t="s">
        <v>105</v>
      </c>
      <c r="BR1379">
        <v>0</v>
      </c>
      <c r="BS1379">
        <v>68</v>
      </c>
      <c r="BT1379">
        <v>0</v>
      </c>
      <c r="BU1379">
        <v>0</v>
      </c>
      <c r="BV1379">
        <v>0</v>
      </c>
      <c r="BW1379">
        <v>0</v>
      </c>
      <c r="BX1379" t="s">
        <v>83</v>
      </c>
      <c r="BY1379" t="s">
        <v>83</v>
      </c>
      <c r="BZ1379" t="s">
        <v>83</v>
      </c>
      <c r="CA1379" s="2">
        <v>0</v>
      </c>
      <c r="CB1379">
        <v>7</v>
      </c>
      <c r="CC1379">
        <v>2009</v>
      </c>
      <c r="CD1379" t="s">
        <v>110</v>
      </c>
      <c r="CE1379" t="s">
        <v>111</v>
      </c>
      <c r="CF1379" s="2">
        <v>117000</v>
      </c>
      <c r="CG1379" s="4">
        <f t="shared" si="43"/>
        <v>72.942643391521202</v>
      </c>
    </row>
    <row r="1380" spans="1:85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 t="str">
        <f t="shared" si="42"/>
        <v>N</v>
      </c>
      <c r="S1380">
        <v>6</v>
      </c>
      <c r="T1380">
        <v>5</v>
      </c>
      <c r="U1380">
        <v>1973</v>
      </c>
      <c r="V1380" t="str">
        <f>IF(Table1[[#This Row],[YearBuilt]]&lt;1990, "N", IF(Table1[[#This Row],[Remodeled after 1990?]] = "Y", "N", "Y"))</f>
        <v>N</v>
      </c>
      <c r="W1380">
        <v>1973</v>
      </c>
      <c r="X1380" t="str" cm="1">
        <f t="array" ref="X1380">IFERROR(IF(U1380=W1380, "N", IF(AND(U1380&lt;W1380, Table1[[#This Row],[YearRemodAdd]]&gt;1990), "Y", "N/A")), No value)</f>
        <v>N</v>
      </c>
      <c r="Y1380" t="s">
        <v>93</v>
      </c>
      <c r="Z1380" t="s">
        <v>94</v>
      </c>
      <c r="AA1380" t="s">
        <v>140</v>
      </c>
      <c r="AB1380" t="s">
        <v>140</v>
      </c>
      <c r="AC1380" t="s">
        <v>96</v>
      </c>
      <c r="AD1380">
        <v>408</v>
      </c>
      <c r="AE1380" t="s">
        <v>98</v>
      </c>
      <c r="AF1380" t="s">
        <v>98</v>
      </c>
      <c r="AG1380" t="s">
        <v>118</v>
      </c>
      <c r="AH1380" t="s">
        <v>98</v>
      </c>
      <c r="AI1380" t="s">
        <v>147</v>
      </c>
      <c r="AJ1380" t="s">
        <v>100</v>
      </c>
      <c r="AK1380" t="s">
        <v>141</v>
      </c>
      <c r="AL1380">
        <v>309</v>
      </c>
      <c r="AM1380" t="s">
        <v>102</v>
      </c>
      <c r="AN1380">
        <v>0</v>
      </c>
      <c r="AO1380">
        <v>174</v>
      </c>
      <c r="AP1380">
        <v>483</v>
      </c>
      <c r="AQ1380" t="s">
        <v>103</v>
      </c>
      <c r="AR1380" t="s">
        <v>98</v>
      </c>
      <c r="AS1380" t="s">
        <v>105</v>
      </c>
      <c r="AT1380" t="s">
        <v>106</v>
      </c>
      <c r="AU1380">
        <v>483</v>
      </c>
      <c r="AV1380">
        <v>504</v>
      </c>
      <c r="AW1380">
        <v>0</v>
      </c>
      <c r="AX1380">
        <v>987</v>
      </c>
      <c r="AY1380">
        <v>0</v>
      </c>
      <c r="AZ1380">
        <v>0</v>
      </c>
      <c r="BA1380">
        <v>1</v>
      </c>
      <c r="BB1380">
        <v>1</v>
      </c>
      <c r="BC1380">
        <v>2</v>
      </c>
      <c r="BD1380">
        <v>1</v>
      </c>
      <c r="BE1380" t="s">
        <v>98</v>
      </c>
      <c r="BF1380">
        <v>5</v>
      </c>
      <c r="BG1380" t="s">
        <v>107</v>
      </c>
      <c r="BH1380">
        <v>0</v>
      </c>
      <c r="BI1380" t="s">
        <v>83</v>
      </c>
      <c r="BJ1380" t="s">
        <v>127</v>
      </c>
      <c r="BK1380">
        <v>1973</v>
      </c>
      <c r="BL1380" t="s">
        <v>102</v>
      </c>
      <c r="BM1380">
        <v>1</v>
      </c>
      <c r="BN1380">
        <v>264</v>
      </c>
      <c r="BO1380" t="s">
        <v>98</v>
      </c>
      <c r="BP1380" t="s">
        <v>98</v>
      </c>
      <c r="BQ1380" t="s">
        <v>105</v>
      </c>
      <c r="BR1380">
        <v>72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83</v>
      </c>
      <c r="BY1380" t="s">
        <v>83</v>
      </c>
      <c r="BZ1380" t="s">
        <v>83</v>
      </c>
      <c r="CA1380" s="2">
        <v>0</v>
      </c>
      <c r="CB1380">
        <v>6</v>
      </c>
      <c r="CC1380">
        <v>2006</v>
      </c>
      <c r="CD1380" t="s">
        <v>110</v>
      </c>
      <c r="CE1380" t="s">
        <v>111</v>
      </c>
      <c r="CF1380" s="2">
        <v>83000</v>
      </c>
      <c r="CG1380" s="4">
        <f t="shared" si="43"/>
        <v>84.093211752786218</v>
      </c>
    </row>
    <row r="1381" spans="1:85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 t="str">
        <f t="shared" si="42"/>
        <v>N/A</v>
      </c>
      <c r="S1381">
        <v>5</v>
      </c>
      <c r="T1381">
        <v>5</v>
      </c>
      <c r="U1381">
        <v>2006</v>
      </c>
      <c r="V1381" t="str">
        <f>IF(Table1[[#This Row],[YearBuilt]]&lt;1990, "N", IF(Table1[[#This Row],[Remodeled after 1990?]] = "Y", "N", "Y"))</f>
        <v>N</v>
      </c>
      <c r="W1381">
        <v>2007</v>
      </c>
      <c r="X1381" t="str" cm="1">
        <f t="array" ref="X1381">IFERROR(IF(U1381=W1381, "N", IF(AND(U1381&lt;W1381, Table1[[#This Row],[YearRemodAdd]]&gt;1990), "Y", "N/A")), No value)</f>
        <v>Y</v>
      </c>
      <c r="Y1381" t="s">
        <v>93</v>
      </c>
      <c r="Z1381" t="s">
        <v>94</v>
      </c>
      <c r="AA1381" t="s">
        <v>95</v>
      </c>
      <c r="AB1381" t="s">
        <v>95</v>
      </c>
      <c r="AC1381" t="s">
        <v>117</v>
      </c>
      <c r="AD1381">
        <v>0</v>
      </c>
      <c r="AE1381" t="s">
        <v>98</v>
      </c>
      <c r="AF1381" t="s">
        <v>98</v>
      </c>
      <c r="AG1381" t="s">
        <v>99</v>
      </c>
      <c r="AH1381" t="s">
        <v>97</v>
      </c>
      <c r="AI1381" t="s">
        <v>98</v>
      </c>
      <c r="AJ1381" t="s">
        <v>100</v>
      </c>
      <c r="AK1381" t="s">
        <v>102</v>
      </c>
      <c r="AL1381">
        <v>0</v>
      </c>
      <c r="AM1381" t="s">
        <v>102</v>
      </c>
      <c r="AN1381">
        <v>0</v>
      </c>
      <c r="AO1381">
        <v>384</v>
      </c>
      <c r="AP1381">
        <v>384</v>
      </c>
      <c r="AQ1381" t="s">
        <v>103</v>
      </c>
      <c r="AR1381" t="s">
        <v>97</v>
      </c>
      <c r="AS1381" t="s">
        <v>105</v>
      </c>
      <c r="AT1381" t="s">
        <v>83</v>
      </c>
      <c r="AU1381">
        <v>754</v>
      </c>
      <c r="AV1381">
        <v>640</v>
      </c>
      <c r="AW1381">
        <v>0</v>
      </c>
      <c r="AX1381">
        <v>1394</v>
      </c>
      <c r="AY1381">
        <v>0</v>
      </c>
      <c r="AZ1381">
        <v>0</v>
      </c>
      <c r="BA1381">
        <v>2</v>
      </c>
      <c r="BB1381">
        <v>1</v>
      </c>
      <c r="BC1381">
        <v>3</v>
      </c>
      <c r="BD1381">
        <v>1</v>
      </c>
      <c r="BE1381" t="s">
        <v>97</v>
      </c>
      <c r="BF1381">
        <v>7</v>
      </c>
      <c r="BG1381" t="s">
        <v>107</v>
      </c>
      <c r="BH1381">
        <v>0</v>
      </c>
      <c r="BI1381" t="s">
        <v>83</v>
      </c>
      <c r="BJ1381" t="s">
        <v>156</v>
      </c>
      <c r="BK1381">
        <v>2007</v>
      </c>
      <c r="BL1381" t="s">
        <v>157</v>
      </c>
      <c r="BM1381">
        <v>2</v>
      </c>
      <c r="BN1381">
        <v>400</v>
      </c>
      <c r="BO1381" t="s">
        <v>98</v>
      </c>
      <c r="BP1381" t="s">
        <v>98</v>
      </c>
      <c r="BQ1381" t="s">
        <v>105</v>
      </c>
      <c r="BR1381">
        <v>100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83</v>
      </c>
      <c r="BY1381" t="s">
        <v>83</v>
      </c>
      <c r="BZ1381" t="s">
        <v>83</v>
      </c>
      <c r="CA1381" s="2">
        <v>0</v>
      </c>
      <c r="CB1381">
        <v>5</v>
      </c>
      <c r="CC1381">
        <v>2008</v>
      </c>
      <c r="CD1381" t="s">
        <v>110</v>
      </c>
      <c r="CE1381" t="s">
        <v>111</v>
      </c>
      <c r="CF1381" s="2">
        <v>167500</v>
      </c>
      <c r="CG1381" s="4">
        <f t="shared" si="43"/>
        <v>120.15781922525107</v>
      </c>
    </row>
    <row r="1382" spans="1:85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 t="str">
        <f t="shared" si="42"/>
        <v>Y</v>
      </c>
      <c r="S1382">
        <v>3</v>
      </c>
      <c r="T1382">
        <v>3</v>
      </c>
      <c r="U1382">
        <v>1914</v>
      </c>
      <c r="V1382" t="str">
        <f>IF(Table1[[#This Row],[YearBuilt]]&lt;1990, "N", IF(Table1[[#This Row],[Remodeled after 1990?]] = "Y", "N", "Y"))</f>
        <v>N</v>
      </c>
      <c r="W1382">
        <v>1950</v>
      </c>
      <c r="X1382" t="str" cm="1">
        <f t="array" ref="X1382">IFERROR(IF(U1382=W1382, "N", IF(AND(U1382&lt;W1382, Table1[[#This Row],[YearRemodAdd]]&gt;1990), "Y", "N/A")), No value)</f>
        <v>N/A</v>
      </c>
      <c r="Y1382" t="s">
        <v>93</v>
      </c>
      <c r="Z1382" t="s">
        <v>94</v>
      </c>
      <c r="AA1382" t="s">
        <v>203</v>
      </c>
      <c r="AB1382" t="s">
        <v>203</v>
      </c>
      <c r="AC1382" t="s">
        <v>117</v>
      </c>
      <c r="AD1382">
        <v>0</v>
      </c>
      <c r="AE1382" t="s">
        <v>98</v>
      </c>
      <c r="AF1382" t="s">
        <v>147</v>
      </c>
      <c r="AG1382" t="s">
        <v>126</v>
      </c>
      <c r="AH1382" t="s">
        <v>98</v>
      </c>
      <c r="AI1382" t="s">
        <v>147</v>
      </c>
      <c r="AJ1382" t="s">
        <v>100</v>
      </c>
      <c r="AK1382" t="s">
        <v>153</v>
      </c>
      <c r="AL1382">
        <v>203</v>
      </c>
      <c r="AM1382" t="s">
        <v>102</v>
      </c>
      <c r="AN1382">
        <v>0</v>
      </c>
      <c r="AO1382">
        <v>661</v>
      </c>
      <c r="AP1382">
        <v>864</v>
      </c>
      <c r="AQ1382" t="s">
        <v>103</v>
      </c>
      <c r="AR1382" t="s">
        <v>98</v>
      </c>
      <c r="AS1382" t="s">
        <v>177</v>
      </c>
      <c r="AT1382" t="s">
        <v>145</v>
      </c>
      <c r="AU1382">
        <v>864</v>
      </c>
      <c r="AV1382">
        <v>0</v>
      </c>
      <c r="AW1382">
        <v>0</v>
      </c>
      <c r="AX1382">
        <v>864</v>
      </c>
      <c r="AY1382">
        <v>1</v>
      </c>
      <c r="AZ1382">
        <v>0</v>
      </c>
      <c r="BA1382">
        <v>1</v>
      </c>
      <c r="BB1382">
        <v>0</v>
      </c>
      <c r="BC1382">
        <v>2</v>
      </c>
      <c r="BD1382">
        <v>1</v>
      </c>
      <c r="BE1382" t="s">
        <v>98</v>
      </c>
      <c r="BF1382">
        <v>5</v>
      </c>
      <c r="BG1382" t="s">
        <v>107</v>
      </c>
      <c r="BH1382">
        <v>0</v>
      </c>
      <c r="BI1382" t="s">
        <v>83</v>
      </c>
      <c r="BJ1382" t="s">
        <v>127</v>
      </c>
      <c r="BK1382">
        <v>1938</v>
      </c>
      <c r="BL1382" t="s">
        <v>102</v>
      </c>
      <c r="BM1382">
        <v>1</v>
      </c>
      <c r="BN1382">
        <v>200</v>
      </c>
      <c r="BO1382" t="s">
        <v>98</v>
      </c>
      <c r="BP1382" t="s">
        <v>147</v>
      </c>
      <c r="BQ1382" t="s">
        <v>105</v>
      </c>
      <c r="BR1382">
        <v>0</v>
      </c>
      <c r="BS1382">
        <v>0</v>
      </c>
      <c r="BT1382">
        <v>96</v>
      </c>
      <c r="BU1382">
        <v>0</v>
      </c>
      <c r="BV1382">
        <v>0</v>
      </c>
      <c r="BW1382">
        <v>0</v>
      </c>
      <c r="BX1382" t="s">
        <v>83</v>
      </c>
      <c r="BY1382" t="s">
        <v>83</v>
      </c>
      <c r="BZ1382" t="s">
        <v>83</v>
      </c>
      <c r="CA1382" s="2">
        <v>0</v>
      </c>
      <c r="CB1382">
        <v>6</v>
      </c>
      <c r="CC1382">
        <v>2010</v>
      </c>
      <c r="CD1382" t="s">
        <v>110</v>
      </c>
      <c r="CE1382" t="s">
        <v>111</v>
      </c>
      <c r="CF1382" s="2">
        <v>58500</v>
      </c>
      <c r="CG1382" s="4">
        <f t="shared" si="43"/>
        <v>67.708333333333329</v>
      </c>
    </row>
    <row r="1383" spans="1:85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 t="str">
        <f t="shared" si="42"/>
        <v>Y</v>
      </c>
      <c r="S1383">
        <v>6</v>
      </c>
      <c r="T1383">
        <v>7</v>
      </c>
      <c r="U1383">
        <v>1970</v>
      </c>
      <c r="V1383" t="str">
        <f>IF(Table1[[#This Row],[YearBuilt]]&lt;1990, "N", IF(Table1[[#This Row],[Remodeled after 1990?]] = "Y", "N", "Y"))</f>
        <v>N</v>
      </c>
      <c r="W1383">
        <v>1970</v>
      </c>
      <c r="X1383" t="str" cm="1">
        <f t="array" ref="X1383">IFERROR(IF(U1383=W1383, "N", IF(AND(U1383&lt;W1383, Table1[[#This Row],[YearRemodAdd]]&gt;1990), "Y", "N/A")), No value)</f>
        <v>N</v>
      </c>
      <c r="Y1383" t="s">
        <v>93</v>
      </c>
      <c r="Z1383" t="s">
        <v>94</v>
      </c>
      <c r="AA1383" t="s">
        <v>96</v>
      </c>
      <c r="AB1383" t="s">
        <v>161</v>
      </c>
      <c r="AC1383" t="s">
        <v>117</v>
      </c>
      <c r="AD1383">
        <v>0</v>
      </c>
      <c r="AE1383" t="s">
        <v>98</v>
      </c>
      <c r="AF1383" t="s">
        <v>98</v>
      </c>
      <c r="AG1383" t="s">
        <v>118</v>
      </c>
      <c r="AH1383" t="s">
        <v>98</v>
      </c>
      <c r="AI1383" t="s">
        <v>98</v>
      </c>
      <c r="AJ1383" t="s">
        <v>121</v>
      </c>
      <c r="AK1383" t="s">
        <v>141</v>
      </c>
      <c r="AL1383">
        <v>865</v>
      </c>
      <c r="AM1383" t="s">
        <v>102</v>
      </c>
      <c r="AN1383">
        <v>0</v>
      </c>
      <c r="AO1383">
        <v>340</v>
      </c>
      <c r="AP1383">
        <v>1205</v>
      </c>
      <c r="AQ1383" t="s">
        <v>103</v>
      </c>
      <c r="AR1383" t="s">
        <v>104</v>
      </c>
      <c r="AS1383" t="s">
        <v>105</v>
      </c>
      <c r="AT1383" t="s">
        <v>106</v>
      </c>
      <c r="AU1383">
        <v>2117</v>
      </c>
      <c r="AV1383">
        <v>0</v>
      </c>
      <c r="AW1383">
        <v>0</v>
      </c>
      <c r="AX1383">
        <v>2117</v>
      </c>
      <c r="AY1383">
        <v>0</v>
      </c>
      <c r="AZ1383">
        <v>0</v>
      </c>
      <c r="BA1383">
        <v>2</v>
      </c>
      <c r="BB1383">
        <v>1</v>
      </c>
      <c r="BC1383">
        <v>4</v>
      </c>
      <c r="BD1383">
        <v>1</v>
      </c>
      <c r="BE1383" t="s">
        <v>98</v>
      </c>
      <c r="BF1383">
        <v>7</v>
      </c>
      <c r="BG1383" t="s">
        <v>107</v>
      </c>
      <c r="BH1383">
        <v>2</v>
      </c>
      <c r="BI1383" t="s">
        <v>97</v>
      </c>
      <c r="BJ1383" t="s">
        <v>108</v>
      </c>
      <c r="BK1383">
        <v>1970</v>
      </c>
      <c r="BL1383" t="s">
        <v>157</v>
      </c>
      <c r="BM1383">
        <v>2</v>
      </c>
      <c r="BN1383">
        <v>550</v>
      </c>
      <c r="BO1383" t="s">
        <v>98</v>
      </c>
      <c r="BP1383" t="s">
        <v>98</v>
      </c>
      <c r="BQ1383" t="s">
        <v>105</v>
      </c>
      <c r="BR1383">
        <v>0</v>
      </c>
      <c r="BS1383">
        <v>42</v>
      </c>
      <c r="BT1383">
        <v>0</v>
      </c>
      <c r="BU1383">
        <v>0</v>
      </c>
      <c r="BV1383">
        <v>0</v>
      </c>
      <c r="BW1383">
        <v>0</v>
      </c>
      <c r="BX1383" t="s">
        <v>83</v>
      </c>
      <c r="BY1383" t="s">
        <v>83</v>
      </c>
      <c r="BZ1383" t="s">
        <v>83</v>
      </c>
      <c r="CA1383" s="2">
        <v>0</v>
      </c>
      <c r="CB1383">
        <v>5</v>
      </c>
      <c r="CC1383">
        <v>2008</v>
      </c>
      <c r="CD1383" t="s">
        <v>110</v>
      </c>
      <c r="CE1383" t="s">
        <v>111</v>
      </c>
      <c r="CF1383" s="2">
        <v>237500</v>
      </c>
      <c r="CG1383" s="4">
        <f t="shared" si="43"/>
        <v>112.18705715635333</v>
      </c>
    </row>
    <row r="1384" spans="1:85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 t="str">
        <f t="shared" si="42"/>
        <v>N</v>
      </c>
      <c r="S1384">
        <v>7</v>
      </c>
      <c r="T1384">
        <v>7</v>
      </c>
      <c r="U1384">
        <v>1920</v>
      </c>
      <c r="V1384" t="str">
        <f>IF(Table1[[#This Row],[YearBuilt]]&lt;1990, "N", IF(Table1[[#This Row],[Remodeled after 1990?]] = "Y", "N", "Y"))</f>
        <v>N</v>
      </c>
      <c r="W1384">
        <v>1950</v>
      </c>
      <c r="X1384" t="str" cm="1">
        <f t="array" ref="X1384">IFERROR(IF(U1384=W1384, "N", IF(AND(U1384&lt;W1384, Table1[[#This Row],[YearRemodAdd]]&gt;1990), "Y", "N/A")), No value)</f>
        <v>N/A</v>
      </c>
      <c r="Y1384" t="s">
        <v>152</v>
      </c>
      <c r="Z1384" t="s">
        <v>94</v>
      </c>
      <c r="AA1384" t="s">
        <v>124</v>
      </c>
      <c r="AB1384" t="s">
        <v>124</v>
      </c>
      <c r="AC1384" t="s">
        <v>117</v>
      </c>
      <c r="AD1384">
        <v>0</v>
      </c>
      <c r="AE1384" t="s">
        <v>98</v>
      </c>
      <c r="AF1384" t="s">
        <v>98</v>
      </c>
      <c r="AG1384" t="s">
        <v>126</v>
      </c>
      <c r="AH1384" t="s">
        <v>147</v>
      </c>
      <c r="AI1384" t="s">
        <v>98</v>
      </c>
      <c r="AJ1384" t="s">
        <v>100</v>
      </c>
      <c r="AK1384" t="s">
        <v>102</v>
      </c>
      <c r="AL1384">
        <v>0</v>
      </c>
      <c r="AM1384" t="s">
        <v>102</v>
      </c>
      <c r="AN1384">
        <v>0</v>
      </c>
      <c r="AO1384">
        <v>596</v>
      </c>
      <c r="AP1384">
        <v>596</v>
      </c>
      <c r="AQ1384" t="s">
        <v>103</v>
      </c>
      <c r="AR1384" t="s">
        <v>104</v>
      </c>
      <c r="AS1384" t="s">
        <v>105</v>
      </c>
      <c r="AT1384" t="s">
        <v>106</v>
      </c>
      <c r="AU1384">
        <v>998</v>
      </c>
      <c r="AV1384">
        <v>764</v>
      </c>
      <c r="AW1384">
        <v>0</v>
      </c>
      <c r="AX1384">
        <v>1762</v>
      </c>
      <c r="AY1384">
        <v>1</v>
      </c>
      <c r="AZ1384">
        <v>0</v>
      </c>
      <c r="BA1384">
        <v>1</v>
      </c>
      <c r="BB1384">
        <v>1</v>
      </c>
      <c r="BC1384">
        <v>4</v>
      </c>
      <c r="BD1384">
        <v>1</v>
      </c>
      <c r="BE1384" t="s">
        <v>97</v>
      </c>
      <c r="BF1384">
        <v>8</v>
      </c>
      <c r="BG1384" t="s">
        <v>107</v>
      </c>
      <c r="BH1384">
        <v>0</v>
      </c>
      <c r="BI1384" t="s">
        <v>83</v>
      </c>
      <c r="BJ1384" t="s">
        <v>127</v>
      </c>
      <c r="BK1384">
        <v>1989</v>
      </c>
      <c r="BL1384" t="s">
        <v>102</v>
      </c>
      <c r="BM1384">
        <v>2</v>
      </c>
      <c r="BN1384">
        <v>576</v>
      </c>
      <c r="BO1384" t="s">
        <v>98</v>
      </c>
      <c r="BP1384" t="s">
        <v>98</v>
      </c>
      <c r="BQ1384" t="s">
        <v>177</v>
      </c>
      <c r="BR1384">
        <v>36</v>
      </c>
      <c r="BS1384">
        <v>0</v>
      </c>
      <c r="BT1384">
        <v>221</v>
      </c>
      <c r="BU1384">
        <v>0</v>
      </c>
      <c r="BV1384">
        <v>0</v>
      </c>
      <c r="BW1384">
        <v>0</v>
      </c>
      <c r="BX1384" t="s">
        <v>83</v>
      </c>
      <c r="BY1384" t="s">
        <v>83</v>
      </c>
      <c r="BZ1384" t="s">
        <v>83</v>
      </c>
      <c r="CA1384" s="2">
        <v>0</v>
      </c>
      <c r="CB1384">
        <v>10</v>
      </c>
      <c r="CC1384">
        <v>2006</v>
      </c>
      <c r="CD1384" t="s">
        <v>110</v>
      </c>
      <c r="CE1384" t="s">
        <v>111</v>
      </c>
      <c r="CF1384" s="2">
        <v>157000</v>
      </c>
      <c r="CG1384" s="4">
        <f t="shared" si="43"/>
        <v>89.103291713961411</v>
      </c>
    </row>
    <row r="1385" spans="1:85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 t="str">
        <f t="shared" si="42"/>
        <v>Y</v>
      </c>
      <c r="S1385">
        <v>5</v>
      </c>
      <c r="T1385">
        <v>7</v>
      </c>
      <c r="U1385">
        <v>1918</v>
      </c>
      <c r="V1385" t="str">
        <f>IF(Table1[[#This Row],[YearBuilt]]&lt;1990, "N", IF(Table1[[#This Row],[Remodeled after 1990?]] = "Y", "N", "Y"))</f>
        <v>N</v>
      </c>
      <c r="W1385">
        <v>2007</v>
      </c>
      <c r="X1385" t="str" cm="1">
        <f t="array" ref="X1385">IFERROR(IF(U1385=W1385, "N", IF(AND(U1385&lt;W1385, Table1[[#This Row],[YearRemodAdd]]&gt;1990), "Y", "N/A")), No value)</f>
        <v>Y</v>
      </c>
      <c r="Y1385" t="s">
        <v>93</v>
      </c>
      <c r="Z1385" t="s">
        <v>94</v>
      </c>
      <c r="AA1385" t="s">
        <v>124</v>
      </c>
      <c r="AB1385" t="s">
        <v>124</v>
      </c>
      <c r="AC1385" t="s">
        <v>117</v>
      </c>
      <c r="AD1385">
        <v>0</v>
      </c>
      <c r="AE1385" t="s">
        <v>98</v>
      </c>
      <c r="AF1385" t="s">
        <v>97</v>
      </c>
      <c r="AG1385" t="s">
        <v>126</v>
      </c>
      <c r="AH1385" t="s">
        <v>98</v>
      </c>
      <c r="AI1385" t="s">
        <v>98</v>
      </c>
      <c r="AJ1385" t="s">
        <v>100</v>
      </c>
      <c r="AK1385" t="s">
        <v>102</v>
      </c>
      <c r="AL1385">
        <v>0</v>
      </c>
      <c r="AM1385" t="s">
        <v>102</v>
      </c>
      <c r="AN1385">
        <v>0</v>
      </c>
      <c r="AO1385">
        <v>816</v>
      </c>
      <c r="AP1385">
        <v>816</v>
      </c>
      <c r="AQ1385" t="s">
        <v>103</v>
      </c>
      <c r="AR1385" t="s">
        <v>104</v>
      </c>
      <c r="AS1385" t="s">
        <v>105</v>
      </c>
      <c r="AT1385" t="s">
        <v>106</v>
      </c>
      <c r="AU1385">
        <v>1416</v>
      </c>
      <c r="AV1385">
        <v>0</v>
      </c>
      <c r="AW1385">
        <v>0</v>
      </c>
      <c r="AX1385">
        <v>1416</v>
      </c>
      <c r="AY1385">
        <v>0</v>
      </c>
      <c r="AZ1385">
        <v>0</v>
      </c>
      <c r="BA1385">
        <v>2</v>
      </c>
      <c r="BB1385">
        <v>0</v>
      </c>
      <c r="BC1385">
        <v>3</v>
      </c>
      <c r="BD1385">
        <v>1</v>
      </c>
      <c r="BE1385" t="s">
        <v>97</v>
      </c>
      <c r="BF1385">
        <v>7</v>
      </c>
      <c r="BG1385" t="s">
        <v>107</v>
      </c>
      <c r="BH1385">
        <v>0</v>
      </c>
      <c r="BI1385" t="s">
        <v>83</v>
      </c>
      <c r="BJ1385" t="s">
        <v>108</v>
      </c>
      <c r="BK1385">
        <v>2007</v>
      </c>
      <c r="BL1385" t="s">
        <v>102</v>
      </c>
      <c r="BM1385">
        <v>2</v>
      </c>
      <c r="BN1385">
        <v>576</v>
      </c>
      <c r="BO1385" t="s">
        <v>98</v>
      </c>
      <c r="BP1385" t="s">
        <v>98</v>
      </c>
      <c r="BQ1385" t="s">
        <v>177</v>
      </c>
      <c r="BR1385">
        <v>0</v>
      </c>
      <c r="BS1385">
        <v>0</v>
      </c>
      <c r="BT1385">
        <v>112</v>
      </c>
      <c r="BU1385">
        <v>0</v>
      </c>
      <c r="BV1385">
        <v>0</v>
      </c>
      <c r="BW1385">
        <v>0</v>
      </c>
      <c r="BX1385" t="s">
        <v>83</v>
      </c>
      <c r="BY1385" t="s">
        <v>83</v>
      </c>
      <c r="BZ1385" t="s">
        <v>83</v>
      </c>
      <c r="CA1385" s="2">
        <v>0</v>
      </c>
      <c r="CB1385">
        <v>8</v>
      </c>
      <c r="CC1385">
        <v>2007</v>
      </c>
      <c r="CD1385" t="s">
        <v>110</v>
      </c>
      <c r="CE1385" t="s">
        <v>111</v>
      </c>
      <c r="CF1385" s="2">
        <v>112000</v>
      </c>
      <c r="CG1385" s="4">
        <f t="shared" si="43"/>
        <v>79.096045197740111</v>
      </c>
    </row>
    <row r="1386" spans="1:85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 t="str">
        <f t="shared" si="42"/>
        <v>N/A</v>
      </c>
      <c r="S1386">
        <v>6</v>
      </c>
      <c r="T1386">
        <v>5</v>
      </c>
      <c r="U1386">
        <v>1939</v>
      </c>
      <c r="V1386" t="str">
        <f>IF(Table1[[#This Row],[YearBuilt]]&lt;1990, "N", IF(Table1[[#This Row],[Remodeled after 1990?]] = "Y", "N", "Y"))</f>
        <v>N</v>
      </c>
      <c r="W1386">
        <v>1950</v>
      </c>
      <c r="X1386" t="str" cm="1">
        <f t="array" ref="X1386">IFERROR(IF(U1386=W1386, "N", IF(AND(U1386&lt;W1386, Table1[[#This Row],[YearRemodAdd]]&gt;1990), "Y", "N/A")), No value)</f>
        <v>N/A</v>
      </c>
      <c r="Y1386" t="s">
        <v>93</v>
      </c>
      <c r="Z1386" t="s">
        <v>94</v>
      </c>
      <c r="AA1386" t="s">
        <v>155</v>
      </c>
      <c r="AB1386" t="s">
        <v>125</v>
      </c>
      <c r="AC1386" t="s">
        <v>117</v>
      </c>
      <c r="AD1386">
        <v>0</v>
      </c>
      <c r="AE1386" t="s">
        <v>98</v>
      </c>
      <c r="AF1386" t="s">
        <v>98</v>
      </c>
      <c r="AG1386" t="s">
        <v>126</v>
      </c>
      <c r="AH1386" t="s">
        <v>98</v>
      </c>
      <c r="AI1386" t="s">
        <v>98</v>
      </c>
      <c r="AJ1386" t="s">
        <v>121</v>
      </c>
      <c r="AK1386" t="s">
        <v>153</v>
      </c>
      <c r="AL1386">
        <v>204</v>
      </c>
      <c r="AM1386" t="s">
        <v>102</v>
      </c>
      <c r="AN1386">
        <v>0</v>
      </c>
      <c r="AO1386">
        <v>356</v>
      </c>
      <c r="AP1386">
        <v>560</v>
      </c>
      <c r="AQ1386" t="s">
        <v>103</v>
      </c>
      <c r="AR1386" t="s">
        <v>98</v>
      </c>
      <c r="AS1386" t="s">
        <v>105</v>
      </c>
      <c r="AT1386" t="s">
        <v>106</v>
      </c>
      <c r="AU1386">
        <v>698</v>
      </c>
      <c r="AV1386">
        <v>560</v>
      </c>
      <c r="AW1386">
        <v>0</v>
      </c>
      <c r="AX1386">
        <v>1258</v>
      </c>
      <c r="AY1386">
        <v>0</v>
      </c>
      <c r="AZ1386">
        <v>0</v>
      </c>
      <c r="BA1386">
        <v>1</v>
      </c>
      <c r="BB1386">
        <v>0</v>
      </c>
      <c r="BC1386">
        <v>2</v>
      </c>
      <c r="BD1386">
        <v>1</v>
      </c>
      <c r="BE1386" t="s">
        <v>98</v>
      </c>
      <c r="BF1386">
        <v>6</v>
      </c>
      <c r="BG1386" t="s">
        <v>107</v>
      </c>
      <c r="BH1386">
        <v>0</v>
      </c>
      <c r="BI1386" t="s">
        <v>83</v>
      </c>
      <c r="BJ1386" t="s">
        <v>127</v>
      </c>
      <c r="BK1386">
        <v>1939</v>
      </c>
      <c r="BL1386" t="s">
        <v>102</v>
      </c>
      <c r="BM1386">
        <v>1</v>
      </c>
      <c r="BN1386">
        <v>280</v>
      </c>
      <c r="BO1386" t="s">
        <v>98</v>
      </c>
      <c r="BP1386" t="s">
        <v>98</v>
      </c>
      <c r="BQ1386" t="s">
        <v>190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83</v>
      </c>
      <c r="BY1386" t="s">
        <v>134</v>
      </c>
      <c r="BZ1386" t="s">
        <v>83</v>
      </c>
      <c r="CA1386" s="2">
        <v>0</v>
      </c>
      <c r="CB1386">
        <v>10</v>
      </c>
      <c r="CC1386">
        <v>2009</v>
      </c>
      <c r="CD1386" t="s">
        <v>110</v>
      </c>
      <c r="CE1386" t="s">
        <v>111</v>
      </c>
      <c r="CF1386" s="2">
        <v>105000</v>
      </c>
      <c r="CG1386" s="4">
        <f t="shared" si="43"/>
        <v>83.465818759936411</v>
      </c>
    </row>
    <row r="1387" spans="1:85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 t="str">
        <f t="shared" si="42"/>
        <v>N/A</v>
      </c>
      <c r="S1387">
        <v>4</v>
      </c>
      <c r="T1387">
        <v>8</v>
      </c>
      <c r="U1387">
        <v>1922</v>
      </c>
      <c r="V1387" t="str">
        <f>IF(Table1[[#This Row],[YearBuilt]]&lt;1990, "N", IF(Table1[[#This Row],[Remodeled after 1990?]] = "Y", "N", "Y"))</f>
        <v>N</v>
      </c>
      <c r="W1387">
        <v>2007</v>
      </c>
      <c r="X1387" t="str" cm="1">
        <f t="array" ref="X1387">IFERROR(IF(U1387=W1387, "N", IF(AND(U1387&lt;W1387, Table1[[#This Row],[YearRemodAdd]]&gt;1990), "Y", "N/A")), No value)</f>
        <v>Y</v>
      </c>
      <c r="Y1387" t="s">
        <v>93</v>
      </c>
      <c r="Z1387" t="s">
        <v>94</v>
      </c>
      <c r="AA1387" t="s">
        <v>95</v>
      </c>
      <c r="AB1387" t="s">
        <v>95</v>
      </c>
      <c r="AC1387" t="s">
        <v>117</v>
      </c>
      <c r="AD1387">
        <v>0</v>
      </c>
      <c r="AE1387" t="s">
        <v>98</v>
      </c>
      <c r="AF1387" t="s">
        <v>97</v>
      </c>
      <c r="AG1387" t="s">
        <v>126</v>
      </c>
      <c r="AH1387" t="s">
        <v>98</v>
      </c>
      <c r="AI1387" t="s">
        <v>98</v>
      </c>
      <c r="AJ1387" t="s">
        <v>100</v>
      </c>
      <c r="AK1387" t="s">
        <v>141</v>
      </c>
      <c r="AL1387">
        <v>735</v>
      </c>
      <c r="AM1387" t="s">
        <v>102</v>
      </c>
      <c r="AN1387">
        <v>0</v>
      </c>
      <c r="AO1387">
        <v>61</v>
      </c>
      <c r="AP1387">
        <v>796</v>
      </c>
      <c r="AQ1387" t="s">
        <v>103</v>
      </c>
      <c r="AR1387" t="s">
        <v>97</v>
      </c>
      <c r="AS1387" t="s">
        <v>105</v>
      </c>
      <c r="AT1387" t="s">
        <v>106</v>
      </c>
      <c r="AU1387">
        <v>796</v>
      </c>
      <c r="AV1387">
        <v>358</v>
      </c>
      <c r="AW1387">
        <v>0</v>
      </c>
      <c r="AX1387">
        <v>1154</v>
      </c>
      <c r="AY1387">
        <v>1</v>
      </c>
      <c r="AZ1387">
        <v>0</v>
      </c>
      <c r="BA1387">
        <v>1</v>
      </c>
      <c r="BB1387">
        <v>0</v>
      </c>
      <c r="BC1387">
        <v>3</v>
      </c>
      <c r="BD1387">
        <v>1</v>
      </c>
      <c r="BE1387" t="s">
        <v>97</v>
      </c>
      <c r="BF1387">
        <v>7</v>
      </c>
      <c r="BG1387" t="s">
        <v>107</v>
      </c>
      <c r="BH1387">
        <v>0</v>
      </c>
      <c r="BI1387" t="s">
        <v>83</v>
      </c>
      <c r="BJ1387" t="s">
        <v>127</v>
      </c>
      <c r="BK1387">
        <v>1922</v>
      </c>
      <c r="BL1387" t="s">
        <v>102</v>
      </c>
      <c r="BM1387">
        <v>1</v>
      </c>
      <c r="BN1387">
        <v>240</v>
      </c>
      <c r="BO1387" t="s">
        <v>98</v>
      </c>
      <c r="BP1387" t="s">
        <v>98</v>
      </c>
      <c r="BQ1387" t="s">
        <v>177</v>
      </c>
      <c r="BR1387">
        <v>0</v>
      </c>
      <c r="BS1387">
        <v>96</v>
      </c>
      <c r="BT1387">
        <v>0</v>
      </c>
      <c r="BU1387">
        <v>0</v>
      </c>
      <c r="BV1387">
        <v>0</v>
      </c>
      <c r="BW1387">
        <v>0</v>
      </c>
      <c r="BX1387" t="s">
        <v>83</v>
      </c>
      <c r="BY1387" t="s">
        <v>134</v>
      </c>
      <c r="BZ1387" t="s">
        <v>83</v>
      </c>
      <c r="CA1387" s="2">
        <v>0</v>
      </c>
      <c r="CB1387">
        <v>5</v>
      </c>
      <c r="CC1387">
        <v>2010</v>
      </c>
      <c r="CD1387" t="s">
        <v>110</v>
      </c>
      <c r="CE1387" t="s">
        <v>111</v>
      </c>
      <c r="CF1387" s="2">
        <v>125500</v>
      </c>
      <c r="CG1387" s="4">
        <f t="shared" si="43"/>
        <v>108.75216637781629</v>
      </c>
    </row>
    <row r="1388" spans="1:85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 t="str">
        <f t="shared" si="42"/>
        <v>N</v>
      </c>
      <c r="S1388">
        <v>7</v>
      </c>
      <c r="T1388">
        <v>5</v>
      </c>
      <c r="U1388">
        <v>1978</v>
      </c>
      <c r="V1388" t="str">
        <f>IF(Table1[[#This Row],[YearBuilt]]&lt;1990, "N", IF(Table1[[#This Row],[Remodeled after 1990?]] = "Y", "N", "Y"))</f>
        <v>N</v>
      </c>
      <c r="W1388">
        <v>1978</v>
      </c>
      <c r="X1388" t="str" cm="1">
        <f t="array" ref="X1388">IFERROR(IF(U1388=W1388, "N", IF(AND(U1388&lt;W1388, Table1[[#This Row],[YearRemodAdd]]&gt;1990), "Y", "N/A")), No value)</f>
        <v>N</v>
      </c>
      <c r="Y1388" t="s">
        <v>93</v>
      </c>
      <c r="Z1388" t="s">
        <v>94</v>
      </c>
      <c r="AA1388" t="s">
        <v>161</v>
      </c>
      <c r="AB1388" t="s">
        <v>161</v>
      </c>
      <c r="AC1388" t="s">
        <v>96</v>
      </c>
      <c r="AD1388">
        <v>184</v>
      </c>
      <c r="AE1388" t="s">
        <v>98</v>
      </c>
      <c r="AF1388" t="s">
        <v>98</v>
      </c>
      <c r="AG1388" t="s">
        <v>118</v>
      </c>
      <c r="AH1388" t="s">
        <v>97</v>
      </c>
      <c r="AI1388" t="s">
        <v>98</v>
      </c>
      <c r="AJ1388" t="s">
        <v>100</v>
      </c>
      <c r="AK1388" t="s">
        <v>141</v>
      </c>
      <c r="AL1388">
        <v>790</v>
      </c>
      <c r="AM1388" t="s">
        <v>172</v>
      </c>
      <c r="AN1388">
        <v>469</v>
      </c>
      <c r="AO1388">
        <v>133</v>
      </c>
      <c r="AP1388">
        <v>1392</v>
      </c>
      <c r="AQ1388" t="s">
        <v>103</v>
      </c>
      <c r="AR1388" t="s">
        <v>98</v>
      </c>
      <c r="AS1388" t="s">
        <v>105</v>
      </c>
      <c r="AT1388" t="s">
        <v>106</v>
      </c>
      <c r="AU1388">
        <v>1392</v>
      </c>
      <c r="AV1388">
        <v>1392</v>
      </c>
      <c r="AW1388">
        <v>0</v>
      </c>
      <c r="AX1388">
        <v>2784</v>
      </c>
      <c r="AY1388">
        <v>1</v>
      </c>
      <c r="AZ1388">
        <v>0</v>
      </c>
      <c r="BA1388">
        <v>3</v>
      </c>
      <c r="BB1388">
        <v>1</v>
      </c>
      <c r="BC1388">
        <v>5</v>
      </c>
      <c r="BD1388">
        <v>1</v>
      </c>
      <c r="BE1388" t="s">
        <v>97</v>
      </c>
      <c r="BF1388">
        <v>12</v>
      </c>
      <c r="BG1388" t="s">
        <v>107</v>
      </c>
      <c r="BH1388">
        <v>2</v>
      </c>
      <c r="BI1388" t="s">
        <v>98</v>
      </c>
      <c r="BJ1388" t="s">
        <v>108</v>
      </c>
      <c r="BK1388">
        <v>1978</v>
      </c>
      <c r="BL1388" t="s">
        <v>109</v>
      </c>
      <c r="BM1388">
        <v>2</v>
      </c>
      <c r="BN1388">
        <v>564</v>
      </c>
      <c r="BO1388" t="s">
        <v>98</v>
      </c>
      <c r="BP1388" t="s">
        <v>98</v>
      </c>
      <c r="BQ1388" t="s">
        <v>105</v>
      </c>
      <c r="BR1388">
        <v>0</v>
      </c>
      <c r="BS1388">
        <v>112</v>
      </c>
      <c r="BT1388">
        <v>0</v>
      </c>
      <c r="BU1388">
        <v>0</v>
      </c>
      <c r="BV1388">
        <v>440</v>
      </c>
      <c r="BW1388">
        <v>519</v>
      </c>
      <c r="BX1388" t="s">
        <v>147</v>
      </c>
      <c r="BY1388" t="s">
        <v>134</v>
      </c>
      <c r="BZ1388" t="s">
        <v>255</v>
      </c>
      <c r="CA1388" s="2">
        <v>2000</v>
      </c>
      <c r="CB1388">
        <v>7</v>
      </c>
      <c r="CC1388">
        <v>2006</v>
      </c>
      <c r="CD1388" t="s">
        <v>110</v>
      </c>
      <c r="CE1388" t="s">
        <v>111</v>
      </c>
      <c r="CF1388" s="2">
        <v>250000</v>
      </c>
      <c r="CG1388" s="4">
        <f t="shared" si="43"/>
        <v>89.798850574712645</v>
      </c>
    </row>
    <row r="1389" spans="1:85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 t="str">
        <f t="shared" si="42"/>
        <v>N/A</v>
      </c>
      <c r="S1389">
        <v>6</v>
      </c>
      <c r="T1389">
        <v>7</v>
      </c>
      <c r="U1389">
        <v>1916</v>
      </c>
      <c r="V1389" t="str">
        <f>IF(Table1[[#This Row],[YearBuilt]]&lt;1990, "N", IF(Table1[[#This Row],[Remodeled after 1990?]] = "Y", "N", "Y"))</f>
        <v>N</v>
      </c>
      <c r="W1389">
        <v>1950</v>
      </c>
      <c r="X1389" t="str" cm="1">
        <f t="array" ref="X1389">IFERROR(IF(U1389=W1389, "N", IF(AND(U1389&lt;W1389, Table1[[#This Row],[YearRemodAdd]]&gt;1990), "Y", "N/A")), No value)</f>
        <v>N/A</v>
      </c>
      <c r="Y1389" t="s">
        <v>93</v>
      </c>
      <c r="Z1389" t="s">
        <v>94</v>
      </c>
      <c r="AA1389" t="s">
        <v>203</v>
      </c>
      <c r="AB1389" t="s">
        <v>203</v>
      </c>
      <c r="AC1389" t="s">
        <v>117</v>
      </c>
      <c r="AD1389">
        <v>0</v>
      </c>
      <c r="AE1389" t="s">
        <v>98</v>
      </c>
      <c r="AF1389" t="s">
        <v>97</v>
      </c>
      <c r="AG1389" t="s">
        <v>126</v>
      </c>
      <c r="AH1389" t="s">
        <v>98</v>
      </c>
      <c r="AI1389" t="s">
        <v>98</v>
      </c>
      <c r="AJ1389" t="s">
        <v>100</v>
      </c>
      <c r="AK1389" t="s">
        <v>153</v>
      </c>
      <c r="AL1389">
        <v>168</v>
      </c>
      <c r="AM1389" t="s">
        <v>172</v>
      </c>
      <c r="AN1389">
        <v>546</v>
      </c>
      <c r="AO1389">
        <v>0</v>
      </c>
      <c r="AP1389">
        <v>714</v>
      </c>
      <c r="AQ1389" t="s">
        <v>206</v>
      </c>
      <c r="AR1389" t="s">
        <v>98</v>
      </c>
      <c r="AS1389" t="s">
        <v>177</v>
      </c>
      <c r="AT1389" t="s">
        <v>106</v>
      </c>
      <c r="AU1389">
        <v>1664</v>
      </c>
      <c r="AV1389">
        <v>862</v>
      </c>
      <c r="AW1389">
        <v>0</v>
      </c>
      <c r="AX1389">
        <v>2526</v>
      </c>
      <c r="AY1389">
        <v>0</v>
      </c>
      <c r="AZ1389">
        <v>0</v>
      </c>
      <c r="BA1389">
        <v>2</v>
      </c>
      <c r="BB1389">
        <v>0</v>
      </c>
      <c r="BC1389">
        <v>5</v>
      </c>
      <c r="BD1389">
        <v>1</v>
      </c>
      <c r="BE1389" t="s">
        <v>97</v>
      </c>
      <c r="BF1389">
        <v>10</v>
      </c>
      <c r="BG1389" t="s">
        <v>107</v>
      </c>
      <c r="BH1389">
        <v>1</v>
      </c>
      <c r="BI1389" t="s">
        <v>97</v>
      </c>
      <c r="BJ1389" t="s">
        <v>127</v>
      </c>
      <c r="BK1389">
        <v>1916</v>
      </c>
      <c r="BL1389" t="s">
        <v>102</v>
      </c>
      <c r="BM1389">
        <v>1</v>
      </c>
      <c r="BN1389">
        <v>216</v>
      </c>
      <c r="BO1389" t="s">
        <v>98</v>
      </c>
      <c r="BP1389" t="s">
        <v>98</v>
      </c>
      <c r="BQ1389" t="s">
        <v>105</v>
      </c>
      <c r="BR1389">
        <v>88</v>
      </c>
      <c r="BS1389">
        <v>15</v>
      </c>
      <c r="BT1389">
        <v>0</v>
      </c>
      <c r="BU1389">
        <v>0</v>
      </c>
      <c r="BV1389">
        <v>0</v>
      </c>
      <c r="BW1389">
        <v>0</v>
      </c>
      <c r="BX1389" t="s">
        <v>83</v>
      </c>
      <c r="BY1389" t="s">
        <v>163</v>
      </c>
      <c r="BZ1389" t="s">
        <v>83</v>
      </c>
      <c r="CA1389" s="2">
        <v>0</v>
      </c>
      <c r="CB1389">
        <v>8</v>
      </c>
      <c r="CC1389">
        <v>2007</v>
      </c>
      <c r="CD1389" t="s">
        <v>230</v>
      </c>
      <c r="CE1389" t="s">
        <v>219</v>
      </c>
      <c r="CF1389" s="2">
        <v>136000</v>
      </c>
      <c r="CG1389" s="4">
        <f t="shared" si="43"/>
        <v>53.840063341250989</v>
      </c>
    </row>
    <row r="1390" spans="1:85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 t="str">
        <f t="shared" si="42"/>
        <v>Y</v>
      </c>
      <c r="S1390">
        <v>9</v>
      </c>
      <c r="T1390">
        <v>5</v>
      </c>
      <c r="U1390">
        <v>2006</v>
      </c>
      <c r="V1390" t="str">
        <f>IF(Table1[[#This Row],[YearBuilt]]&lt;1990, "N", IF(Table1[[#This Row],[Remodeled after 1990?]] = "Y", "N", "Y"))</f>
        <v>N</v>
      </c>
      <c r="W1390">
        <v>2007</v>
      </c>
      <c r="X1390" t="str" cm="1">
        <f t="array" ref="X1390">IFERROR(IF(U1390=W1390, "N", IF(AND(U1390&lt;W1390, Table1[[#This Row],[YearRemodAdd]]&gt;1990), "Y", "N/A")), No value)</f>
        <v>Y</v>
      </c>
      <c r="Y1390" t="s">
        <v>93</v>
      </c>
      <c r="Z1390" t="s">
        <v>94</v>
      </c>
      <c r="AA1390" t="s">
        <v>95</v>
      </c>
      <c r="AB1390" t="s">
        <v>95</v>
      </c>
      <c r="AC1390" t="s">
        <v>137</v>
      </c>
      <c r="AD1390">
        <v>160</v>
      </c>
      <c r="AE1390" t="s">
        <v>104</v>
      </c>
      <c r="AF1390" t="s">
        <v>98</v>
      </c>
      <c r="AG1390" t="s">
        <v>99</v>
      </c>
      <c r="AH1390" t="s">
        <v>104</v>
      </c>
      <c r="AI1390" t="s">
        <v>98</v>
      </c>
      <c r="AJ1390" t="s">
        <v>97</v>
      </c>
      <c r="AK1390" t="s">
        <v>101</v>
      </c>
      <c r="AL1390">
        <v>1320</v>
      </c>
      <c r="AM1390" t="s">
        <v>102</v>
      </c>
      <c r="AN1390">
        <v>0</v>
      </c>
      <c r="AO1390">
        <v>426</v>
      </c>
      <c r="AP1390">
        <v>1746</v>
      </c>
      <c r="AQ1390" t="s">
        <v>103</v>
      </c>
      <c r="AR1390" t="s">
        <v>104</v>
      </c>
      <c r="AS1390" t="s">
        <v>105</v>
      </c>
      <c r="AT1390" t="s">
        <v>106</v>
      </c>
      <c r="AU1390">
        <v>1746</v>
      </c>
      <c r="AV1390">
        <v>0</v>
      </c>
      <c r="AW1390">
        <v>0</v>
      </c>
      <c r="AX1390">
        <v>1746</v>
      </c>
      <c r="AY1390">
        <v>1</v>
      </c>
      <c r="AZ1390">
        <v>0</v>
      </c>
      <c r="BA1390">
        <v>2</v>
      </c>
      <c r="BB1390">
        <v>0</v>
      </c>
      <c r="BC1390">
        <v>3</v>
      </c>
      <c r="BD1390">
        <v>1</v>
      </c>
      <c r="BE1390" t="s">
        <v>104</v>
      </c>
      <c r="BF1390">
        <v>7</v>
      </c>
      <c r="BG1390" t="s">
        <v>107</v>
      </c>
      <c r="BH1390">
        <v>2</v>
      </c>
      <c r="BI1390" t="s">
        <v>97</v>
      </c>
      <c r="BJ1390" t="s">
        <v>108</v>
      </c>
      <c r="BK1390">
        <v>2006</v>
      </c>
      <c r="BL1390" t="s">
        <v>157</v>
      </c>
      <c r="BM1390">
        <v>3</v>
      </c>
      <c r="BN1390">
        <v>758</v>
      </c>
      <c r="BO1390" t="s">
        <v>98</v>
      </c>
      <c r="BP1390" t="s">
        <v>98</v>
      </c>
      <c r="BQ1390" t="s">
        <v>105</v>
      </c>
      <c r="BR1390">
        <v>201</v>
      </c>
      <c r="BS1390">
        <v>39</v>
      </c>
      <c r="BT1390">
        <v>0</v>
      </c>
      <c r="BU1390">
        <v>0</v>
      </c>
      <c r="BV1390">
        <v>0</v>
      </c>
      <c r="BW1390">
        <v>0</v>
      </c>
      <c r="BX1390" t="s">
        <v>83</v>
      </c>
      <c r="BY1390" t="s">
        <v>83</v>
      </c>
      <c r="BZ1390" t="s">
        <v>83</v>
      </c>
      <c r="CA1390" s="2">
        <v>0</v>
      </c>
      <c r="CB1390">
        <v>10</v>
      </c>
      <c r="CC1390">
        <v>2009</v>
      </c>
      <c r="CD1390" t="s">
        <v>110</v>
      </c>
      <c r="CE1390" t="s">
        <v>111</v>
      </c>
      <c r="CF1390" s="2">
        <v>377500</v>
      </c>
      <c r="CG1390" s="4">
        <f t="shared" si="43"/>
        <v>216.20847651775486</v>
      </c>
    </row>
    <row r="1391" spans="1:85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 t="str">
        <f t="shared" si="42"/>
        <v>N/A</v>
      </c>
      <c r="S1391">
        <v>6</v>
      </c>
      <c r="T1391">
        <v>6</v>
      </c>
      <c r="U1391">
        <v>1941</v>
      </c>
      <c r="V1391" t="str">
        <f>IF(Table1[[#This Row],[YearBuilt]]&lt;1990, "N", IF(Table1[[#This Row],[Remodeled after 1990?]] = "Y", "N", "Y"))</f>
        <v>N</v>
      </c>
      <c r="W1391">
        <v>1950</v>
      </c>
      <c r="X1391" t="str" cm="1">
        <f t="array" ref="X1391">IFERROR(IF(U1391=W1391, "N", IF(AND(U1391&lt;W1391, Table1[[#This Row],[YearRemodAdd]]&gt;1990), "Y", "N/A")), No value)</f>
        <v>N/A</v>
      </c>
      <c r="Y1391" t="s">
        <v>93</v>
      </c>
      <c r="Z1391" t="s">
        <v>94</v>
      </c>
      <c r="AA1391" t="s">
        <v>124</v>
      </c>
      <c r="AB1391" t="s">
        <v>124</v>
      </c>
      <c r="AC1391" t="s">
        <v>117</v>
      </c>
      <c r="AD1391">
        <v>0</v>
      </c>
      <c r="AE1391" t="s">
        <v>98</v>
      </c>
      <c r="AF1391" t="s">
        <v>97</v>
      </c>
      <c r="AG1391" t="s">
        <v>126</v>
      </c>
      <c r="AH1391" t="s">
        <v>98</v>
      </c>
      <c r="AI1391" t="s">
        <v>97</v>
      </c>
      <c r="AJ1391" t="s">
        <v>100</v>
      </c>
      <c r="AK1391" t="s">
        <v>119</v>
      </c>
      <c r="AL1391">
        <v>375</v>
      </c>
      <c r="AM1391" t="s">
        <v>102</v>
      </c>
      <c r="AN1391">
        <v>0</v>
      </c>
      <c r="AO1391">
        <v>360</v>
      </c>
      <c r="AP1391">
        <v>735</v>
      </c>
      <c r="AQ1391" t="s">
        <v>103</v>
      </c>
      <c r="AR1391" t="s">
        <v>104</v>
      </c>
      <c r="AS1391" t="s">
        <v>105</v>
      </c>
      <c r="AT1391" t="s">
        <v>106</v>
      </c>
      <c r="AU1391">
        <v>869</v>
      </c>
      <c r="AV1391">
        <v>349</v>
      </c>
      <c r="AW1391">
        <v>0</v>
      </c>
      <c r="AX1391">
        <v>1218</v>
      </c>
      <c r="AY1391">
        <v>0</v>
      </c>
      <c r="AZ1391">
        <v>1</v>
      </c>
      <c r="BA1391">
        <v>1</v>
      </c>
      <c r="BB1391">
        <v>0</v>
      </c>
      <c r="BC1391">
        <v>3</v>
      </c>
      <c r="BD1391">
        <v>1</v>
      </c>
      <c r="BE1391" t="s">
        <v>98</v>
      </c>
      <c r="BF1391">
        <v>6</v>
      </c>
      <c r="BG1391" t="s">
        <v>107</v>
      </c>
      <c r="BH1391">
        <v>1</v>
      </c>
      <c r="BI1391" t="s">
        <v>97</v>
      </c>
      <c r="BJ1391" t="s">
        <v>127</v>
      </c>
      <c r="BK1391">
        <v>2003</v>
      </c>
      <c r="BL1391" t="s">
        <v>102</v>
      </c>
      <c r="BM1391">
        <v>2</v>
      </c>
      <c r="BN1391">
        <v>440</v>
      </c>
      <c r="BO1391" t="s">
        <v>98</v>
      </c>
      <c r="BP1391" t="s">
        <v>98</v>
      </c>
      <c r="BQ1391" t="s">
        <v>105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t="s">
        <v>83</v>
      </c>
      <c r="BY1391" t="s">
        <v>83</v>
      </c>
      <c r="BZ1391" t="s">
        <v>83</v>
      </c>
      <c r="CA1391" s="2">
        <v>0</v>
      </c>
      <c r="CB1391">
        <v>3</v>
      </c>
      <c r="CC1391">
        <v>2007</v>
      </c>
      <c r="CD1391" t="s">
        <v>110</v>
      </c>
      <c r="CE1391" t="s">
        <v>111</v>
      </c>
      <c r="CF1391" s="2">
        <v>131000</v>
      </c>
      <c r="CG1391" s="4">
        <f t="shared" si="43"/>
        <v>107.55336617405582</v>
      </c>
    </row>
    <row r="1392" spans="1:85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 t="str">
        <f t="shared" si="42"/>
        <v>Y</v>
      </c>
      <c r="S1392">
        <v>7</v>
      </c>
      <c r="T1392">
        <v>5</v>
      </c>
      <c r="U1392">
        <v>2000</v>
      </c>
      <c r="V1392" t="str">
        <f>IF(Table1[[#This Row],[YearBuilt]]&lt;1990, "N", IF(Table1[[#This Row],[Remodeled after 1990?]] = "Y", "N", "Y"))</f>
        <v>Y</v>
      </c>
      <c r="W1392">
        <v>2000</v>
      </c>
      <c r="X1392" t="str" cm="1">
        <f t="array" ref="X1392">IFERROR(IF(U1392=W1392, "N", IF(AND(U1392&lt;W1392, Table1[[#This Row],[YearRemodAdd]]&gt;1990), "Y", "N/A")), No value)</f>
        <v>N</v>
      </c>
      <c r="Y1392" t="s">
        <v>93</v>
      </c>
      <c r="Z1392" t="s">
        <v>94</v>
      </c>
      <c r="AA1392" t="s">
        <v>95</v>
      </c>
      <c r="AB1392" t="s">
        <v>95</v>
      </c>
      <c r="AC1392" t="s">
        <v>96</v>
      </c>
      <c r="AD1392">
        <v>244</v>
      </c>
      <c r="AE1392" t="s">
        <v>97</v>
      </c>
      <c r="AF1392" t="s">
        <v>98</v>
      </c>
      <c r="AG1392" t="s">
        <v>99</v>
      </c>
      <c r="AH1392" t="s">
        <v>97</v>
      </c>
      <c r="AI1392" t="s">
        <v>98</v>
      </c>
      <c r="AJ1392" t="s">
        <v>130</v>
      </c>
      <c r="AK1392" t="s">
        <v>101</v>
      </c>
      <c r="AL1392">
        <v>1400</v>
      </c>
      <c r="AM1392" t="s">
        <v>102</v>
      </c>
      <c r="AN1392">
        <v>0</v>
      </c>
      <c r="AO1392">
        <v>125</v>
      </c>
      <c r="AP1392">
        <v>1525</v>
      </c>
      <c r="AQ1392" t="s">
        <v>103</v>
      </c>
      <c r="AR1392" t="s">
        <v>104</v>
      </c>
      <c r="AS1392" t="s">
        <v>105</v>
      </c>
      <c r="AT1392" t="s">
        <v>106</v>
      </c>
      <c r="AU1392">
        <v>1525</v>
      </c>
      <c r="AV1392">
        <v>0</v>
      </c>
      <c r="AW1392">
        <v>0</v>
      </c>
      <c r="AX1392">
        <v>1525</v>
      </c>
      <c r="AY1392">
        <v>1</v>
      </c>
      <c r="AZ1392">
        <v>0</v>
      </c>
      <c r="BA1392">
        <v>2</v>
      </c>
      <c r="BB1392">
        <v>0</v>
      </c>
      <c r="BC1392">
        <v>3</v>
      </c>
      <c r="BD1392">
        <v>1</v>
      </c>
      <c r="BE1392" t="s">
        <v>97</v>
      </c>
      <c r="BF1392">
        <v>6</v>
      </c>
      <c r="BG1392" t="s">
        <v>107</v>
      </c>
      <c r="BH1392">
        <v>0</v>
      </c>
      <c r="BI1392" t="s">
        <v>83</v>
      </c>
      <c r="BJ1392" t="s">
        <v>108</v>
      </c>
      <c r="BK1392">
        <v>2000</v>
      </c>
      <c r="BL1392" t="s">
        <v>109</v>
      </c>
      <c r="BM1392">
        <v>2</v>
      </c>
      <c r="BN1392">
        <v>541</v>
      </c>
      <c r="BO1392" t="s">
        <v>98</v>
      </c>
      <c r="BP1392" t="s">
        <v>98</v>
      </c>
      <c r="BQ1392" t="s">
        <v>105</v>
      </c>
      <c r="BR1392">
        <v>219</v>
      </c>
      <c r="BS1392">
        <v>36</v>
      </c>
      <c r="BT1392">
        <v>0</v>
      </c>
      <c r="BU1392">
        <v>0</v>
      </c>
      <c r="BV1392">
        <v>0</v>
      </c>
      <c r="BW1392">
        <v>0</v>
      </c>
      <c r="BX1392" t="s">
        <v>83</v>
      </c>
      <c r="BY1392" t="s">
        <v>83</v>
      </c>
      <c r="BZ1392" t="s">
        <v>83</v>
      </c>
      <c r="CA1392" s="2">
        <v>0</v>
      </c>
      <c r="CB1392">
        <v>9</v>
      </c>
      <c r="CC1392">
        <v>2006</v>
      </c>
      <c r="CD1392" t="s">
        <v>110</v>
      </c>
      <c r="CE1392" t="s">
        <v>111</v>
      </c>
      <c r="CF1392" s="2">
        <v>235000</v>
      </c>
      <c r="CG1392" s="4">
        <f t="shared" si="43"/>
        <v>154.09836065573771</v>
      </c>
    </row>
    <row r="1393" spans="1:85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 t="str">
        <f t="shared" si="42"/>
        <v>Y</v>
      </c>
      <c r="S1393">
        <v>5</v>
      </c>
      <c r="T1393">
        <v>5</v>
      </c>
      <c r="U1393">
        <v>1967</v>
      </c>
      <c r="V1393" t="str">
        <f>IF(Table1[[#This Row],[YearBuilt]]&lt;1990, "N", IF(Table1[[#This Row],[Remodeled after 1990?]] = "Y", "N", "Y"))</f>
        <v>N</v>
      </c>
      <c r="W1393">
        <v>1967</v>
      </c>
      <c r="X1393" t="str" cm="1">
        <f t="array" ref="X1393">IFERROR(IF(U1393=W1393, "N", IF(AND(U1393&lt;W1393, Table1[[#This Row],[YearRemodAdd]]&gt;1990), "Y", "N/A")), No value)</f>
        <v>N</v>
      </c>
      <c r="Y1393" t="s">
        <v>93</v>
      </c>
      <c r="Z1393" t="s">
        <v>94</v>
      </c>
      <c r="AA1393" t="s">
        <v>161</v>
      </c>
      <c r="AB1393" t="s">
        <v>161</v>
      </c>
      <c r="AC1393" t="s">
        <v>117</v>
      </c>
      <c r="AD1393">
        <v>0</v>
      </c>
      <c r="AE1393" t="s">
        <v>98</v>
      </c>
      <c r="AF1393" t="s">
        <v>98</v>
      </c>
      <c r="AG1393" t="s">
        <v>118</v>
      </c>
      <c r="AH1393" t="s">
        <v>98</v>
      </c>
      <c r="AI1393" t="s">
        <v>98</v>
      </c>
      <c r="AJ1393" t="s">
        <v>100</v>
      </c>
      <c r="AK1393" t="s">
        <v>102</v>
      </c>
      <c r="AL1393">
        <v>0</v>
      </c>
      <c r="AM1393" t="s">
        <v>102</v>
      </c>
      <c r="AN1393">
        <v>0</v>
      </c>
      <c r="AO1393">
        <v>1584</v>
      </c>
      <c r="AP1393">
        <v>1584</v>
      </c>
      <c r="AQ1393" t="s">
        <v>103</v>
      </c>
      <c r="AR1393" t="s">
        <v>98</v>
      </c>
      <c r="AS1393" t="s">
        <v>105</v>
      </c>
      <c r="AT1393" t="s">
        <v>106</v>
      </c>
      <c r="AU1393">
        <v>1584</v>
      </c>
      <c r="AV1393">
        <v>0</v>
      </c>
      <c r="AW1393">
        <v>0</v>
      </c>
      <c r="AX1393">
        <v>1584</v>
      </c>
      <c r="AY1393">
        <v>0</v>
      </c>
      <c r="AZ1393">
        <v>0</v>
      </c>
      <c r="BA1393">
        <v>2</v>
      </c>
      <c r="BB1393">
        <v>0</v>
      </c>
      <c r="BC1393">
        <v>4</v>
      </c>
      <c r="BD1393">
        <v>2</v>
      </c>
      <c r="BE1393" t="s">
        <v>98</v>
      </c>
      <c r="BF1393">
        <v>8</v>
      </c>
      <c r="BG1393" t="s">
        <v>194</v>
      </c>
      <c r="BH1393">
        <v>0</v>
      </c>
      <c r="BI1393" t="s">
        <v>83</v>
      </c>
      <c r="BJ1393" t="s">
        <v>127</v>
      </c>
      <c r="BK1393">
        <v>1967</v>
      </c>
      <c r="BL1393" t="s">
        <v>102</v>
      </c>
      <c r="BM1393">
        <v>3</v>
      </c>
      <c r="BN1393">
        <v>792</v>
      </c>
      <c r="BO1393" t="s">
        <v>98</v>
      </c>
      <c r="BP1393" t="s">
        <v>98</v>
      </c>
      <c r="BQ1393" t="s">
        <v>105</v>
      </c>
      <c r="BR1393">
        <v>0</v>
      </c>
      <c r="BS1393">
        <v>152</v>
      </c>
      <c r="BT1393">
        <v>0</v>
      </c>
      <c r="BU1393">
        <v>0</v>
      </c>
      <c r="BV1393">
        <v>0</v>
      </c>
      <c r="BW1393">
        <v>0</v>
      </c>
      <c r="BX1393" t="s">
        <v>83</v>
      </c>
      <c r="BY1393" t="s">
        <v>83</v>
      </c>
      <c r="BZ1393" t="s">
        <v>83</v>
      </c>
      <c r="CA1393" s="2">
        <v>0</v>
      </c>
      <c r="CB1393">
        <v>4</v>
      </c>
      <c r="CC1393">
        <v>2009</v>
      </c>
      <c r="CD1393" t="s">
        <v>110</v>
      </c>
      <c r="CE1393" t="s">
        <v>111</v>
      </c>
      <c r="CF1393" s="2">
        <v>124000</v>
      </c>
      <c r="CG1393" s="4">
        <f t="shared" si="43"/>
        <v>78.282828282828277</v>
      </c>
    </row>
    <row r="1394" spans="1:85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 t="str">
        <f t="shared" si="42"/>
        <v>N/A</v>
      </c>
      <c r="S1394">
        <v>5</v>
      </c>
      <c r="T1394">
        <v>5</v>
      </c>
      <c r="U1394">
        <v>1967</v>
      </c>
      <c r="V1394" t="str">
        <f>IF(Table1[[#This Row],[YearBuilt]]&lt;1990, "N", IF(Table1[[#This Row],[Remodeled after 1990?]] = "Y", "N", "Y"))</f>
        <v>N</v>
      </c>
      <c r="W1394">
        <v>1967</v>
      </c>
      <c r="X1394" t="str" cm="1">
        <f t="array" ref="X1394">IFERROR(IF(U1394=W1394, "N", IF(AND(U1394&lt;W1394, Table1[[#This Row],[YearRemodAdd]]&gt;1990), "Y", "N/A")), No value)</f>
        <v>N</v>
      </c>
      <c r="Y1394" t="s">
        <v>93</v>
      </c>
      <c r="Z1394" t="s">
        <v>94</v>
      </c>
      <c r="AA1394" t="s">
        <v>140</v>
      </c>
      <c r="AB1394" t="s">
        <v>140</v>
      </c>
      <c r="AC1394" t="s">
        <v>117</v>
      </c>
      <c r="AD1394">
        <v>0</v>
      </c>
      <c r="AE1394" t="s">
        <v>98</v>
      </c>
      <c r="AF1394" t="s">
        <v>98</v>
      </c>
      <c r="AG1394" t="s">
        <v>118</v>
      </c>
      <c r="AH1394" t="s">
        <v>98</v>
      </c>
      <c r="AI1394" t="s">
        <v>98</v>
      </c>
      <c r="AJ1394" t="s">
        <v>130</v>
      </c>
      <c r="AK1394" t="s">
        <v>119</v>
      </c>
      <c r="AL1394">
        <v>769</v>
      </c>
      <c r="AM1394" t="s">
        <v>102</v>
      </c>
      <c r="AN1394">
        <v>0</v>
      </c>
      <c r="AO1394">
        <v>95</v>
      </c>
      <c r="AP1394">
        <v>864</v>
      </c>
      <c r="AQ1394" t="s">
        <v>103</v>
      </c>
      <c r="AR1394" t="s">
        <v>98</v>
      </c>
      <c r="AS1394" t="s">
        <v>105</v>
      </c>
      <c r="AT1394" t="s">
        <v>106</v>
      </c>
      <c r="AU1394">
        <v>900</v>
      </c>
      <c r="AV1394">
        <v>0</v>
      </c>
      <c r="AW1394">
        <v>0</v>
      </c>
      <c r="AX1394">
        <v>900</v>
      </c>
      <c r="AY1394">
        <v>1</v>
      </c>
      <c r="AZ1394">
        <v>0</v>
      </c>
      <c r="BA1394">
        <v>1</v>
      </c>
      <c r="BB1394">
        <v>0</v>
      </c>
      <c r="BC1394">
        <v>3</v>
      </c>
      <c r="BD1394">
        <v>1</v>
      </c>
      <c r="BE1394" t="s">
        <v>98</v>
      </c>
      <c r="BF1394">
        <v>6</v>
      </c>
      <c r="BG1394" t="s">
        <v>107</v>
      </c>
      <c r="BH1394">
        <v>1</v>
      </c>
      <c r="BI1394" t="s">
        <v>212</v>
      </c>
      <c r="BJ1394" t="s">
        <v>108</v>
      </c>
      <c r="BK1394">
        <v>1967</v>
      </c>
      <c r="BL1394" t="s">
        <v>109</v>
      </c>
      <c r="BM1394">
        <v>1</v>
      </c>
      <c r="BN1394">
        <v>288</v>
      </c>
      <c r="BO1394" t="s">
        <v>98</v>
      </c>
      <c r="BP1394" t="s">
        <v>98</v>
      </c>
      <c r="BQ1394" t="s">
        <v>105</v>
      </c>
      <c r="BR1394">
        <v>175</v>
      </c>
      <c r="BS1394">
        <v>144</v>
      </c>
      <c r="BT1394">
        <v>0</v>
      </c>
      <c r="BU1394">
        <v>0</v>
      </c>
      <c r="BV1394">
        <v>0</v>
      </c>
      <c r="BW1394">
        <v>0</v>
      </c>
      <c r="BX1394" t="s">
        <v>83</v>
      </c>
      <c r="BY1394" t="s">
        <v>218</v>
      </c>
      <c r="BZ1394" t="s">
        <v>83</v>
      </c>
      <c r="CA1394" s="2">
        <v>0</v>
      </c>
      <c r="CB1394">
        <v>12</v>
      </c>
      <c r="CC1394">
        <v>2006</v>
      </c>
      <c r="CD1394" t="s">
        <v>110</v>
      </c>
      <c r="CE1394" t="s">
        <v>111</v>
      </c>
      <c r="CF1394" s="2">
        <v>123000</v>
      </c>
      <c r="CG1394" s="4">
        <f t="shared" si="43"/>
        <v>136.66666666666666</v>
      </c>
    </row>
    <row r="1395" spans="1:85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 t="str">
        <f t="shared" si="42"/>
        <v>N/A</v>
      </c>
      <c r="S1395">
        <v>6</v>
      </c>
      <c r="T1395">
        <v>7</v>
      </c>
      <c r="U1395">
        <v>1905</v>
      </c>
      <c r="V1395" t="str">
        <f>IF(Table1[[#This Row],[YearBuilt]]&lt;1990, "N", IF(Table1[[#This Row],[Remodeled after 1990?]] = "Y", "N", "Y"))</f>
        <v>N</v>
      </c>
      <c r="W1395">
        <v>2000</v>
      </c>
      <c r="X1395" t="str" cm="1">
        <f t="array" ref="X1395">IFERROR(IF(U1395=W1395, "N", IF(AND(U1395&lt;W1395, Table1[[#This Row],[YearRemodAdd]]&gt;1990), "Y", "N/A")), No value)</f>
        <v>Y</v>
      </c>
      <c r="Y1395" t="s">
        <v>93</v>
      </c>
      <c r="Z1395" t="s">
        <v>94</v>
      </c>
      <c r="AA1395" t="s">
        <v>124</v>
      </c>
      <c r="AB1395" t="s">
        <v>124</v>
      </c>
      <c r="AC1395" t="s">
        <v>117</v>
      </c>
      <c r="AD1395">
        <v>0</v>
      </c>
      <c r="AE1395" t="s">
        <v>98</v>
      </c>
      <c r="AF1395" t="s">
        <v>98</v>
      </c>
      <c r="AG1395" t="s">
        <v>126</v>
      </c>
      <c r="AH1395" t="s">
        <v>147</v>
      </c>
      <c r="AI1395" t="s">
        <v>98</v>
      </c>
      <c r="AJ1395" t="s">
        <v>100</v>
      </c>
      <c r="AK1395" t="s">
        <v>102</v>
      </c>
      <c r="AL1395">
        <v>0</v>
      </c>
      <c r="AM1395" t="s">
        <v>102</v>
      </c>
      <c r="AN1395">
        <v>0</v>
      </c>
      <c r="AO1395">
        <v>482</v>
      </c>
      <c r="AP1395">
        <v>482</v>
      </c>
      <c r="AQ1395" t="s">
        <v>103</v>
      </c>
      <c r="AR1395" t="s">
        <v>104</v>
      </c>
      <c r="AS1395" t="s">
        <v>177</v>
      </c>
      <c r="AT1395" t="s">
        <v>106</v>
      </c>
      <c r="AU1395">
        <v>1221</v>
      </c>
      <c r="AV1395">
        <v>691</v>
      </c>
      <c r="AW1395">
        <v>0</v>
      </c>
      <c r="AX1395">
        <v>1912</v>
      </c>
      <c r="AY1395">
        <v>0</v>
      </c>
      <c r="AZ1395">
        <v>0</v>
      </c>
      <c r="BA1395">
        <v>2</v>
      </c>
      <c r="BB1395">
        <v>0</v>
      </c>
      <c r="BC1395">
        <v>3</v>
      </c>
      <c r="BD1395">
        <v>2</v>
      </c>
      <c r="BE1395" t="s">
        <v>98</v>
      </c>
      <c r="BF1395">
        <v>7</v>
      </c>
      <c r="BG1395" t="s">
        <v>107</v>
      </c>
      <c r="BH1395">
        <v>1</v>
      </c>
      <c r="BI1395" t="s">
        <v>98</v>
      </c>
      <c r="BJ1395" t="s">
        <v>127</v>
      </c>
      <c r="BK1395">
        <v>2003</v>
      </c>
      <c r="BL1395" t="s">
        <v>102</v>
      </c>
      <c r="BM1395">
        <v>2</v>
      </c>
      <c r="BN1395">
        <v>672</v>
      </c>
      <c r="BO1395" t="s">
        <v>97</v>
      </c>
      <c r="BP1395" t="s">
        <v>98</v>
      </c>
      <c r="BQ1395" t="s">
        <v>105</v>
      </c>
      <c r="BR1395">
        <v>0</v>
      </c>
      <c r="BS1395">
        <v>25</v>
      </c>
      <c r="BT1395">
        <v>212</v>
      </c>
      <c r="BU1395">
        <v>0</v>
      </c>
      <c r="BV1395">
        <v>0</v>
      </c>
      <c r="BW1395">
        <v>0</v>
      </c>
      <c r="BX1395" t="s">
        <v>83</v>
      </c>
      <c r="BY1395" t="s">
        <v>83</v>
      </c>
      <c r="BZ1395" t="s">
        <v>83</v>
      </c>
      <c r="CA1395" s="2">
        <v>0</v>
      </c>
      <c r="CB1395">
        <v>4</v>
      </c>
      <c r="CC1395">
        <v>2008</v>
      </c>
      <c r="CD1395" t="s">
        <v>110</v>
      </c>
      <c r="CE1395" t="s">
        <v>111</v>
      </c>
      <c r="CF1395" s="2">
        <v>163000</v>
      </c>
      <c r="CG1395" s="4">
        <f t="shared" si="43"/>
        <v>85.2510460251046</v>
      </c>
    </row>
    <row r="1396" spans="1:85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 t="str">
        <f t="shared" si="42"/>
        <v>Y</v>
      </c>
      <c r="S1396">
        <v>7</v>
      </c>
      <c r="T1396">
        <v>5</v>
      </c>
      <c r="U1396">
        <v>2006</v>
      </c>
      <c r="V1396" t="str">
        <f>IF(Table1[[#This Row],[YearBuilt]]&lt;1990, "N", IF(Table1[[#This Row],[Remodeled after 1990?]] = "Y", "N", "Y"))</f>
        <v>Y</v>
      </c>
      <c r="W1396">
        <v>2006</v>
      </c>
      <c r="X1396" t="str" cm="1">
        <f t="array" ref="X1396">IFERROR(IF(U1396=W1396, "N", IF(AND(U1396&lt;W1396, Table1[[#This Row],[YearRemodAdd]]&gt;1990), "Y", "N/A")), No value)</f>
        <v>N</v>
      </c>
      <c r="Y1396" t="s">
        <v>152</v>
      </c>
      <c r="Z1396" t="s">
        <v>94</v>
      </c>
      <c r="AA1396" t="s">
        <v>95</v>
      </c>
      <c r="AB1396" t="s">
        <v>95</v>
      </c>
      <c r="AC1396" t="s">
        <v>96</v>
      </c>
      <c r="AD1396">
        <v>45</v>
      </c>
      <c r="AE1396" t="s">
        <v>97</v>
      </c>
      <c r="AF1396" t="s">
        <v>98</v>
      </c>
      <c r="AG1396" t="s">
        <v>99</v>
      </c>
      <c r="AH1396" t="s">
        <v>97</v>
      </c>
      <c r="AI1396" t="s">
        <v>98</v>
      </c>
      <c r="AJ1396" t="s">
        <v>130</v>
      </c>
      <c r="AK1396" t="s">
        <v>101</v>
      </c>
      <c r="AL1396">
        <v>1070</v>
      </c>
      <c r="AM1396" t="s">
        <v>102</v>
      </c>
      <c r="AN1396">
        <v>0</v>
      </c>
      <c r="AO1396">
        <v>286</v>
      </c>
      <c r="AP1396">
        <v>1356</v>
      </c>
      <c r="AQ1396" t="s">
        <v>103</v>
      </c>
      <c r="AR1396" t="s">
        <v>104</v>
      </c>
      <c r="AS1396" t="s">
        <v>105</v>
      </c>
      <c r="AT1396" t="s">
        <v>106</v>
      </c>
      <c r="AU1396">
        <v>1500</v>
      </c>
      <c r="AV1396">
        <v>0</v>
      </c>
      <c r="AW1396">
        <v>0</v>
      </c>
      <c r="AX1396">
        <v>1500</v>
      </c>
      <c r="AY1396">
        <v>1</v>
      </c>
      <c r="AZ1396">
        <v>0</v>
      </c>
      <c r="BA1396">
        <v>2</v>
      </c>
      <c r="BB1396">
        <v>0</v>
      </c>
      <c r="BC1396">
        <v>2</v>
      </c>
      <c r="BD1396">
        <v>1</v>
      </c>
      <c r="BE1396" t="s">
        <v>97</v>
      </c>
      <c r="BF1396">
        <v>6</v>
      </c>
      <c r="BG1396" t="s">
        <v>107</v>
      </c>
      <c r="BH1396">
        <v>1</v>
      </c>
      <c r="BI1396" t="s">
        <v>97</v>
      </c>
      <c r="BJ1396" t="s">
        <v>108</v>
      </c>
      <c r="BK1396">
        <v>2006</v>
      </c>
      <c r="BL1396" t="s">
        <v>157</v>
      </c>
      <c r="BM1396">
        <v>3</v>
      </c>
      <c r="BN1396">
        <v>648</v>
      </c>
      <c r="BO1396" t="s">
        <v>98</v>
      </c>
      <c r="BP1396" t="s">
        <v>98</v>
      </c>
      <c r="BQ1396" t="s">
        <v>105</v>
      </c>
      <c r="BR1396">
        <v>161</v>
      </c>
      <c r="BS1396">
        <v>20</v>
      </c>
      <c r="BT1396">
        <v>0</v>
      </c>
      <c r="BU1396">
        <v>0</v>
      </c>
      <c r="BV1396">
        <v>0</v>
      </c>
      <c r="BW1396">
        <v>0</v>
      </c>
      <c r="BX1396" t="s">
        <v>83</v>
      </c>
      <c r="BY1396" t="s">
        <v>83</v>
      </c>
      <c r="BZ1396" t="s">
        <v>83</v>
      </c>
      <c r="CA1396" s="2">
        <v>0</v>
      </c>
      <c r="CB1396">
        <v>10</v>
      </c>
      <c r="CC1396">
        <v>2006</v>
      </c>
      <c r="CD1396" t="s">
        <v>158</v>
      </c>
      <c r="CE1396" t="s">
        <v>159</v>
      </c>
      <c r="CF1396" s="2">
        <v>246578</v>
      </c>
      <c r="CG1396" s="4">
        <f t="shared" si="43"/>
        <v>164.38533333333334</v>
      </c>
    </row>
    <row r="1397" spans="1:85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 t="str">
        <f t="shared" si="42"/>
        <v>N</v>
      </c>
      <c r="S1397">
        <v>8</v>
      </c>
      <c r="T1397">
        <v>5</v>
      </c>
      <c r="U1397">
        <v>2005</v>
      </c>
      <c r="V1397" t="str">
        <f>IF(Table1[[#This Row],[YearBuilt]]&lt;1990, "N", IF(Table1[[#This Row],[Remodeled after 1990?]] = "Y", "N", "Y"))</f>
        <v>N</v>
      </c>
      <c r="W1397">
        <v>2006</v>
      </c>
      <c r="X1397" t="str" cm="1">
        <f t="array" ref="X1397">IFERROR(IF(U1397=W1397, "N", IF(AND(U1397&lt;W1397, Table1[[#This Row],[YearRemodAdd]]&gt;1990), "Y", "N/A")), No value)</f>
        <v>Y</v>
      </c>
      <c r="Y1397" t="s">
        <v>152</v>
      </c>
      <c r="Z1397" t="s">
        <v>94</v>
      </c>
      <c r="AA1397" t="s">
        <v>95</v>
      </c>
      <c r="AB1397" t="s">
        <v>95</v>
      </c>
      <c r="AC1397" t="s">
        <v>96</v>
      </c>
      <c r="AD1397">
        <v>245</v>
      </c>
      <c r="AE1397" t="s">
        <v>97</v>
      </c>
      <c r="AF1397" t="s">
        <v>98</v>
      </c>
      <c r="AG1397" t="s">
        <v>99</v>
      </c>
      <c r="AH1397" t="s">
        <v>97</v>
      </c>
      <c r="AI1397" t="s">
        <v>97</v>
      </c>
      <c r="AJ1397" t="s">
        <v>97</v>
      </c>
      <c r="AK1397" t="s">
        <v>102</v>
      </c>
      <c r="AL1397">
        <v>0</v>
      </c>
      <c r="AM1397" t="s">
        <v>102</v>
      </c>
      <c r="AN1397">
        <v>0</v>
      </c>
      <c r="AO1397">
        <v>1094</v>
      </c>
      <c r="AP1397">
        <v>1094</v>
      </c>
      <c r="AQ1397" t="s">
        <v>103</v>
      </c>
      <c r="AR1397" t="s">
        <v>104</v>
      </c>
      <c r="AS1397" t="s">
        <v>105</v>
      </c>
      <c r="AT1397" t="s">
        <v>106</v>
      </c>
      <c r="AU1397">
        <v>1133</v>
      </c>
      <c r="AV1397">
        <v>1349</v>
      </c>
      <c r="AW1397">
        <v>0</v>
      </c>
      <c r="AX1397">
        <v>2482</v>
      </c>
      <c r="AY1397">
        <v>0</v>
      </c>
      <c r="AZ1397">
        <v>0</v>
      </c>
      <c r="BA1397">
        <v>2</v>
      </c>
      <c r="BB1397">
        <v>1</v>
      </c>
      <c r="BC1397">
        <v>4</v>
      </c>
      <c r="BD1397">
        <v>1</v>
      </c>
      <c r="BE1397" t="s">
        <v>97</v>
      </c>
      <c r="BF1397">
        <v>9</v>
      </c>
      <c r="BG1397" t="s">
        <v>107</v>
      </c>
      <c r="BH1397">
        <v>1</v>
      </c>
      <c r="BI1397" t="s">
        <v>97</v>
      </c>
      <c r="BJ1397" t="s">
        <v>156</v>
      </c>
      <c r="BK1397">
        <v>2005</v>
      </c>
      <c r="BL1397" t="s">
        <v>157</v>
      </c>
      <c r="BM1397">
        <v>3</v>
      </c>
      <c r="BN1397">
        <v>642</v>
      </c>
      <c r="BO1397" t="s">
        <v>98</v>
      </c>
      <c r="BP1397" t="s">
        <v>98</v>
      </c>
      <c r="BQ1397" t="s">
        <v>105</v>
      </c>
      <c r="BR1397">
        <v>144</v>
      </c>
      <c r="BS1397">
        <v>39</v>
      </c>
      <c r="BT1397">
        <v>0</v>
      </c>
      <c r="BU1397">
        <v>0</v>
      </c>
      <c r="BV1397">
        <v>0</v>
      </c>
      <c r="BW1397">
        <v>0</v>
      </c>
      <c r="BX1397" t="s">
        <v>83</v>
      </c>
      <c r="BY1397" t="s">
        <v>83</v>
      </c>
      <c r="BZ1397" t="s">
        <v>83</v>
      </c>
      <c r="CA1397" s="2">
        <v>0</v>
      </c>
      <c r="CB1397">
        <v>2</v>
      </c>
      <c r="CC1397">
        <v>2007</v>
      </c>
      <c r="CD1397" t="s">
        <v>110</v>
      </c>
      <c r="CE1397" t="s">
        <v>111</v>
      </c>
      <c r="CF1397" s="2">
        <v>281213</v>
      </c>
      <c r="CG1397" s="4">
        <f t="shared" si="43"/>
        <v>113.30096696212732</v>
      </c>
    </row>
    <row r="1398" spans="1:85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 t="str">
        <f t="shared" si="42"/>
        <v>Y</v>
      </c>
      <c r="S1398">
        <v>5</v>
      </c>
      <c r="T1398">
        <v>5</v>
      </c>
      <c r="U1398">
        <v>1948</v>
      </c>
      <c r="V1398" t="str">
        <f>IF(Table1[[#This Row],[YearBuilt]]&lt;1990, "N", IF(Table1[[#This Row],[Remodeled after 1990?]] = "Y", "N", "Y"))</f>
        <v>N</v>
      </c>
      <c r="W1398">
        <v>1950</v>
      </c>
      <c r="X1398" t="str" cm="1">
        <f t="array" ref="X1398">IFERROR(IF(U1398=W1398, "N", IF(AND(U1398&lt;W1398, Table1[[#This Row],[YearRemodAdd]]&gt;1990), "Y", "N/A")), No value)</f>
        <v>N/A</v>
      </c>
      <c r="Y1398" t="s">
        <v>93</v>
      </c>
      <c r="Z1398" t="s">
        <v>94</v>
      </c>
      <c r="AA1398" t="s">
        <v>124</v>
      </c>
      <c r="AB1398" t="s">
        <v>124</v>
      </c>
      <c r="AC1398" t="s">
        <v>117</v>
      </c>
      <c r="AD1398">
        <v>0</v>
      </c>
      <c r="AE1398" t="s">
        <v>98</v>
      </c>
      <c r="AF1398" t="s">
        <v>98</v>
      </c>
      <c r="AG1398" t="s">
        <v>118</v>
      </c>
      <c r="AH1398" t="s">
        <v>98</v>
      </c>
      <c r="AI1398" t="s">
        <v>98</v>
      </c>
      <c r="AJ1398" t="s">
        <v>130</v>
      </c>
      <c r="AK1398" t="s">
        <v>141</v>
      </c>
      <c r="AL1398">
        <v>353</v>
      </c>
      <c r="AM1398" t="s">
        <v>153</v>
      </c>
      <c r="AN1398">
        <v>334</v>
      </c>
      <c r="AO1398">
        <v>60</v>
      </c>
      <c r="AP1398">
        <v>747</v>
      </c>
      <c r="AQ1398" t="s">
        <v>103</v>
      </c>
      <c r="AR1398" t="s">
        <v>98</v>
      </c>
      <c r="AS1398" t="s">
        <v>105</v>
      </c>
      <c r="AT1398" t="s">
        <v>106</v>
      </c>
      <c r="AU1398">
        <v>1687</v>
      </c>
      <c r="AV1398">
        <v>0</v>
      </c>
      <c r="AW1398">
        <v>0</v>
      </c>
      <c r="AX1398">
        <v>1687</v>
      </c>
      <c r="AY1398">
        <v>1</v>
      </c>
      <c r="AZ1398">
        <v>0</v>
      </c>
      <c r="BA1398">
        <v>1</v>
      </c>
      <c r="BB1398">
        <v>0</v>
      </c>
      <c r="BC1398">
        <v>3</v>
      </c>
      <c r="BD1398">
        <v>1</v>
      </c>
      <c r="BE1398" t="s">
        <v>98</v>
      </c>
      <c r="BF1398">
        <v>7</v>
      </c>
      <c r="BG1398" t="s">
        <v>146</v>
      </c>
      <c r="BH1398">
        <v>2</v>
      </c>
      <c r="BI1398" t="s">
        <v>98</v>
      </c>
      <c r="BJ1398" t="s">
        <v>127</v>
      </c>
      <c r="BK1398">
        <v>1966</v>
      </c>
      <c r="BL1398" t="s">
        <v>102</v>
      </c>
      <c r="BM1398">
        <v>2</v>
      </c>
      <c r="BN1398">
        <v>572</v>
      </c>
      <c r="BO1398" t="s">
        <v>98</v>
      </c>
      <c r="BP1398" t="s">
        <v>98</v>
      </c>
      <c r="BQ1398" t="s">
        <v>177</v>
      </c>
      <c r="BR1398">
        <v>0</v>
      </c>
      <c r="BS1398">
        <v>0</v>
      </c>
      <c r="BT1398">
        <v>50</v>
      </c>
      <c r="BU1398">
        <v>0</v>
      </c>
      <c r="BV1398">
        <v>0</v>
      </c>
      <c r="BW1398">
        <v>0</v>
      </c>
      <c r="BX1398" t="s">
        <v>83</v>
      </c>
      <c r="BY1398" t="s">
        <v>83</v>
      </c>
      <c r="BZ1398" t="s">
        <v>83</v>
      </c>
      <c r="CA1398" s="2">
        <v>0</v>
      </c>
      <c r="CB1398">
        <v>6</v>
      </c>
      <c r="CC1398">
        <v>2010</v>
      </c>
      <c r="CD1398" t="s">
        <v>110</v>
      </c>
      <c r="CE1398" t="s">
        <v>111</v>
      </c>
      <c r="CF1398" s="2">
        <v>160000</v>
      </c>
      <c r="CG1398" s="4">
        <f t="shared" si="43"/>
        <v>94.842916419679909</v>
      </c>
    </row>
    <row r="1399" spans="1:85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 t="str">
        <f t="shared" si="42"/>
        <v>N</v>
      </c>
      <c r="S1399">
        <v>5</v>
      </c>
      <c r="T1399">
        <v>8</v>
      </c>
      <c r="U1399">
        <v>1920</v>
      </c>
      <c r="V1399" t="str">
        <f>IF(Table1[[#This Row],[YearBuilt]]&lt;1990, "N", IF(Table1[[#This Row],[Remodeled after 1990?]] = "Y", "N", "Y"))</f>
        <v>N</v>
      </c>
      <c r="W1399">
        <v>2004</v>
      </c>
      <c r="X1399" t="str" cm="1">
        <f t="array" ref="X1399">IFERROR(IF(U1399=W1399, "N", IF(AND(U1399&lt;W1399, Table1[[#This Row],[YearRemodAdd]]&gt;1990), "Y", "N/A")), No value)</f>
        <v>Y</v>
      </c>
      <c r="Y1399" t="s">
        <v>93</v>
      </c>
      <c r="Z1399" t="s">
        <v>94</v>
      </c>
      <c r="AA1399" t="s">
        <v>116</v>
      </c>
      <c r="AB1399" t="s">
        <v>116</v>
      </c>
      <c r="AC1399" t="s">
        <v>117</v>
      </c>
      <c r="AD1399">
        <v>0</v>
      </c>
      <c r="AE1399" t="s">
        <v>98</v>
      </c>
      <c r="AF1399" t="s">
        <v>98</v>
      </c>
      <c r="AG1399" t="s">
        <v>126</v>
      </c>
      <c r="AH1399" t="s">
        <v>98</v>
      </c>
      <c r="AI1399" t="s">
        <v>98</v>
      </c>
      <c r="AJ1399" t="s">
        <v>121</v>
      </c>
      <c r="AK1399" t="s">
        <v>102</v>
      </c>
      <c r="AL1399">
        <v>0</v>
      </c>
      <c r="AM1399" t="s">
        <v>102</v>
      </c>
      <c r="AN1399">
        <v>0</v>
      </c>
      <c r="AO1399">
        <v>939</v>
      </c>
      <c r="AP1399">
        <v>939</v>
      </c>
      <c r="AQ1399" t="s">
        <v>103</v>
      </c>
      <c r="AR1399" t="s">
        <v>104</v>
      </c>
      <c r="AS1399" t="s">
        <v>105</v>
      </c>
      <c r="AT1399" t="s">
        <v>106</v>
      </c>
      <c r="AU1399">
        <v>939</v>
      </c>
      <c r="AV1399">
        <v>574</v>
      </c>
      <c r="AW1399">
        <v>0</v>
      </c>
      <c r="AX1399">
        <v>1513</v>
      </c>
      <c r="AY1399">
        <v>0</v>
      </c>
      <c r="AZ1399">
        <v>0</v>
      </c>
      <c r="BA1399">
        <v>1</v>
      </c>
      <c r="BB1399">
        <v>1</v>
      </c>
      <c r="BC1399">
        <v>4</v>
      </c>
      <c r="BD1399">
        <v>1</v>
      </c>
      <c r="BE1399" t="s">
        <v>98</v>
      </c>
      <c r="BF1399">
        <v>8</v>
      </c>
      <c r="BG1399" t="s">
        <v>107</v>
      </c>
      <c r="BH1399">
        <v>0</v>
      </c>
      <c r="BI1399" t="s">
        <v>83</v>
      </c>
      <c r="BJ1399" t="s">
        <v>127</v>
      </c>
      <c r="BK1399">
        <v>1933</v>
      </c>
      <c r="BL1399" t="s">
        <v>102</v>
      </c>
      <c r="BM1399">
        <v>1</v>
      </c>
      <c r="BN1399">
        <v>180</v>
      </c>
      <c r="BO1399" t="s">
        <v>147</v>
      </c>
      <c r="BP1399" t="s">
        <v>147</v>
      </c>
      <c r="BQ1399" t="s">
        <v>177</v>
      </c>
      <c r="BR1399">
        <v>24</v>
      </c>
      <c r="BS1399">
        <v>0</v>
      </c>
      <c r="BT1399">
        <v>150</v>
      </c>
      <c r="BU1399">
        <v>0</v>
      </c>
      <c r="BV1399">
        <v>0</v>
      </c>
      <c r="BW1399">
        <v>0</v>
      </c>
      <c r="BX1399" t="s">
        <v>83</v>
      </c>
      <c r="BY1399" t="s">
        <v>83</v>
      </c>
      <c r="BZ1399" t="s">
        <v>83</v>
      </c>
      <c r="CA1399" s="2">
        <v>0</v>
      </c>
      <c r="CB1399">
        <v>5</v>
      </c>
      <c r="CC1399">
        <v>2007</v>
      </c>
      <c r="CD1399" t="s">
        <v>110</v>
      </c>
      <c r="CE1399" t="s">
        <v>111</v>
      </c>
      <c r="CF1399" s="2">
        <v>137500</v>
      </c>
      <c r="CG1399" s="4">
        <f t="shared" si="43"/>
        <v>90.879048248512888</v>
      </c>
    </row>
    <row r="1400" spans="1:85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 t="str">
        <f t="shared" si="42"/>
        <v>N/A</v>
      </c>
      <c r="S1400">
        <v>5</v>
      </c>
      <c r="T1400">
        <v>4</v>
      </c>
      <c r="U1400">
        <v>1950</v>
      </c>
      <c r="V1400" t="str">
        <f>IF(Table1[[#This Row],[YearBuilt]]&lt;1990, "N", IF(Table1[[#This Row],[Remodeled after 1990?]] = "Y", "N", "Y"))</f>
        <v>N</v>
      </c>
      <c r="W1400">
        <v>1982</v>
      </c>
      <c r="X1400" t="str" cm="1">
        <f t="array" ref="X1400">IFERROR(IF(U1400=W1400, "N", IF(AND(U1400&lt;W1400, Table1[[#This Row],[YearRemodAdd]]&gt;1990), "Y", "N/A")), No value)</f>
        <v>N/A</v>
      </c>
      <c r="Y1400" t="s">
        <v>93</v>
      </c>
      <c r="Z1400" t="s">
        <v>94</v>
      </c>
      <c r="AA1400" t="s">
        <v>95</v>
      </c>
      <c r="AB1400" t="s">
        <v>124</v>
      </c>
      <c r="AC1400" t="s">
        <v>117</v>
      </c>
      <c r="AD1400">
        <v>0</v>
      </c>
      <c r="AE1400" t="s">
        <v>98</v>
      </c>
      <c r="AF1400" t="s">
        <v>98</v>
      </c>
      <c r="AG1400" t="s">
        <v>118</v>
      </c>
      <c r="AH1400" t="s">
        <v>98</v>
      </c>
      <c r="AI1400" t="s">
        <v>98</v>
      </c>
      <c r="AJ1400" t="s">
        <v>100</v>
      </c>
      <c r="AK1400" t="s">
        <v>153</v>
      </c>
      <c r="AL1400">
        <v>180</v>
      </c>
      <c r="AM1400" t="s">
        <v>141</v>
      </c>
      <c r="AN1400">
        <v>352</v>
      </c>
      <c r="AO1400">
        <v>676</v>
      </c>
      <c r="AP1400">
        <v>1208</v>
      </c>
      <c r="AQ1400" t="s">
        <v>103</v>
      </c>
      <c r="AR1400" t="s">
        <v>97</v>
      </c>
      <c r="AS1400" t="s">
        <v>105</v>
      </c>
      <c r="AT1400" t="s">
        <v>164</v>
      </c>
      <c r="AU1400">
        <v>1136</v>
      </c>
      <c r="AV1400">
        <v>768</v>
      </c>
      <c r="AW1400">
        <v>0</v>
      </c>
      <c r="AX1400">
        <v>1904</v>
      </c>
      <c r="AY1400">
        <v>1</v>
      </c>
      <c r="AZ1400">
        <v>0</v>
      </c>
      <c r="BA1400">
        <v>1</v>
      </c>
      <c r="BB1400">
        <v>1</v>
      </c>
      <c r="BC1400">
        <v>3</v>
      </c>
      <c r="BD1400">
        <v>1</v>
      </c>
      <c r="BE1400" t="s">
        <v>98</v>
      </c>
      <c r="BF1400">
        <v>7</v>
      </c>
      <c r="BG1400" t="s">
        <v>146</v>
      </c>
      <c r="BH1400">
        <v>0</v>
      </c>
      <c r="BI1400" t="s">
        <v>83</v>
      </c>
      <c r="BJ1400" t="s">
        <v>108</v>
      </c>
      <c r="BK1400">
        <v>1950</v>
      </c>
      <c r="BL1400" t="s">
        <v>102</v>
      </c>
      <c r="BM1400">
        <v>1</v>
      </c>
      <c r="BN1400">
        <v>240</v>
      </c>
      <c r="BO1400" t="s">
        <v>98</v>
      </c>
      <c r="BP1400" t="s">
        <v>98</v>
      </c>
      <c r="BQ1400" t="s">
        <v>105</v>
      </c>
      <c r="BR1400">
        <v>0</v>
      </c>
      <c r="BS1400">
        <v>0</v>
      </c>
      <c r="BT1400">
        <v>168</v>
      </c>
      <c r="BU1400">
        <v>0</v>
      </c>
      <c r="BV1400">
        <v>0</v>
      </c>
      <c r="BW1400">
        <v>0</v>
      </c>
      <c r="BX1400" t="s">
        <v>83</v>
      </c>
      <c r="BY1400" t="s">
        <v>165</v>
      </c>
      <c r="BZ1400" t="s">
        <v>83</v>
      </c>
      <c r="CA1400" s="2">
        <v>0</v>
      </c>
      <c r="CB1400">
        <v>5</v>
      </c>
      <c r="CC1400">
        <v>2009</v>
      </c>
      <c r="CD1400" t="s">
        <v>110</v>
      </c>
      <c r="CE1400" t="s">
        <v>111</v>
      </c>
      <c r="CF1400" s="2">
        <v>138000</v>
      </c>
      <c r="CG1400" s="4">
        <f t="shared" si="43"/>
        <v>72.47899159663865</v>
      </c>
    </row>
    <row r="1401" spans="1:85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 t="str">
        <f t="shared" si="42"/>
        <v>N/A</v>
      </c>
      <c r="S1401">
        <v>6</v>
      </c>
      <c r="T1401">
        <v>6</v>
      </c>
      <c r="U1401">
        <v>1925</v>
      </c>
      <c r="V1401" t="str">
        <f>IF(Table1[[#This Row],[YearBuilt]]&lt;1990, "N", IF(Table1[[#This Row],[Remodeled after 1990?]] = "Y", "N", "Y"))</f>
        <v>N</v>
      </c>
      <c r="W1401">
        <v>1990</v>
      </c>
      <c r="X1401" t="str" cm="1">
        <f t="array" ref="X1401">IFERROR(IF(U1401=W1401, "N", IF(AND(U1401&lt;W1401, Table1[[#This Row],[YearRemodAdd]]&gt;1990), "Y", "N/A")), No value)</f>
        <v>N/A</v>
      </c>
      <c r="Y1401" t="s">
        <v>93</v>
      </c>
      <c r="Z1401" t="s">
        <v>94</v>
      </c>
      <c r="AA1401" t="s">
        <v>155</v>
      </c>
      <c r="AB1401" t="s">
        <v>125</v>
      </c>
      <c r="AC1401" t="s">
        <v>117</v>
      </c>
      <c r="AD1401">
        <v>0</v>
      </c>
      <c r="AE1401" t="s">
        <v>98</v>
      </c>
      <c r="AF1401" t="s">
        <v>98</v>
      </c>
      <c r="AG1401" t="s">
        <v>126</v>
      </c>
      <c r="AH1401" t="s">
        <v>98</v>
      </c>
      <c r="AI1401" t="s">
        <v>98</v>
      </c>
      <c r="AJ1401" t="s">
        <v>100</v>
      </c>
      <c r="AK1401" t="s">
        <v>141</v>
      </c>
      <c r="AL1401">
        <v>264</v>
      </c>
      <c r="AM1401" t="s">
        <v>102</v>
      </c>
      <c r="AN1401">
        <v>0</v>
      </c>
      <c r="AO1401">
        <v>712</v>
      </c>
      <c r="AP1401">
        <v>976</v>
      </c>
      <c r="AQ1401" t="s">
        <v>103</v>
      </c>
      <c r="AR1401" t="s">
        <v>104</v>
      </c>
      <c r="AS1401" t="s">
        <v>105</v>
      </c>
      <c r="AT1401" t="s">
        <v>106</v>
      </c>
      <c r="AU1401">
        <v>1160</v>
      </c>
      <c r="AV1401">
        <v>448</v>
      </c>
      <c r="AW1401">
        <v>0</v>
      </c>
      <c r="AX1401">
        <v>1608</v>
      </c>
      <c r="AY1401">
        <v>0</v>
      </c>
      <c r="AZ1401">
        <v>0</v>
      </c>
      <c r="BA1401">
        <v>2</v>
      </c>
      <c r="BB1401">
        <v>1</v>
      </c>
      <c r="BC1401">
        <v>3</v>
      </c>
      <c r="BD1401">
        <v>1</v>
      </c>
      <c r="BE1401" t="s">
        <v>97</v>
      </c>
      <c r="BF1401">
        <v>7</v>
      </c>
      <c r="BG1401" t="s">
        <v>107</v>
      </c>
      <c r="BH1401">
        <v>1</v>
      </c>
      <c r="BI1401" t="s">
        <v>97</v>
      </c>
      <c r="BJ1401" t="s">
        <v>127</v>
      </c>
      <c r="BK1401">
        <v>1925</v>
      </c>
      <c r="BL1401" t="s">
        <v>102</v>
      </c>
      <c r="BM1401">
        <v>1</v>
      </c>
      <c r="BN1401">
        <v>216</v>
      </c>
      <c r="BO1401" t="s">
        <v>147</v>
      </c>
      <c r="BP1401" t="s">
        <v>98</v>
      </c>
      <c r="BQ1401" t="s">
        <v>105</v>
      </c>
      <c r="BR1401">
        <v>147</v>
      </c>
      <c r="BS1401">
        <v>16</v>
      </c>
      <c r="BT1401">
        <v>0</v>
      </c>
      <c r="BU1401">
        <v>0</v>
      </c>
      <c r="BV1401">
        <v>0</v>
      </c>
      <c r="BW1401">
        <v>0</v>
      </c>
      <c r="BX1401" t="s">
        <v>83</v>
      </c>
      <c r="BY1401" t="s">
        <v>134</v>
      </c>
      <c r="BZ1401" t="s">
        <v>83</v>
      </c>
      <c r="CA1401" s="2">
        <v>0</v>
      </c>
      <c r="CB1401">
        <v>10</v>
      </c>
      <c r="CC1401">
        <v>2009</v>
      </c>
      <c r="CD1401" t="s">
        <v>110</v>
      </c>
      <c r="CE1401" t="s">
        <v>111</v>
      </c>
      <c r="CF1401" s="2">
        <v>137450</v>
      </c>
      <c r="CG1401" s="4">
        <f t="shared" si="43"/>
        <v>85.478855721393032</v>
      </c>
    </row>
    <row r="1402" spans="1:85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 t="str">
        <f t="shared" si="42"/>
        <v>N/A</v>
      </c>
      <c r="S1402">
        <v>6</v>
      </c>
      <c r="T1402">
        <v>7</v>
      </c>
      <c r="U1402">
        <v>1929</v>
      </c>
      <c r="V1402" t="str">
        <f>IF(Table1[[#This Row],[YearBuilt]]&lt;1990, "N", IF(Table1[[#This Row],[Remodeled after 1990?]] = "Y", "N", "Y"))</f>
        <v>N</v>
      </c>
      <c r="W1402">
        <v>1950</v>
      </c>
      <c r="X1402" t="str" cm="1">
        <f t="array" ref="X1402">IFERROR(IF(U1402=W1402, "N", IF(AND(U1402&lt;W1402, Table1[[#This Row],[YearRemodAdd]]&gt;1990), "Y", "N/A")), No value)</f>
        <v>N/A</v>
      </c>
      <c r="Y1402" t="s">
        <v>93</v>
      </c>
      <c r="Z1402" t="s">
        <v>94</v>
      </c>
      <c r="AA1402" t="s">
        <v>155</v>
      </c>
      <c r="AB1402" t="s">
        <v>125</v>
      </c>
      <c r="AC1402" t="s">
        <v>117</v>
      </c>
      <c r="AD1402">
        <v>0</v>
      </c>
      <c r="AE1402" t="s">
        <v>98</v>
      </c>
      <c r="AF1402" t="s">
        <v>98</v>
      </c>
      <c r="AG1402" t="s">
        <v>126</v>
      </c>
      <c r="AH1402" t="s">
        <v>98</v>
      </c>
      <c r="AI1402" t="s">
        <v>98</v>
      </c>
      <c r="AJ1402" t="s">
        <v>100</v>
      </c>
      <c r="AK1402" t="s">
        <v>102</v>
      </c>
      <c r="AL1402">
        <v>0</v>
      </c>
      <c r="AM1402" t="s">
        <v>102</v>
      </c>
      <c r="AN1402">
        <v>0</v>
      </c>
      <c r="AO1402">
        <v>862</v>
      </c>
      <c r="AP1402">
        <v>862</v>
      </c>
      <c r="AQ1402" t="s">
        <v>103</v>
      </c>
      <c r="AR1402" t="s">
        <v>98</v>
      </c>
      <c r="AS1402" t="s">
        <v>105</v>
      </c>
      <c r="AT1402" t="s">
        <v>106</v>
      </c>
      <c r="AU1402">
        <v>950</v>
      </c>
      <c r="AV1402">
        <v>208</v>
      </c>
      <c r="AW1402">
        <v>0</v>
      </c>
      <c r="AX1402">
        <v>1158</v>
      </c>
      <c r="AY1402">
        <v>0</v>
      </c>
      <c r="AZ1402">
        <v>0</v>
      </c>
      <c r="BA1402">
        <v>1</v>
      </c>
      <c r="BB1402">
        <v>0</v>
      </c>
      <c r="BC1402">
        <v>3</v>
      </c>
      <c r="BD1402">
        <v>1</v>
      </c>
      <c r="BE1402" t="s">
        <v>98</v>
      </c>
      <c r="BF1402">
        <v>5</v>
      </c>
      <c r="BG1402" t="s">
        <v>107</v>
      </c>
      <c r="BH1402">
        <v>1</v>
      </c>
      <c r="BI1402" t="s">
        <v>97</v>
      </c>
      <c r="BJ1402" t="s">
        <v>156</v>
      </c>
      <c r="BK1402">
        <v>1929</v>
      </c>
      <c r="BL1402" t="s">
        <v>109</v>
      </c>
      <c r="BM1402">
        <v>1</v>
      </c>
      <c r="BN1402">
        <v>208</v>
      </c>
      <c r="BO1402" t="s">
        <v>98</v>
      </c>
      <c r="BP1402" t="s">
        <v>98</v>
      </c>
      <c r="BQ1402" t="s">
        <v>105</v>
      </c>
      <c r="BR1402">
        <v>0</v>
      </c>
      <c r="BS1402">
        <v>0</v>
      </c>
      <c r="BT1402">
        <v>112</v>
      </c>
      <c r="BU1402">
        <v>0</v>
      </c>
      <c r="BV1402">
        <v>0</v>
      </c>
      <c r="BW1402">
        <v>0</v>
      </c>
      <c r="BX1402" t="s">
        <v>83</v>
      </c>
      <c r="BY1402" t="s">
        <v>83</v>
      </c>
      <c r="BZ1402" t="s">
        <v>83</v>
      </c>
      <c r="CA1402" s="2">
        <v>0</v>
      </c>
      <c r="CB1402">
        <v>7</v>
      </c>
      <c r="CC1402">
        <v>2008</v>
      </c>
      <c r="CD1402" t="s">
        <v>110</v>
      </c>
      <c r="CE1402" t="s">
        <v>111</v>
      </c>
      <c r="CF1402" s="2">
        <v>120000</v>
      </c>
      <c r="CG1402" s="4">
        <f t="shared" si="43"/>
        <v>103.62694300518135</v>
      </c>
    </row>
    <row r="1403" spans="1:85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 t="str">
        <f t="shared" si="42"/>
        <v>N</v>
      </c>
      <c r="S1403">
        <v>6</v>
      </c>
      <c r="T1403">
        <v>5</v>
      </c>
      <c r="U1403">
        <v>2004</v>
      </c>
      <c r="V1403" t="str">
        <f>IF(Table1[[#This Row],[YearBuilt]]&lt;1990, "N", IF(Table1[[#This Row],[Remodeled after 1990?]] = "Y", "N", "Y"))</f>
        <v>Y</v>
      </c>
      <c r="W1403">
        <v>2004</v>
      </c>
      <c r="X1403" t="str" cm="1">
        <f t="array" ref="X1403">IFERROR(IF(U1403=W1403, "N", IF(AND(U1403&lt;W1403, Table1[[#This Row],[YearRemodAdd]]&gt;1990), "Y", "N/A")), No value)</f>
        <v>N</v>
      </c>
      <c r="Y1403" t="s">
        <v>93</v>
      </c>
      <c r="Z1403" t="s">
        <v>94</v>
      </c>
      <c r="AA1403" t="s">
        <v>95</v>
      </c>
      <c r="AB1403" t="s">
        <v>95</v>
      </c>
      <c r="AC1403" t="s">
        <v>117</v>
      </c>
      <c r="AD1403">
        <v>0</v>
      </c>
      <c r="AE1403" t="s">
        <v>98</v>
      </c>
      <c r="AF1403" t="s">
        <v>98</v>
      </c>
      <c r="AG1403" t="s">
        <v>99</v>
      </c>
      <c r="AH1403" t="s">
        <v>98</v>
      </c>
      <c r="AI1403" t="s">
        <v>98</v>
      </c>
      <c r="AJ1403" t="s">
        <v>100</v>
      </c>
      <c r="AK1403" t="s">
        <v>101</v>
      </c>
      <c r="AL1403">
        <v>759</v>
      </c>
      <c r="AM1403" t="s">
        <v>102</v>
      </c>
      <c r="AN1403">
        <v>0</v>
      </c>
      <c r="AO1403">
        <v>80</v>
      </c>
      <c r="AP1403">
        <v>839</v>
      </c>
      <c r="AQ1403" t="s">
        <v>103</v>
      </c>
      <c r="AR1403" t="s">
        <v>104</v>
      </c>
      <c r="AS1403" t="s">
        <v>105</v>
      </c>
      <c r="AT1403" t="s">
        <v>106</v>
      </c>
      <c r="AU1403">
        <v>864</v>
      </c>
      <c r="AV1403">
        <v>729</v>
      </c>
      <c r="AW1403">
        <v>0</v>
      </c>
      <c r="AX1403">
        <v>1593</v>
      </c>
      <c r="AY1403">
        <v>1</v>
      </c>
      <c r="AZ1403">
        <v>0</v>
      </c>
      <c r="BA1403">
        <v>2</v>
      </c>
      <c r="BB1403">
        <v>1</v>
      </c>
      <c r="BC1403">
        <v>3</v>
      </c>
      <c r="BD1403">
        <v>1</v>
      </c>
      <c r="BE1403" t="s">
        <v>98</v>
      </c>
      <c r="BF1403">
        <v>8</v>
      </c>
      <c r="BG1403" t="s">
        <v>107</v>
      </c>
      <c r="BH1403">
        <v>1</v>
      </c>
      <c r="BI1403" t="s">
        <v>98</v>
      </c>
      <c r="BJ1403" t="s">
        <v>108</v>
      </c>
      <c r="BK1403">
        <v>2004</v>
      </c>
      <c r="BL1403" t="s">
        <v>157</v>
      </c>
      <c r="BM1403">
        <v>2</v>
      </c>
      <c r="BN1403">
        <v>398</v>
      </c>
      <c r="BO1403" t="s">
        <v>98</v>
      </c>
      <c r="BP1403" t="s">
        <v>98</v>
      </c>
      <c r="BQ1403" t="s">
        <v>105</v>
      </c>
      <c r="BR1403">
        <v>100</v>
      </c>
      <c r="BS1403">
        <v>75</v>
      </c>
      <c r="BT1403">
        <v>0</v>
      </c>
      <c r="BU1403">
        <v>0</v>
      </c>
      <c r="BV1403">
        <v>0</v>
      </c>
      <c r="BW1403">
        <v>0</v>
      </c>
      <c r="BX1403" t="s">
        <v>83</v>
      </c>
      <c r="BY1403" t="s">
        <v>83</v>
      </c>
      <c r="BZ1403" t="s">
        <v>83</v>
      </c>
      <c r="CA1403" s="2">
        <v>0</v>
      </c>
      <c r="CB1403">
        <v>4</v>
      </c>
      <c r="CC1403">
        <v>2008</v>
      </c>
      <c r="CD1403" t="s">
        <v>110</v>
      </c>
      <c r="CE1403" t="s">
        <v>111</v>
      </c>
      <c r="CF1403" s="2">
        <v>193000</v>
      </c>
      <c r="CG1403" s="4">
        <f t="shared" si="43"/>
        <v>121.15505335844318</v>
      </c>
    </row>
    <row r="1404" spans="1:85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 t="str">
        <f t="shared" si="42"/>
        <v>Y</v>
      </c>
      <c r="S1404">
        <v>7</v>
      </c>
      <c r="T1404">
        <v>5</v>
      </c>
      <c r="U1404">
        <v>2006</v>
      </c>
      <c r="V1404" t="str">
        <f>IF(Table1[[#This Row],[YearBuilt]]&lt;1990, "N", IF(Table1[[#This Row],[Remodeled after 1990?]] = "Y", "N", "Y"))</f>
        <v>Y</v>
      </c>
      <c r="W1404">
        <v>2006</v>
      </c>
      <c r="X1404" t="str" cm="1">
        <f t="array" ref="X1404">IFERROR(IF(U1404=W1404, "N", IF(AND(U1404&lt;W1404, Table1[[#This Row],[YearRemodAdd]]&gt;1990), "Y", "N/A")), No value)</f>
        <v>N</v>
      </c>
      <c r="Y1404" t="s">
        <v>93</v>
      </c>
      <c r="Z1404" t="s">
        <v>94</v>
      </c>
      <c r="AA1404" t="s">
        <v>95</v>
      </c>
      <c r="AB1404" t="s">
        <v>95</v>
      </c>
      <c r="AC1404" t="s">
        <v>117</v>
      </c>
      <c r="AD1404">
        <v>0</v>
      </c>
      <c r="AE1404" t="s">
        <v>97</v>
      </c>
      <c r="AF1404" t="s">
        <v>98</v>
      </c>
      <c r="AG1404" t="s">
        <v>99</v>
      </c>
      <c r="AH1404" t="s">
        <v>97</v>
      </c>
      <c r="AI1404" t="s">
        <v>97</v>
      </c>
      <c r="AJ1404" t="s">
        <v>130</v>
      </c>
      <c r="AK1404" t="s">
        <v>102</v>
      </c>
      <c r="AL1404">
        <v>0</v>
      </c>
      <c r="AM1404" t="s">
        <v>102</v>
      </c>
      <c r="AN1404">
        <v>0</v>
      </c>
      <c r="AO1404">
        <v>1286</v>
      </c>
      <c r="AP1404">
        <v>1286</v>
      </c>
      <c r="AQ1404" t="s">
        <v>103</v>
      </c>
      <c r="AR1404" t="s">
        <v>104</v>
      </c>
      <c r="AS1404" t="s">
        <v>105</v>
      </c>
      <c r="AT1404" t="s">
        <v>106</v>
      </c>
      <c r="AU1404">
        <v>1294</v>
      </c>
      <c r="AV1404">
        <v>0</v>
      </c>
      <c r="AW1404">
        <v>0</v>
      </c>
      <c r="AX1404">
        <v>1294</v>
      </c>
      <c r="AY1404">
        <v>0</v>
      </c>
      <c r="AZ1404">
        <v>0</v>
      </c>
      <c r="BA1404">
        <v>2</v>
      </c>
      <c r="BB1404">
        <v>0</v>
      </c>
      <c r="BC1404">
        <v>2</v>
      </c>
      <c r="BD1404">
        <v>1</v>
      </c>
      <c r="BE1404" t="s">
        <v>97</v>
      </c>
      <c r="BF1404">
        <v>6</v>
      </c>
      <c r="BG1404" t="s">
        <v>107</v>
      </c>
      <c r="BH1404">
        <v>1</v>
      </c>
      <c r="BI1404" t="s">
        <v>97</v>
      </c>
      <c r="BJ1404" t="s">
        <v>108</v>
      </c>
      <c r="BK1404">
        <v>2006</v>
      </c>
      <c r="BL1404" t="s">
        <v>109</v>
      </c>
      <c r="BM1404">
        <v>2</v>
      </c>
      <c r="BN1404">
        <v>662</v>
      </c>
      <c r="BO1404" t="s">
        <v>98</v>
      </c>
      <c r="BP1404" t="s">
        <v>98</v>
      </c>
      <c r="BQ1404" t="s">
        <v>105</v>
      </c>
      <c r="BR1404">
        <v>168</v>
      </c>
      <c r="BS1404">
        <v>55</v>
      </c>
      <c r="BT1404">
        <v>0</v>
      </c>
      <c r="BU1404">
        <v>0</v>
      </c>
      <c r="BV1404">
        <v>0</v>
      </c>
      <c r="BW1404">
        <v>0</v>
      </c>
      <c r="BX1404" t="s">
        <v>83</v>
      </c>
      <c r="BY1404" t="s">
        <v>83</v>
      </c>
      <c r="BZ1404" t="s">
        <v>83</v>
      </c>
      <c r="CA1404" s="2">
        <v>0</v>
      </c>
      <c r="CB1404">
        <v>7</v>
      </c>
      <c r="CC1404">
        <v>2006</v>
      </c>
      <c r="CD1404" t="s">
        <v>158</v>
      </c>
      <c r="CE1404" t="s">
        <v>159</v>
      </c>
      <c r="CF1404" s="2">
        <v>193879</v>
      </c>
      <c r="CG1404" s="4">
        <f t="shared" si="43"/>
        <v>149.82921174652242</v>
      </c>
    </row>
    <row r="1405" spans="1:85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 t="str">
        <f t="shared" si="42"/>
        <v>Y</v>
      </c>
      <c r="S1405">
        <v>8</v>
      </c>
      <c r="T1405">
        <v>5</v>
      </c>
      <c r="U1405">
        <v>2007</v>
      </c>
      <c r="V1405" t="str">
        <f>IF(Table1[[#This Row],[YearBuilt]]&lt;1990, "N", IF(Table1[[#This Row],[Remodeled after 1990?]] = "Y", "N", "Y"))</f>
        <v>Y</v>
      </c>
      <c r="W1405">
        <v>2007</v>
      </c>
      <c r="X1405" t="str" cm="1">
        <f t="array" ref="X1405">IFERROR(IF(U1405=W1405, "N", IF(AND(U1405&lt;W1405, Table1[[#This Row],[YearRemodAdd]]&gt;1990), "Y", "N/A")), No value)</f>
        <v>N</v>
      </c>
      <c r="Y1405" t="s">
        <v>93</v>
      </c>
      <c r="Z1405" t="s">
        <v>94</v>
      </c>
      <c r="AA1405" t="s">
        <v>95</v>
      </c>
      <c r="AB1405" t="s">
        <v>95</v>
      </c>
      <c r="AC1405" t="s">
        <v>137</v>
      </c>
      <c r="AD1405">
        <v>84</v>
      </c>
      <c r="AE1405" t="s">
        <v>97</v>
      </c>
      <c r="AF1405" t="s">
        <v>98</v>
      </c>
      <c r="AG1405" t="s">
        <v>99</v>
      </c>
      <c r="AH1405" t="s">
        <v>97</v>
      </c>
      <c r="AI1405" t="s">
        <v>98</v>
      </c>
      <c r="AJ1405" t="s">
        <v>97</v>
      </c>
      <c r="AK1405" t="s">
        <v>101</v>
      </c>
      <c r="AL1405">
        <v>929</v>
      </c>
      <c r="AM1405" t="s">
        <v>102</v>
      </c>
      <c r="AN1405">
        <v>0</v>
      </c>
      <c r="AO1405">
        <v>556</v>
      </c>
      <c r="AP1405">
        <v>1485</v>
      </c>
      <c r="AQ1405" t="s">
        <v>103</v>
      </c>
      <c r="AR1405" t="s">
        <v>104</v>
      </c>
      <c r="AS1405" t="s">
        <v>105</v>
      </c>
      <c r="AT1405" t="s">
        <v>106</v>
      </c>
      <c r="AU1405">
        <v>1464</v>
      </c>
      <c r="AV1405">
        <v>0</v>
      </c>
      <c r="AW1405">
        <v>0</v>
      </c>
      <c r="AX1405">
        <v>1464</v>
      </c>
      <c r="AY1405">
        <v>1</v>
      </c>
      <c r="AZ1405">
        <v>0</v>
      </c>
      <c r="BA1405">
        <v>2</v>
      </c>
      <c r="BB1405">
        <v>0</v>
      </c>
      <c r="BC1405">
        <v>3</v>
      </c>
      <c r="BD1405">
        <v>1</v>
      </c>
      <c r="BE1405" t="s">
        <v>97</v>
      </c>
      <c r="BF1405">
        <v>6</v>
      </c>
      <c r="BG1405" t="s">
        <v>107</v>
      </c>
      <c r="BH1405">
        <v>0</v>
      </c>
      <c r="BI1405" t="s">
        <v>83</v>
      </c>
      <c r="BJ1405" t="s">
        <v>108</v>
      </c>
      <c r="BK1405">
        <v>2007</v>
      </c>
      <c r="BL1405" t="s">
        <v>102</v>
      </c>
      <c r="BM1405">
        <v>3</v>
      </c>
      <c r="BN1405">
        <v>754</v>
      </c>
      <c r="BO1405" t="s">
        <v>98</v>
      </c>
      <c r="BP1405" t="s">
        <v>98</v>
      </c>
      <c r="BQ1405" t="s">
        <v>105</v>
      </c>
      <c r="BR1405">
        <v>168</v>
      </c>
      <c r="BS1405">
        <v>160</v>
      </c>
      <c r="BT1405">
        <v>0</v>
      </c>
      <c r="BU1405">
        <v>0</v>
      </c>
      <c r="BV1405">
        <v>0</v>
      </c>
      <c r="BW1405">
        <v>0</v>
      </c>
      <c r="BX1405" t="s">
        <v>83</v>
      </c>
      <c r="BY1405" t="s">
        <v>83</v>
      </c>
      <c r="BZ1405" t="s">
        <v>83</v>
      </c>
      <c r="CA1405" s="2">
        <v>0</v>
      </c>
      <c r="CB1405">
        <v>8</v>
      </c>
      <c r="CC1405">
        <v>2007</v>
      </c>
      <c r="CD1405" t="s">
        <v>110</v>
      </c>
      <c r="CE1405" t="s">
        <v>111</v>
      </c>
      <c r="CF1405" s="2">
        <v>282922</v>
      </c>
      <c r="CG1405" s="4">
        <f t="shared" si="43"/>
        <v>193.25273224043715</v>
      </c>
    </row>
    <row r="1406" spans="1:85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 t="str">
        <f t="shared" si="42"/>
        <v>N/A</v>
      </c>
      <c r="S1406">
        <v>3</v>
      </c>
      <c r="T1406">
        <v>4</v>
      </c>
      <c r="U1406">
        <v>1915</v>
      </c>
      <c r="V1406" t="str">
        <f>IF(Table1[[#This Row],[YearBuilt]]&lt;1990, "N", IF(Table1[[#This Row],[Remodeled after 1990?]] = "Y", "N", "Y"))</f>
        <v>N</v>
      </c>
      <c r="W1406">
        <v>1950</v>
      </c>
      <c r="X1406" t="str" cm="1">
        <f t="array" ref="X1406">IFERROR(IF(U1406=W1406, "N", IF(AND(U1406&lt;W1406, Table1[[#This Row],[YearRemodAdd]]&gt;1990), "Y", "N/A")), No value)</f>
        <v>N/A</v>
      </c>
      <c r="Y1406" t="s">
        <v>93</v>
      </c>
      <c r="Z1406" t="s">
        <v>94</v>
      </c>
      <c r="AA1406" t="s">
        <v>124</v>
      </c>
      <c r="AB1406" t="s">
        <v>124</v>
      </c>
      <c r="AC1406" t="s">
        <v>117</v>
      </c>
      <c r="AD1406">
        <v>0</v>
      </c>
      <c r="AE1406" t="s">
        <v>98</v>
      </c>
      <c r="AF1406" t="s">
        <v>98</v>
      </c>
      <c r="AG1406" t="s">
        <v>99</v>
      </c>
      <c r="AH1406" t="s">
        <v>98</v>
      </c>
      <c r="AI1406" t="s">
        <v>98</v>
      </c>
      <c r="AJ1406" t="s">
        <v>100</v>
      </c>
      <c r="AK1406" t="s">
        <v>102</v>
      </c>
      <c r="AL1406">
        <v>0</v>
      </c>
      <c r="AM1406" t="s">
        <v>102</v>
      </c>
      <c r="AN1406">
        <v>0</v>
      </c>
      <c r="AO1406">
        <v>672</v>
      </c>
      <c r="AP1406">
        <v>672</v>
      </c>
      <c r="AQ1406" t="s">
        <v>103</v>
      </c>
      <c r="AR1406" t="s">
        <v>98</v>
      </c>
      <c r="AS1406" t="s">
        <v>105</v>
      </c>
      <c r="AT1406" t="s">
        <v>106</v>
      </c>
      <c r="AU1406">
        <v>694</v>
      </c>
      <c r="AV1406">
        <v>520</v>
      </c>
      <c r="AW1406">
        <v>0</v>
      </c>
      <c r="AX1406">
        <v>1214</v>
      </c>
      <c r="AY1406">
        <v>0</v>
      </c>
      <c r="AZ1406">
        <v>0</v>
      </c>
      <c r="BA1406">
        <v>1</v>
      </c>
      <c r="BB1406">
        <v>0</v>
      </c>
      <c r="BC1406">
        <v>3</v>
      </c>
      <c r="BD1406">
        <v>1</v>
      </c>
      <c r="BE1406" t="s">
        <v>98</v>
      </c>
      <c r="BF1406">
        <v>6</v>
      </c>
      <c r="BG1406" t="s">
        <v>107</v>
      </c>
      <c r="BH1406">
        <v>0</v>
      </c>
      <c r="BI1406" t="s">
        <v>83</v>
      </c>
      <c r="BJ1406" t="s">
        <v>127</v>
      </c>
      <c r="BK1406">
        <v>1998</v>
      </c>
      <c r="BL1406" t="s">
        <v>102</v>
      </c>
      <c r="BM1406">
        <v>3</v>
      </c>
      <c r="BN1406">
        <v>936</v>
      </c>
      <c r="BO1406" t="s">
        <v>98</v>
      </c>
      <c r="BP1406" t="s">
        <v>98</v>
      </c>
      <c r="BQ1406" t="s">
        <v>105</v>
      </c>
      <c r="BR1406">
        <v>216</v>
      </c>
      <c r="BS1406">
        <v>0</v>
      </c>
      <c r="BT1406">
        <v>160</v>
      </c>
      <c r="BU1406">
        <v>0</v>
      </c>
      <c r="BV1406">
        <v>0</v>
      </c>
      <c r="BW1406">
        <v>0</v>
      </c>
      <c r="BX1406" t="s">
        <v>83</v>
      </c>
      <c r="BY1406" t="s">
        <v>134</v>
      </c>
      <c r="BZ1406" t="s">
        <v>83</v>
      </c>
      <c r="CA1406" s="2">
        <v>0</v>
      </c>
      <c r="CB1406">
        <v>1</v>
      </c>
      <c r="CC1406">
        <v>2006</v>
      </c>
      <c r="CD1406" t="s">
        <v>110</v>
      </c>
      <c r="CE1406" t="s">
        <v>219</v>
      </c>
      <c r="CF1406" s="2">
        <v>105000</v>
      </c>
      <c r="CG1406" s="4">
        <f t="shared" si="43"/>
        <v>86.490939044481053</v>
      </c>
    </row>
    <row r="1407" spans="1:85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 t="str">
        <f t="shared" si="42"/>
        <v>Y</v>
      </c>
      <c r="S1407">
        <v>8</v>
      </c>
      <c r="T1407">
        <v>5</v>
      </c>
      <c r="U1407">
        <v>2004</v>
      </c>
      <c r="V1407" t="str">
        <f>IF(Table1[[#This Row],[YearBuilt]]&lt;1990, "N", IF(Table1[[#This Row],[Remodeled after 1990?]] = "Y", "N", "Y"))</f>
        <v>N</v>
      </c>
      <c r="W1407">
        <v>2005</v>
      </c>
      <c r="X1407" t="str" cm="1">
        <f t="array" ref="X1407">IFERROR(IF(U1407=W1407, "N", IF(AND(U1407&lt;W1407, Table1[[#This Row],[YearRemodAdd]]&gt;1990), "Y", "N/A")), No value)</f>
        <v>Y</v>
      </c>
      <c r="Y1407" t="s">
        <v>152</v>
      </c>
      <c r="Z1407" t="s">
        <v>94</v>
      </c>
      <c r="AA1407" t="s">
        <v>180</v>
      </c>
      <c r="AB1407" t="s">
        <v>181</v>
      </c>
      <c r="AC1407" t="s">
        <v>137</v>
      </c>
      <c r="AD1407">
        <v>174</v>
      </c>
      <c r="AE1407" t="s">
        <v>97</v>
      </c>
      <c r="AF1407" t="s">
        <v>98</v>
      </c>
      <c r="AG1407" t="s">
        <v>99</v>
      </c>
      <c r="AH1407" t="s">
        <v>104</v>
      </c>
      <c r="AI1407" t="s">
        <v>98</v>
      </c>
      <c r="AJ1407" t="s">
        <v>97</v>
      </c>
      <c r="AK1407" t="s">
        <v>101</v>
      </c>
      <c r="AL1407">
        <v>1373</v>
      </c>
      <c r="AM1407" t="s">
        <v>102</v>
      </c>
      <c r="AN1407">
        <v>0</v>
      </c>
      <c r="AO1407">
        <v>221</v>
      </c>
      <c r="AP1407">
        <v>1594</v>
      </c>
      <c r="AQ1407" t="s">
        <v>103</v>
      </c>
      <c r="AR1407" t="s">
        <v>104</v>
      </c>
      <c r="AS1407" t="s">
        <v>105</v>
      </c>
      <c r="AT1407" t="s">
        <v>106</v>
      </c>
      <c r="AU1407">
        <v>1646</v>
      </c>
      <c r="AV1407">
        <v>0</v>
      </c>
      <c r="AW1407">
        <v>0</v>
      </c>
      <c r="AX1407">
        <v>1646</v>
      </c>
      <c r="AY1407">
        <v>1</v>
      </c>
      <c r="AZ1407">
        <v>1</v>
      </c>
      <c r="BA1407">
        <v>2</v>
      </c>
      <c r="BB1407">
        <v>0</v>
      </c>
      <c r="BC1407">
        <v>2</v>
      </c>
      <c r="BD1407">
        <v>1</v>
      </c>
      <c r="BE1407" t="s">
        <v>97</v>
      </c>
      <c r="BF1407">
        <v>5</v>
      </c>
      <c r="BG1407" t="s">
        <v>107</v>
      </c>
      <c r="BH1407">
        <v>1</v>
      </c>
      <c r="BI1407" t="s">
        <v>97</v>
      </c>
      <c r="BJ1407" t="s">
        <v>108</v>
      </c>
      <c r="BK1407">
        <v>2004</v>
      </c>
      <c r="BL1407" t="s">
        <v>157</v>
      </c>
      <c r="BM1407">
        <v>2</v>
      </c>
      <c r="BN1407">
        <v>482</v>
      </c>
      <c r="BO1407" t="s">
        <v>98</v>
      </c>
      <c r="BP1407" t="s">
        <v>98</v>
      </c>
      <c r="BQ1407" t="s">
        <v>105</v>
      </c>
      <c r="BR1407">
        <v>128</v>
      </c>
      <c r="BS1407">
        <v>53</v>
      </c>
      <c r="BT1407">
        <v>0</v>
      </c>
      <c r="BU1407">
        <v>0</v>
      </c>
      <c r="BV1407">
        <v>155</v>
      </c>
      <c r="BW1407">
        <v>0</v>
      </c>
      <c r="BX1407" t="s">
        <v>83</v>
      </c>
      <c r="BY1407" t="s">
        <v>83</v>
      </c>
      <c r="BZ1407" t="s">
        <v>83</v>
      </c>
      <c r="CA1407" s="2">
        <v>0</v>
      </c>
      <c r="CB1407">
        <v>1</v>
      </c>
      <c r="CC1407">
        <v>2008</v>
      </c>
      <c r="CD1407" t="s">
        <v>110</v>
      </c>
      <c r="CE1407" t="s">
        <v>111</v>
      </c>
      <c r="CF1407" s="2">
        <v>275000</v>
      </c>
      <c r="CG1407" s="4">
        <f t="shared" si="43"/>
        <v>167.07168894289185</v>
      </c>
    </row>
    <row r="1408" spans="1:85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 t="str">
        <f t="shared" si="42"/>
        <v>N/A</v>
      </c>
      <c r="S1408">
        <v>5</v>
      </c>
      <c r="T1408">
        <v>7</v>
      </c>
      <c r="U1408">
        <v>1972</v>
      </c>
      <c r="V1408" t="str">
        <f>IF(Table1[[#This Row],[YearBuilt]]&lt;1990, "N", IF(Table1[[#This Row],[Remodeled after 1990?]] = "Y", "N", "Y"))</f>
        <v>N</v>
      </c>
      <c r="W1408">
        <v>2007</v>
      </c>
      <c r="X1408" t="str" cm="1">
        <f t="array" ref="X1408">IFERROR(IF(U1408=W1408, "N", IF(AND(U1408&lt;W1408, Table1[[#This Row],[YearRemodAdd]]&gt;1990), "Y", "N/A")), No value)</f>
        <v>Y</v>
      </c>
      <c r="Y1408" t="s">
        <v>93</v>
      </c>
      <c r="Z1408" t="s">
        <v>94</v>
      </c>
      <c r="AA1408" t="s">
        <v>140</v>
      </c>
      <c r="AB1408" t="s">
        <v>125</v>
      </c>
      <c r="AC1408" t="s">
        <v>117</v>
      </c>
      <c r="AD1408">
        <v>0</v>
      </c>
      <c r="AE1408" t="s">
        <v>98</v>
      </c>
      <c r="AF1408" t="s">
        <v>98</v>
      </c>
      <c r="AG1408" t="s">
        <v>118</v>
      </c>
      <c r="AH1408" t="s">
        <v>97</v>
      </c>
      <c r="AI1408" t="s">
        <v>98</v>
      </c>
      <c r="AJ1408" t="s">
        <v>130</v>
      </c>
      <c r="AK1408" t="s">
        <v>101</v>
      </c>
      <c r="AL1408">
        <v>656</v>
      </c>
      <c r="AM1408" t="s">
        <v>102</v>
      </c>
      <c r="AN1408">
        <v>0</v>
      </c>
      <c r="AO1408">
        <v>112</v>
      </c>
      <c r="AP1408">
        <v>768</v>
      </c>
      <c r="AQ1408" t="s">
        <v>103</v>
      </c>
      <c r="AR1408" t="s">
        <v>98</v>
      </c>
      <c r="AS1408" t="s">
        <v>105</v>
      </c>
      <c r="AT1408" t="s">
        <v>106</v>
      </c>
      <c r="AU1408">
        <v>768</v>
      </c>
      <c r="AV1408">
        <v>0</v>
      </c>
      <c r="AW1408">
        <v>0</v>
      </c>
      <c r="AX1408">
        <v>768</v>
      </c>
      <c r="AY1408">
        <v>1</v>
      </c>
      <c r="AZ1408">
        <v>0</v>
      </c>
      <c r="BA1408">
        <v>1</v>
      </c>
      <c r="BB1408">
        <v>0</v>
      </c>
      <c r="BC1408">
        <v>2</v>
      </c>
      <c r="BD1408">
        <v>1</v>
      </c>
      <c r="BE1408" t="s">
        <v>98</v>
      </c>
      <c r="BF1408">
        <v>5</v>
      </c>
      <c r="BG1408" t="s">
        <v>107</v>
      </c>
      <c r="BH1408">
        <v>0</v>
      </c>
      <c r="BI1408" t="s">
        <v>83</v>
      </c>
      <c r="BJ1408" t="s">
        <v>127</v>
      </c>
      <c r="BK1408">
        <v>1988</v>
      </c>
      <c r="BL1408" t="s">
        <v>102</v>
      </c>
      <c r="BM1408">
        <v>2</v>
      </c>
      <c r="BN1408">
        <v>396</v>
      </c>
      <c r="BO1408" t="s">
        <v>98</v>
      </c>
      <c r="BP1408" t="s">
        <v>98</v>
      </c>
      <c r="BQ1408" t="s">
        <v>105</v>
      </c>
      <c r="BR1408">
        <v>58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 t="s">
        <v>83</v>
      </c>
      <c r="BY1408" t="s">
        <v>134</v>
      </c>
      <c r="BZ1408" t="s">
        <v>83</v>
      </c>
      <c r="CA1408" s="2">
        <v>0</v>
      </c>
      <c r="CB1408">
        <v>3</v>
      </c>
      <c r="CC1408">
        <v>2009</v>
      </c>
      <c r="CD1408" t="s">
        <v>110</v>
      </c>
      <c r="CE1408" t="s">
        <v>111</v>
      </c>
      <c r="CF1408" s="2">
        <v>133000</v>
      </c>
      <c r="CG1408" s="4">
        <f t="shared" si="43"/>
        <v>173.17708333333334</v>
      </c>
    </row>
    <row r="1409" spans="1:85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 t="str">
        <f t="shared" si="42"/>
        <v>Y</v>
      </c>
      <c r="S1409">
        <v>5</v>
      </c>
      <c r="T1409">
        <v>5</v>
      </c>
      <c r="U1409">
        <v>1985</v>
      </c>
      <c r="V1409" t="str">
        <f>IF(Table1[[#This Row],[YearBuilt]]&lt;1990, "N", IF(Table1[[#This Row],[Remodeled after 1990?]] = "Y", "N", "Y"))</f>
        <v>N</v>
      </c>
      <c r="W1409">
        <v>1985</v>
      </c>
      <c r="X1409" t="str" cm="1">
        <f t="array" ref="X1409">IFERROR(IF(U1409=W1409, "N", IF(AND(U1409&lt;W1409, Table1[[#This Row],[YearRemodAdd]]&gt;1990), "Y", "N/A")), No value)</f>
        <v>N</v>
      </c>
      <c r="Y1409" t="s">
        <v>93</v>
      </c>
      <c r="Z1409" t="s">
        <v>94</v>
      </c>
      <c r="AA1409" t="s">
        <v>140</v>
      </c>
      <c r="AB1409" t="s">
        <v>161</v>
      </c>
      <c r="AC1409" t="s">
        <v>117</v>
      </c>
      <c r="AD1409">
        <v>0</v>
      </c>
      <c r="AE1409" t="s">
        <v>98</v>
      </c>
      <c r="AF1409" t="s">
        <v>98</v>
      </c>
      <c r="AG1409" t="s">
        <v>118</v>
      </c>
      <c r="AH1409" t="s">
        <v>98</v>
      </c>
      <c r="AI1409" t="s">
        <v>98</v>
      </c>
      <c r="AJ1409" t="s">
        <v>100</v>
      </c>
      <c r="AK1409" t="s">
        <v>119</v>
      </c>
      <c r="AL1409">
        <v>625</v>
      </c>
      <c r="AM1409" t="s">
        <v>102</v>
      </c>
      <c r="AN1409">
        <v>0</v>
      </c>
      <c r="AO1409">
        <v>208</v>
      </c>
      <c r="AP1409">
        <v>833</v>
      </c>
      <c r="AQ1409" t="s">
        <v>103</v>
      </c>
      <c r="AR1409" t="s">
        <v>104</v>
      </c>
      <c r="AS1409" t="s">
        <v>105</v>
      </c>
      <c r="AT1409" t="s">
        <v>106</v>
      </c>
      <c r="AU1409">
        <v>833</v>
      </c>
      <c r="AV1409">
        <v>0</v>
      </c>
      <c r="AW1409">
        <v>0</v>
      </c>
      <c r="AX1409">
        <v>833</v>
      </c>
      <c r="AY1409">
        <v>1</v>
      </c>
      <c r="AZ1409">
        <v>0</v>
      </c>
      <c r="BA1409">
        <v>1</v>
      </c>
      <c r="BB1409">
        <v>0</v>
      </c>
      <c r="BC1409">
        <v>3</v>
      </c>
      <c r="BD1409">
        <v>1</v>
      </c>
      <c r="BE1409" t="s">
        <v>98</v>
      </c>
      <c r="BF1409">
        <v>5</v>
      </c>
      <c r="BG1409" t="s">
        <v>107</v>
      </c>
      <c r="BH1409">
        <v>0</v>
      </c>
      <c r="BI1409" t="s">
        <v>83</v>
      </c>
      <c r="BJ1409" t="s">
        <v>83</v>
      </c>
      <c r="BK1409" t="s">
        <v>83</v>
      </c>
      <c r="BL1409" t="s">
        <v>83</v>
      </c>
      <c r="BM1409">
        <v>0</v>
      </c>
      <c r="BN1409">
        <v>0</v>
      </c>
      <c r="BO1409" t="s">
        <v>83</v>
      </c>
      <c r="BP1409" t="s">
        <v>83</v>
      </c>
      <c r="BQ1409" t="s">
        <v>105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 t="s">
        <v>83</v>
      </c>
      <c r="BY1409" t="s">
        <v>134</v>
      </c>
      <c r="BZ1409" t="s">
        <v>83</v>
      </c>
      <c r="CA1409" s="2">
        <v>0</v>
      </c>
      <c r="CB1409">
        <v>3</v>
      </c>
      <c r="CC1409">
        <v>2009</v>
      </c>
      <c r="CD1409" t="s">
        <v>110</v>
      </c>
      <c r="CE1409" t="s">
        <v>111</v>
      </c>
      <c r="CF1409" s="2">
        <v>112000</v>
      </c>
      <c r="CG1409" s="4">
        <f t="shared" si="43"/>
        <v>134.45378151260505</v>
      </c>
    </row>
    <row r="1410" spans="1:85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 t="str">
        <f t="shared" si="42"/>
        <v>N</v>
      </c>
      <c r="S1410">
        <v>4</v>
      </c>
      <c r="T1410">
        <v>7</v>
      </c>
      <c r="U1410">
        <v>1910</v>
      </c>
      <c r="V1410" t="str">
        <f>IF(Table1[[#This Row],[YearBuilt]]&lt;1990, "N", IF(Table1[[#This Row],[Remodeled after 1990?]] = "Y", "N", "Y"))</f>
        <v>N</v>
      </c>
      <c r="W1410">
        <v>1950</v>
      </c>
      <c r="X1410" t="str" cm="1">
        <f t="array" ref="X1410">IFERROR(IF(U1410=W1410, "N", IF(AND(U1410&lt;W1410, Table1[[#This Row],[YearRemodAdd]]&gt;1990), "Y", "N/A")), No value)</f>
        <v>N/A</v>
      </c>
      <c r="Y1410" t="s">
        <v>93</v>
      </c>
      <c r="Z1410" t="s">
        <v>94</v>
      </c>
      <c r="AA1410" t="s">
        <v>95</v>
      </c>
      <c r="AB1410" t="s">
        <v>95</v>
      </c>
      <c r="AC1410" t="s">
        <v>117</v>
      </c>
      <c r="AD1410">
        <v>0</v>
      </c>
      <c r="AE1410" t="s">
        <v>98</v>
      </c>
      <c r="AF1410" t="s">
        <v>98</v>
      </c>
      <c r="AG1410" t="s">
        <v>118</v>
      </c>
      <c r="AH1410" t="s">
        <v>147</v>
      </c>
      <c r="AI1410" t="s">
        <v>98</v>
      </c>
      <c r="AJ1410" t="s">
        <v>100</v>
      </c>
      <c r="AK1410" t="s">
        <v>102</v>
      </c>
      <c r="AL1410">
        <v>0</v>
      </c>
      <c r="AM1410" t="s">
        <v>102</v>
      </c>
      <c r="AN1410">
        <v>0</v>
      </c>
      <c r="AO1410">
        <v>622</v>
      </c>
      <c r="AP1410">
        <v>622</v>
      </c>
      <c r="AQ1410" t="s">
        <v>103</v>
      </c>
      <c r="AR1410" t="s">
        <v>97</v>
      </c>
      <c r="AS1410" t="s">
        <v>105</v>
      </c>
      <c r="AT1410" t="s">
        <v>106</v>
      </c>
      <c r="AU1410">
        <v>741</v>
      </c>
      <c r="AV1410">
        <v>622</v>
      </c>
      <c r="AW1410">
        <v>0</v>
      </c>
      <c r="AX1410">
        <v>1363</v>
      </c>
      <c r="AY1410">
        <v>0</v>
      </c>
      <c r="AZ1410">
        <v>0</v>
      </c>
      <c r="BA1410">
        <v>1</v>
      </c>
      <c r="BB1410">
        <v>0</v>
      </c>
      <c r="BC1410">
        <v>3</v>
      </c>
      <c r="BD1410">
        <v>1</v>
      </c>
      <c r="BE1410" t="s">
        <v>98</v>
      </c>
      <c r="BF1410">
        <v>6</v>
      </c>
      <c r="BG1410" t="s">
        <v>107</v>
      </c>
      <c r="BH1410">
        <v>0</v>
      </c>
      <c r="BI1410" t="s">
        <v>83</v>
      </c>
      <c r="BJ1410" t="s">
        <v>127</v>
      </c>
      <c r="BK1410">
        <v>1966</v>
      </c>
      <c r="BL1410" t="s">
        <v>102</v>
      </c>
      <c r="BM1410">
        <v>2</v>
      </c>
      <c r="BN1410">
        <v>528</v>
      </c>
      <c r="BO1410" t="s">
        <v>98</v>
      </c>
      <c r="BP1410" t="s">
        <v>98</v>
      </c>
      <c r="BQ1410" t="s">
        <v>105</v>
      </c>
      <c r="BR1410">
        <v>0</v>
      </c>
      <c r="BS1410">
        <v>0</v>
      </c>
      <c r="BT1410">
        <v>0</v>
      </c>
      <c r="BU1410">
        <v>0</v>
      </c>
      <c r="BV1410">
        <v>168</v>
      </c>
      <c r="BW1410">
        <v>0</v>
      </c>
      <c r="BX1410" t="s">
        <v>83</v>
      </c>
      <c r="BY1410" t="s">
        <v>83</v>
      </c>
      <c r="BZ1410" t="s">
        <v>83</v>
      </c>
      <c r="CA1410" s="2">
        <v>0</v>
      </c>
      <c r="CB1410">
        <v>6</v>
      </c>
      <c r="CC1410">
        <v>2010</v>
      </c>
      <c r="CD1410" t="s">
        <v>110</v>
      </c>
      <c r="CE1410" t="s">
        <v>111</v>
      </c>
      <c r="CF1410" s="2">
        <v>125500</v>
      </c>
      <c r="CG1410" s="4">
        <f t="shared" si="43"/>
        <v>92.07630227439472</v>
      </c>
    </row>
    <row r="1411" spans="1:85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 t="str">
        <f t="shared" ref="R1411:R1461" si="44">IFERROR(IF(Q1411 = "1Story", "Y",IF(Q1411 = "2Story", "N", "N/A")), "No value")</f>
        <v>N</v>
      </c>
      <c r="S1411">
        <v>7</v>
      </c>
      <c r="T1411">
        <v>6</v>
      </c>
      <c r="U1411">
        <v>1986</v>
      </c>
      <c r="V1411" t="str">
        <f>IF(Table1[[#This Row],[YearBuilt]]&lt;1990, "N", IF(Table1[[#This Row],[Remodeled after 1990?]] = "Y", "N", "Y"))</f>
        <v>N</v>
      </c>
      <c r="W1411">
        <v>1991</v>
      </c>
      <c r="X1411" t="str" cm="1">
        <f t="array" ref="X1411">IFERROR(IF(U1411=W1411, "N", IF(AND(U1411&lt;W1411, Table1[[#This Row],[YearRemodAdd]]&gt;1990), "Y", "N/A")), No value)</f>
        <v>Y</v>
      </c>
      <c r="Y1411" t="s">
        <v>93</v>
      </c>
      <c r="Z1411" t="s">
        <v>94</v>
      </c>
      <c r="AA1411" t="s">
        <v>161</v>
      </c>
      <c r="AB1411" t="s">
        <v>161</v>
      </c>
      <c r="AC1411" t="s">
        <v>96</v>
      </c>
      <c r="AD1411">
        <v>123</v>
      </c>
      <c r="AE1411" t="s">
        <v>98</v>
      </c>
      <c r="AF1411" t="s">
        <v>97</v>
      </c>
      <c r="AG1411" t="s">
        <v>118</v>
      </c>
      <c r="AH1411" t="s">
        <v>97</v>
      </c>
      <c r="AI1411" t="s">
        <v>98</v>
      </c>
      <c r="AJ1411" t="s">
        <v>100</v>
      </c>
      <c r="AK1411" t="s">
        <v>102</v>
      </c>
      <c r="AL1411">
        <v>0</v>
      </c>
      <c r="AM1411" t="s">
        <v>102</v>
      </c>
      <c r="AN1411">
        <v>0</v>
      </c>
      <c r="AO1411">
        <v>791</v>
      </c>
      <c r="AP1411">
        <v>791</v>
      </c>
      <c r="AQ1411" t="s">
        <v>103</v>
      </c>
      <c r="AR1411" t="s">
        <v>97</v>
      </c>
      <c r="AS1411" t="s">
        <v>105</v>
      </c>
      <c r="AT1411" t="s">
        <v>106</v>
      </c>
      <c r="AU1411">
        <v>1236</v>
      </c>
      <c r="AV1411">
        <v>857</v>
      </c>
      <c r="AW1411">
        <v>0</v>
      </c>
      <c r="AX1411">
        <v>2093</v>
      </c>
      <c r="AY1411">
        <v>0</v>
      </c>
      <c r="AZ1411">
        <v>0</v>
      </c>
      <c r="BA1411">
        <v>2</v>
      </c>
      <c r="BB1411">
        <v>1</v>
      </c>
      <c r="BC1411">
        <v>3</v>
      </c>
      <c r="BD1411">
        <v>1</v>
      </c>
      <c r="BE1411" t="s">
        <v>98</v>
      </c>
      <c r="BF1411">
        <v>7</v>
      </c>
      <c r="BG1411" t="s">
        <v>107</v>
      </c>
      <c r="BH1411">
        <v>1</v>
      </c>
      <c r="BI1411" t="s">
        <v>98</v>
      </c>
      <c r="BJ1411" t="s">
        <v>108</v>
      </c>
      <c r="BK1411">
        <v>1986</v>
      </c>
      <c r="BL1411" t="s">
        <v>157</v>
      </c>
      <c r="BM1411">
        <v>2</v>
      </c>
      <c r="BN1411">
        <v>542</v>
      </c>
      <c r="BO1411" t="s">
        <v>98</v>
      </c>
      <c r="BP1411" t="s">
        <v>98</v>
      </c>
      <c r="BQ1411" t="s">
        <v>105</v>
      </c>
      <c r="BR1411">
        <v>364</v>
      </c>
      <c r="BS1411">
        <v>63</v>
      </c>
      <c r="BT1411">
        <v>0</v>
      </c>
      <c r="BU1411">
        <v>0</v>
      </c>
      <c r="BV1411">
        <v>0</v>
      </c>
      <c r="BW1411">
        <v>0</v>
      </c>
      <c r="BX1411" t="s">
        <v>83</v>
      </c>
      <c r="BY1411" t="s">
        <v>134</v>
      </c>
      <c r="BZ1411" t="s">
        <v>83</v>
      </c>
      <c r="CA1411" s="2">
        <v>0</v>
      </c>
      <c r="CB1411">
        <v>11</v>
      </c>
      <c r="CC1411">
        <v>2008</v>
      </c>
      <c r="CD1411" t="s">
        <v>110</v>
      </c>
      <c r="CE1411" t="s">
        <v>111</v>
      </c>
      <c r="CF1411" s="2">
        <v>215000</v>
      </c>
      <c r="CG1411" s="4">
        <f t="shared" ref="CG1411:CG1461" si="45">CF1411/AX1411</f>
        <v>102.72336359292881</v>
      </c>
    </row>
    <row r="1412" spans="1:85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 t="str">
        <f t="shared" si="44"/>
        <v>N</v>
      </c>
      <c r="S1412">
        <v>7</v>
      </c>
      <c r="T1412">
        <v>5</v>
      </c>
      <c r="U1412">
        <v>2001</v>
      </c>
      <c r="V1412" t="str">
        <f>IF(Table1[[#This Row],[YearBuilt]]&lt;1990, "N", IF(Table1[[#This Row],[Remodeled after 1990?]] = "Y", "N", "Y"))</f>
        <v>Y</v>
      </c>
      <c r="W1412">
        <v>2001</v>
      </c>
      <c r="X1412" t="str" cm="1">
        <f t="array" ref="X1412">IFERROR(IF(U1412=W1412, "N", IF(AND(U1412&lt;W1412, Table1[[#This Row],[YearRemodAdd]]&gt;1990), "Y", "N/A")), No value)</f>
        <v>N</v>
      </c>
      <c r="Y1412" t="s">
        <v>93</v>
      </c>
      <c r="Z1412" t="s">
        <v>94</v>
      </c>
      <c r="AA1412" t="s">
        <v>95</v>
      </c>
      <c r="AB1412" t="s">
        <v>95</v>
      </c>
      <c r="AC1412" t="s">
        <v>117</v>
      </c>
      <c r="AD1412">
        <v>0</v>
      </c>
      <c r="AE1412" t="s">
        <v>97</v>
      </c>
      <c r="AF1412" t="s">
        <v>98</v>
      </c>
      <c r="AG1412" t="s">
        <v>99</v>
      </c>
      <c r="AH1412" t="s">
        <v>97</v>
      </c>
      <c r="AI1412" t="s">
        <v>98</v>
      </c>
      <c r="AJ1412" t="s">
        <v>100</v>
      </c>
      <c r="AK1412" t="s">
        <v>101</v>
      </c>
      <c r="AL1412">
        <v>666</v>
      </c>
      <c r="AM1412" t="s">
        <v>102</v>
      </c>
      <c r="AN1412">
        <v>0</v>
      </c>
      <c r="AO1412">
        <v>278</v>
      </c>
      <c r="AP1412">
        <v>944</v>
      </c>
      <c r="AQ1412" t="s">
        <v>103</v>
      </c>
      <c r="AR1412" t="s">
        <v>104</v>
      </c>
      <c r="AS1412" t="s">
        <v>105</v>
      </c>
      <c r="AT1412" t="s">
        <v>106</v>
      </c>
      <c r="AU1412">
        <v>944</v>
      </c>
      <c r="AV1412">
        <v>896</v>
      </c>
      <c r="AW1412">
        <v>0</v>
      </c>
      <c r="AX1412">
        <v>1840</v>
      </c>
      <c r="AY1412">
        <v>1</v>
      </c>
      <c r="AZ1412">
        <v>0</v>
      </c>
      <c r="BA1412">
        <v>2</v>
      </c>
      <c r="BB1412">
        <v>1</v>
      </c>
      <c r="BC1412">
        <v>3</v>
      </c>
      <c r="BD1412">
        <v>1</v>
      </c>
      <c r="BE1412" t="s">
        <v>97</v>
      </c>
      <c r="BF1412">
        <v>6</v>
      </c>
      <c r="BG1412" t="s">
        <v>107</v>
      </c>
      <c r="BH1412">
        <v>0</v>
      </c>
      <c r="BI1412" t="s">
        <v>83</v>
      </c>
      <c r="BJ1412" t="s">
        <v>108</v>
      </c>
      <c r="BK1412">
        <v>2001</v>
      </c>
      <c r="BL1412" t="s">
        <v>109</v>
      </c>
      <c r="BM1412">
        <v>2</v>
      </c>
      <c r="BN1412">
        <v>622</v>
      </c>
      <c r="BO1412" t="s">
        <v>98</v>
      </c>
      <c r="BP1412" t="s">
        <v>98</v>
      </c>
      <c r="BQ1412" t="s">
        <v>105</v>
      </c>
      <c r="BR1412">
        <v>0</v>
      </c>
      <c r="BS1412">
        <v>45</v>
      </c>
      <c r="BT1412">
        <v>0</v>
      </c>
      <c r="BU1412">
        <v>0</v>
      </c>
      <c r="BV1412">
        <v>0</v>
      </c>
      <c r="BW1412">
        <v>0</v>
      </c>
      <c r="BX1412" t="s">
        <v>83</v>
      </c>
      <c r="BY1412" t="s">
        <v>83</v>
      </c>
      <c r="BZ1412" t="s">
        <v>83</v>
      </c>
      <c r="CA1412" s="2">
        <v>0</v>
      </c>
      <c r="CB1412">
        <v>6</v>
      </c>
      <c r="CC1412">
        <v>2009</v>
      </c>
      <c r="CD1412" t="s">
        <v>110</v>
      </c>
      <c r="CE1412" t="s">
        <v>111</v>
      </c>
      <c r="CF1412" s="2">
        <v>230000</v>
      </c>
      <c r="CG1412" s="4">
        <f t="shared" si="45"/>
        <v>125</v>
      </c>
    </row>
    <row r="1413" spans="1:85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 t="str">
        <f t="shared" si="44"/>
        <v>N/A</v>
      </c>
      <c r="S1413">
        <v>6</v>
      </c>
      <c r="T1413">
        <v>8</v>
      </c>
      <c r="U1413">
        <v>1950</v>
      </c>
      <c r="V1413" t="str">
        <f>IF(Table1[[#This Row],[YearBuilt]]&lt;1990, "N", IF(Table1[[#This Row],[Remodeled after 1990?]] = "Y", "N", "Y"))</f>
        <v>N</v>
      </c>
      <c r="W1413">
        <v>2005</v>
      </c>
      <c r="X1413" t="str" cm="1">
        <f t="array" ref="X1413">IFERROR(IF(U1413=W1413, "N", IF(AND(U1413&lt;W1413, Table1[[#This Row],[YearRemodAdd]]&gt;1990), "Y", "N/A")), No value)</f>
        <v>Y</v>
      </c>
      <c r="Y1413" t="s">
        <v>93</v>
      </c>
      <c r="Z1413" t="s">
        <v>94</v>
      </c>
      <c r="AA1413" t="s">
        <v>95</v>
      </c>
      <c r="AB1413" t="s">
        <v>95</v>
      </c>
      <c r="AC1413" t="s">
        <v>117</v>
      </c>
      <c r="AD1413">
        <v>0</v>
      </c>
      <c r="AE1413" t="s">
        <v>98</v>
      </c>
      <c r="AF1413" t="s">
        <v>97</v>
      </c>
      <c r="AG1413" t="s">
        <v>118</v>
      </c>
      <c r="AH1413" t="s">
        <v>98</v>
      </c>
      <c r="AI1413" t="s">
        <v>98</v>
      </c>
      <c r="AJ1413" t="s">
        <v>100</v>
      </c>
      <c r="AK1413" t="s">
        <v>141</v>
      </c>
      <c r="AL1413">
        <v>120</v>
      </c>
      <c r="AM1413" t="s">
        <v>102</v>
      </c>
      <c r="AN1413">
        <v>0</v>
      </c>
      <c r="AO1413">
        <v>736</v>
      </c>
      <c r="AP1413">
        <v>856</v>
      </c>
      <c r="AQ1413" t="s">
        <v>103</v>
      </c>
      <c r="AR1413" t="s">
        <v>104</v>
      </c>
      <c r="AS1413" t="s">
        <v>105</v>
      </c>
      <c r="AT1413" t="s">
        <v>106</v>
      </c>
      <c r="AU1413">
        <v>1112</v>
      </c>
      <c r="AV1413">
        <v>556</v>
      </c>
      <c r="AW1413">
        <v>0</v>
      </c>
      <c r="AX1413">
        <v>1668</v>
      </c>
      <c r="AY1413">
        <v>0</v>
      </c>
      <c r="AZ1413">
        <v>0</v>
      </c>
      <c r="BA1413">
        <v>1</v>
      </c>
      <c r="BB1413">
        <v>1</v>
      </c>
      <c r="BC1413">
        <v>3</v>
      </c>
      <c r="BD1413">
        <v>1</v>
      </c>
      <c r="BE1413" t="s">
        <v>98</v>
      </c>
      <c r="BF1413">
        <v>6</v>
      </c>
      <c r="BG1413" t="s">
        <v>224</v>
      </c>
      <c r="BH1413">
        <v>0</v>
      </c>
      <c r="BI1413" t="s">
        <v>83</v>
      </c>
      <c r="BJ1413" t="s">
        <v>108</v>
      </c>
      <c r="BK1413">
        <v>1950</v>
      </c>
      <c r="BL1413" t="s">
        <v>102</v>
      </c>
      <c r="BM1413">
        <v>1</v>
      </c>
      <c r="BN1413">
        <v>271</v>
      </c>
      <c r="BO1413" t="s">
        <v>98</v>
      </c>
      <c r="BP1413" t="s">
        <v>98</v>
      </c>
      <c r="BQ1413" t="s">
        <v>105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t="s">
        <v>83</v>
      </c>
      <c r="BY1413" t="s">
        <v>134</v>
      </c>
      <c r="BZ1413" t="s">
        <v>83</v>
      </c>
      <c r="CA1413" s="2">
        <v>0</v>
      </c>
      <c r="CB1413">
        <v>9</v>
      </c>
      <c r="CC1413">
        <v>2009</v>
      </c>
      <c r="CD1413" t="s">
        <v>110</v>
      </c>
      <c r="CE1413" t="s">
        <v>111</v>
      </c>
      <c r="CF1413" s="2">
        <v>140000</v>
      </c>
      <c r="CG1413" s="4">
        <f t="shared" si="45"/>
        <v>83.932853717026376</v>
      </c>
    </row>
    <row r="1414" spans="1:85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 t="str">
        <f t="shared" si="44"/>
        <v>Y</v>
      </c>
      <c r="S1414">
        <v>4</v>
      </c>
      <c r="T1414">
        <v>5</v>
      </c>
      <c r="U1414">
        <v>1949</v>
      </c>
      <c r="V1414" t="str">
        <f>IF(Table1[[#This Row],[YearBuilt]]&lt;1990, "N", IF(Table1[[#This Row],[Remodeled after 1990?]] = "Y", "N", "Y"))</f>
        <v>N</v>
      </c>
      <c r="W1414">
        <v>1950</v>
      </c>
      <c r="X1414" t="str" cm="1">
        <f t="array" ref="X1414">IFERROR(IF(U1414=W1414, "N", IF(AND(U1414&lt;W1414, Table1[[#This Row],[YearRemodAdd]]&gt;1990), "Y", "N/A")), No value)</f>
        <v>N/A</v>
      </c>
      <c r="Y1414" t="s">
        <v>93</v>
      </c>
      <c r="Z1414" t="s">
        <v>94</v>
      </c>
      <c r="AA1414" t="s">
        <v>96</v>
      </c>
      <c r="AB1414" t="s">
        <v>137</v>
      </c>
      <c r="AC1414" t="s">
        <v>117</v>
      </c>
      <c r="AD1414">
        <v>0</v>
      </c>
      <c r="AE1414" t="s">
        <v>98</v>
      </c>
      <c r="AF1414" t="s">
        <v>98</v>
      </c>
      <c r="AG1414" t="s">
        <v>168</v>
      </c>
      <c r="AH1414" t="s">
        <v>83</v>
      </c>
      <c r="AI1414" t="s">
        <v>83</v>
      </c>
      <c r="AJ1414" t="s">
        <v>83</v>
      </c>
      <c r="AK1414" t="s">
        <v>83</v>
      </c>
      <c r="AL1414">
        <v>0</v>
      </c>
      <c r="AM1414" t="s">
        <v>83</v>
      </c>
      <c r="AN1414">
        <v>0</v>
      </c>
      <c r="AO1414">
        <v>0</v>
      </c>
      <c r="AP1414">
        <v>0</v>
      </c>
      <c r="AQ1414" t="s">
        <v>240</v>
      </c>
      <c r="AR1414" t="s">
        <v>147</v>
      </c>
      <c r="AS1414" t="s">
        <v>177</v>
      </c>
      <c r="AT1414" t="s">
        <v>145</v>
      </c>
      <c r="AU1414">
        <v>1040</v>
      </c>
      <c r="AV1414">
        <v>0</v>
      </c>
      <c r="AW1414">
        <v>0</v>
      </c>
      <c r="AX1414">
        <v>1040</v>
      </c>
      <c r="AY1414">
        <v>0</v>
      </c>
      <c r="AZ1414">
        <v>0</v>
      </c>
      <c r="BA1414">
        <v>2</v>
      </c>
      <c r="BB1414">
        <v>0</v>
      </c>
      <c r="BC1414">
        <v>2</v>
      </c>
      <c r="BD1414">
        <v>2</v>
      </c>
      <c r="BE1414" t="s">
        <v>98</v>
      </c>
      <c r="BF1414">
        <v>6</v>
      </c>
      <c r="BG1414" t="s">
        <v>107</v>
      </c>
      <c r="BH1414">
        <v>0</v>
      </c>
      <c r="BI1414" t="s">
        <v>83</v>
      </c>
      <c r="BJ1414" t="s">
        <v>127</v>
      </c>
      <c r="BK1414">
        <v>1956</v>
      </c>
      <c r="BL1414" t="s">
        <v>102</v>
      </c>
      <c r="BM1414">
        <v>2</v>
      </c>
      <c r="BN1414">
        <v>420</v>
      </c>
      <c r="BO1414" t="s">
        <v>98</v>
      </c>
      <c r="BP1414" t="s">
        <v>98</v>
      </c>
      <c r="BQ1414" t="s">
        <v>105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 t="s">
        <v>83</v>
      </c>
      <c r="BY1414" t="s">
        <v>83</v>
      </c>
      <c r="BZ1414" t="s">
        <v>83</v>
      </c>
      <c r="CA1414" s="2">
        <v>0</v>
      </c>
      <c r="CB1414">
        <v>6</v>
      </c>
      <c r="CC1414">
        <v>2009</v>
      </c>
      <c r="CD1414" t="s">
        <v>110</v>
      </c>
      <c r="CE1414" t="s">
        <v>111</v>
      </c>
      <c r="CF1414" s="2">
        <v>90000</v>
      </c>
      <c r="CG1414" s="4">
        <f t="shared" si="45"/>
        <v>86.538461538461533</v>
      </c>
    </row>
    <row r="1415" spans="1:85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 t="str">
        <f t="shared" si="44"/>
        <v>Y</v>
      </c>
      <c r="S1415">
        <v>8</v>
      </c>
      <c r="T1415">
        <v>5</v>
      </c>
      <c r="U1415">
        <v>2005</v>
      </c>
      <c r="V1415" t="str">
        <f>IF(Table1[[#This Row],[YearBuilt]]&lt;1990, "N", IF(Table1[[#This Row],[Remodeled after 1990?]] = "Y", "N", "Y"))</f>
        <v>N</v>
      </c>
      <c r="W1415">
        <v>2006</v>
      </c>
      <c r="X1415" t="str" cm="1">
        <f t="array" ref="X1415">IFERROR(IF(U1415=W1415, "N", IF(AND(U1415&lt;W1415, Table1[[#This Row],[YearRemodAdd]]&gt;1990), "Y", "N/A")), No value)</f>
        <v>Y</v>
      </c>
      <c r="Y1415" t="s">
        <v>93</v>
      </c>
      <c r="Z1415" t="s">
        <v>94</v>
      </c>
      <c r="AA1415" t="s">
        <v>95</v>
      </c>
      <c r="AB1415" t="s">
        <v>95</v>
      </c>
      <c r="AC1415" t="s">
        <v>137</v>
      </c>
      <c r="AD1415">
        <v>366</v>
      </c>
      <c r="AE1415" t="s">
        <v>97</v>
      </c>
      <c r="AF1415" t="s">
        <v>98</v>
      </c>
      <c r="AG1415" t="s">
        <v>99</v>
      </c>
      <c r="AH1415" t="s">
        <v>97</v>
      </c>
      <c r="AI1415" t="s">
        <v>97</v>
      </c>
      <c r="AJ1415" t="s">
        <v>100</v>
      </c>
      <c r="AK1415" t="s">
        <v>101</v>
      </c>
      <c r="AL1415">
        <v>976</v>
      </c>
      <c r="AM1415" t="s">
        <v>102</v>
      </c>
      <c r="AN1415">
        <v>0</v>
      </c>
      <c r="AO1415">
        <v>868</v>
      </c>
      <c r="AP1415">
        <v>1844</v>
      </c>
      <c r="AQ1415" t="s">
        <v>103</v>
      </c>
      <c r="AR1415" t="s">
        <v>104</v>
      </c>
      <c r="AS1415" t="s">
        <v>105</v>
      </c>
      <c r="AT1415" t="s">
        <v>106</v>
      </c>
      <c r="AU1415">
        <v>1844</v>
      </c>
      <c r="AV1415">
        <v>0</v>
      </c>
      <c r="AW1415">
        <v>0</v>
      </c>
      <c r="AX1415">
        <v>1844</v>
      </c>
      <c r="AY1415">
        <v>1</v>
      </c>
      <c r="AZ1415">
        <v>0</v>
      </c>
      <c r="BA1415">
        <v>2</v>
      </c>
      <c r="BB1415">
        <v>0</v>
      </c>
      <c r="BC1415">
        <v>2</v>
      </c>
      <c r="BD1415">
        <v>1</v>
      </c>
      <c r="BE1415" t="s">
        <v>97</v>
      </c>
      <c r="BF1415">
        <v>7</v>
      </c>
      <c r="BG1415" t="s">
        <v>107</v>
      </c>
      <c r="BH1415">
        <v>1</v>
      </c>
      <c r="BI1415" t="s">
        <v>97</v>
      </c>
      <c r="BJ1415" t="s">
        <v>108</v>
      </c>
      <c r="BK1415">
        <v>2005</v>
      </c>
      <c r="BL1415" t="s">
        <v>157</v>
      </c>
      <c r="BM1415">
        <v>2</v>
      </c>
      <c r="BN1415">
        <v>620</v>
      </c>
      <c r="BO1415" t="s">
        <v>98</v>
      </c>
      <c r="BP1415" t="s">
        <v>98</v>
      </c>
      <c r="BQ1415" t="s">
        <v>105</v>
      </c>
      <c r="BR1415">
        <v>165</v>
      </c>
      <c r="BS1415">
        <v>44</v>
      </c>
      <c r="BT1415">
        <v>0</v>
      </c>
      <c r="BU1415">
        <v>0</v>
      </c>
      <c r="BV1415">
        <v>0</v>
      </c>
      <c r="BW1415">
        <v>0</v>
      </c>
      <c r="BX1415" t="s">
        <v>83</v>
      </c>
      <c r="BY1415" t="s">
        <v>83</v>
      </c>
      <c r="BZ1415" t="s">
        <v>83</v>
      </c>
      <c r="CA1415" s="2">
        <v>0</v>
      </c>
      <c r="CB1415">
        <v>9</v>
      </c>
      <c r="CC1415">
        <v>2009</v>
      </c>
      <c r="CD1415" t="s">
        <v>173</v>
      </c>
      <c r="CE1415" t="s">
        <v>128</v>
      </c>
      <c r="CF1415" s="2">
        <v>257000</v>
      </c>
      <c r="CG1415" s="4">
        <f t="shared" si="45"/>
        <v>139.3709327548807</v>
      </c>
    </row>
    <row r="1416" spans="1:85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 t="str">
        <f t="shared" si="44"/>
        <v>N/A</v>
      </c>
      <c r="S1416">
        <v>6</v>
      </c>
      <c r="T1416">
        <v>7</v>
      </c>
      <c r="U1416">
        <v>1923</v>
      </c>
      <c r="V1416" t="str">
        <f>IF(Table1[[#This Row],[YearBuilt]]&lt;1990, "N", IF(Table1[[#This Row],[Remodeled after 1990?]] = "Y", "N", "Y"))</f>
        <v>N</v>
      </c>
      <c r="W1416">
        <v>2000</v>
      </c>
      <c r="X1416" t="str" cm="1">
        <f t="array" ref="X1416">IFERROR(IF(U1416=W1416, "N", IF(AND(U1416&lt;W1416, Table1[[#This Row],[YearRemodAdd]]&gt;1990), "Y", "N/A")), No value)</f>
        <v>Y</v>
      </c>
      <c r="Y1416" t="s">
        <v>184</v>
      </c>
      <c r="Z1416" t="s">
        <v>94</v>
      </c>
      <c r="AA1416" t="s">
        <v>124</v>
      </c>
      <c r="AB1416" t="s">
        <v>124</v>
      </c>
      <c r="AC1416" t="s">
        <v>117</v>
      </c>
      <c r="AD1416">
        <v>0</v>
      </c>
      <c r="AE1416" t="s">
        <v>98</v>
      </c>
      <c r="AF1416" t="s">
        <v>98</v>
      </c>
      <c r="AG1416" t="s">
        <v>126</v>
      </c>
      <c r="AH1416" t="s">
        <v>98</v>
      </c>
      <c r="AI1416" t="s">
        <v>98</v>
      </c>
      <c r="AJ1416" t="s">
        <v>100</v>
      </c>
      <c r="AK1416" t="s">
        <v>102</v>
      </c>
      <c r="AL1416">
        <v>0</v>
      </c>
      <c r="AM1416" t="s">
        <v>102</v>
      </c>
      <c r="AN1416">
        <v>0</v>
      </c>
      <c r="AO1416">
        <v>833</v>
      </c>
      <c r="AP1416">
        <v>833</v>
      </c>
      <c r="AQ1416" t="s">
        <v>103</v>
      </c>
      <c r="AR1416" t="s">
        <v>97</v>
      </c>
      <c r="AS1416" t="s">
        <v>105</v>
      </c>
      <c r="AT1416" t="s">
        <v>106</v>
      </c>
      <c r="AU1416">
        <v>1053</v>
      </c>
      <c r="AV1416">
        <v>795</v>
      </c>
      <c r="AW1416">
        <v>0</v>
      </c>
      <c r="AX1416">
        <v>1848</v>
      </c>
      <c r="AY1416">
        <v>0</v>
      </c>
      <c r="AZ1416">
        <v>0</v>
      </c>
      <c r="BA1416">
        <v>1</v>
      </c>
      <c r="BB1416">
        <v>1</v>
      </c>
      <c r="BC1416">
        <v>4</v>
      </c>
      <c r="BD1416">
        <v>1</v>
      </c>
      <c r="BE1416" t="s">
        <v>97</v>
      </c>
      <c r="BF1416">
        <v>8</v>
      </c>
      <c r="BG1416" t="s">
        <v>107</v>
      </c>
      <c r="BH1416">
        <v>1</v>
      </c>
      <c r="BI1416" t="s">
        <v>97</v>
      </c>
      <c r="BJ1416" t="s">
        <v>127</v>
      </c>
      <c r="BK1416">
        <v>1922</v>
      </c>
      <c r="BL1416" t="s">
        <v>102</v>
      </c>
      <c r="BM1416">
        <v>2</v>
      </c>
      <c r="BN1416">
        <v>370</v>
      </c>
      <c r="BO1416" t="s">
        <v>98</v>
      </c>
      <c r="BP1416" t="s">
        <v>98</v>
      </c>
      <c r="BQ1416" t="s">
        <v>177</v>
      </c>
      <c r="BR1416">
        <v>0</v>
      </c>
      <c r="BS1416">
        <v>0</v>
      </c>
      <c r="BT1416">
        <v>0</v>
      </c>
      <c r="BU1416">
        <v>0</v>
      </c>
      <c r="BV1416">
        <v>220</v>
      </c>
      <c r="BW1416">
        <v>0</v>
      </c>
      <c r="BX1416" t="s">
        <v>83</v>
      </c>
      <c r="BY1416" t="s">
        <v>83</v>
      </c>
      <c r="BZ1416" t="s">
        <v>83</v>
      </c>
      <c r="CA1416" s="2">
        <v>0</v>
      </c>
      <c r="CB1416">
        <v>6</v>
      </c>
      <c r="CC1416">
        <v>2008</v>
      </c>
      <c r="CD1416" t="s">
        <v>110</v>
      </c>
      <c r="CE1416" t="s">
        <v>111</v>
      </c>
      <c r="CF1416" s="2">
        <v>207000</v>
      </c>
      <c r="CG1416" s="4">
        <f t="shared" si="45"/>
        <v>112.01298701298701</v>
      </c>
    </row>
    <row r="1417" spans="1:85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 t="str">
        <f t="shared" si="44"/>
        <v>Y</v>
      </c>
      <c r="S1417">
        <v>7</v>
      </c>
      <c r="T1417">
        <v>5</v>
      </c>
      <c r="U1417">
        <v>2007</v>
      </c>
      <c r="V1417" t="str">
        <f>IF(Table1[[#This Row],[YearBuilt]]&lt;1990, "N", IF(Table1[[#This Row],[Remodeled after 1990?]] = "Y", "N", "Y"))</f>
        <v>Y</v>
      </c>
      <c r="W1417">
        <v>2007</v>
      </c>
      <c r="X1417" t="str" cm="1">
        <f t="array" ref="X1417">IFERROR(IF(U1417=W1417, "N", IF(AND(U1417&lt;W1417, Table1[[#This Row],[YearRemodAdd]]&gt;1990), "Y", "N/A")), No value)</f>
        <v>N</v>
      </c>
      <c r="Y1417" t="s">
        <v>152</v>
      </c>
      <c r="Z1417" t="s">
        <v>94</v>
      </c>
      <c r="AA1417" t="s">
        <v>95</v>
      </c>
      <c r="AB1417" t="s">
        <v>95</v>
      </c>
      <c r="AC1417" t="s">
        <v>96</v>
      </c>
      <c r="AD1417">
        <v>130</v>
      </c>
      <c r="AE1417" t="s">
        <v>97</v>
      </c>
      <c r="AF1417" t="s">
        <v>98</v>
      </c>
      <c r="AG1417" t="s">
        <v>99</v>
      </c>
      <c r="AH1417" t="s">
        <v>97</v>
      </c>
      <c r="AI1417" t="s">
        <v>98</v>
      </c>
      <c r="AJ1417" t="s">
        <v>100</v>
      </c>
      <c r="AK1417" t="s">
        <v>119</v>
      </c>
      <c r="AL1417">
        <v>988</v>
      </c>
      <c r="AM1417" t="s">
        <v>102</v>
      </c>
      <c r="AN1417">
        <v>0</v>
      </c>
      <c r="AO1417">
        <v>398</v>
      </c>
      <c r="AP1417">
        <v>1386</v>
      </c>
      <c r="AQ1417" t="s">
        <v>103</v>
      </c>
      <c r="AR1417" t="s">
        <v>104</v>
      </c>
      <c r="AS1417" t="s">
        <v>105</v>
      </c>
      <c r="AT1417" t="s">
        <v>106</v>
      </c>
      <c r="AU1417">
        <v>1569</v>
      </c>
      <c r="AV1417">
        <v>0</v>
      </c>
      <c r="AW1417">
        <v>0</v>
      </c>
      <c r="AX1417">
        <v>1569</v>
      </c>
      <c r="AY1417">
        <v>0</v>
      </c>
      <c r="AZ1417">
        <v>1</v>
      </c>
      <c r="BA1417">
        <v>2</v>
      </c>
      <c r="BB1417">
        <v>0</v>
      </c>
      <c r="BC1417">
        <v>1</v>
      </c>
      <c r="BD1417">
        <v>1</v>
      </c>
      <c r="BE1417" t="s">
        <v>97</v>
      </c>
      <c r="BF1417">
        <v>7</v>
      </c>
      <c r="BG1417" t="s">
        <v>107</v>
      </c>
      <c r="BH1417">
        <v>1</v>
      </c>
      <c r="BI1417" t="s">
        <v>98</v>
      </c>
      <c r="BJ1417" t="s">
        <v>108</v>
      </c>
      <c r="BK1417">
        <v>2007</v>
      </c>
      <c r="BL1417" t="s">
        <v>109</v>
      </c>
      <c r="BM1417">
        <v>3</v>
      </c>
      <c r="BN1417">
        <v>660</v>
      </c>
      <c r="BO1417" t="s">
        <v>98</v>
      </c>
      <c r="BP1417" t="s">
        <v>98</v>
      </c>
      <c r="BQ1417" t="s">
        <v>105</v>
      </c>
      <c r="BR1417">
        <v>143</v>
      </c>
      <c r="BS1417">
        <v>20</v>
      </c>
      <c r="BT1417">
        <v>0</v>
      </c>
      <c r="BU1417">
        <v>0</v>
      </c>
      <c r="BV1417">
        <v>0</v>
      </c>
      <c r="BW1417">
        <v>0</v>
      </c>
      <c r="BX1417" t="s">
        <v>83</v>
      </c>
      <c r="BY1417" t="s">
        <v>83</v>
      </c>
      <c r="BZ1417" t="s">
        <v>83</v>
      </c>
      <c r="CA1417" s="2">
        <v>0</v>
      </c>
      <c r="CB1417">
        <v>5</v>
      </c>
      <c r="CC1417">
        <v>2009</v>
      </c>
      <c r="CD1417" t="s">
        <v>110</v>
      </c>
      <c r="CE1417" t="s">
        <v>111</v>
      </c>
      <c r="CF1417" s="2">
        <v>175900</v>
      </c>
      <c r="CG1417" s="4">
        <f t="shared" si="45"/>
        <v>112.10962396430848</v>
      </c>
    </row>
    <row r="1418" spans="1:85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 t="str">
        <f t="shared" si="44"/>
        <v>N</v>
      </c>
      <c r="S1418">
        <v>4</v>
      </c>
      <c r="T1418">
        <v>6</v>
      </c>
      <c r="U1418">
        <v>1885</v>
      </c>
      <c r="V1418" t="str">
        <f>IF(Table1[[#This Row],[YearBuilt]]&lt;1990, "N", IF(Table1[[#This Row],[Remodeled after 1990?]] = "Y", "N", "Y"))</f>
        <v>N</v>
      </c>
      <c r="W1418">
        <v>1950</v>
      </c>
      <c r="X1418" t="str" cm="1">
        <f t="array" ref="X1418">IFERROR(IF(U1418=W1418, "N", IF(AND(U1418&lt;W1418, Table1[[#This Row],[YearRemodAdd]]&gt;1990), "Y", "N/A")), No value)</f>
        <v>N/A</v>
      </c>
      <c r="Y1418" t="s">
        <v>93</v>
      </c>
      <c r="Z1418" t="s">
        <v>94</v>
      </c>
      <c r="AA1418" t="s">
        <v>95</v>
      </c>
      <c r="AB1418" t="s">
        <v>186</v>
      </c>
      <c r="AC1418" t="s">
        <v>117</v>
      </c>
      <c r="AD1418">
        <v>0</v>
      </c>
      <c r="AE1418" t="s">
        <v>98</v>
      </c>
      <c r="AF1418" t="s">
        <v>98</v>
      </c>
      <c r="AG1418" t="s">
        <v>99</v>
      </c>
      <c r="AH1418" t="s">
        <v>98</v>
      </c>
      <c r="AI1418" t="s">
        <v>98</v>
      </c>
      <c r="AJ1418" t="s">
        <v>100</v>
      </c>
      <c r="AK1418" t="s">
        <v>102</v>
      </c>
      <c r="AL1418">
        <v>0</v>
      </c>
      <c r="AM1418" t="s">
        <v>102</v>
      </c>
      <c r="AN1418">
        <v>0</v>
      </c>
      <c r="AO1418">
        <v>777</v>
      </c>
      <c r="AP1418">
        <v>777</v>
      </c>
      <c r="AQ1418" t="s">
        <v>103</v>
      </c>
      <c r="AR1418" t="s">
        <v>97</v>
      </c>
      <c r="AS1418" t="s">
        <v>105</v>
      </c>
      <c r="AT1418" t="s">
        <v>106</v>
      </c>
      <c r="AU1418">
        <v>1246</v>
      </c>
      <c r="AV1418">
        <v>1044</v>
      </c>
      <c r="AW1418">
        <v>0</v>
      </c>
      <c r="AX1418">
        <v>2290</v>
      </c>
      <c r="AY1418">
        <v>0</v>
      </c>
      <c r="AZ1418">
        <v>0</v>
      </c>
      <c r="BA1418">
        <v>2</v>
      </c>
      <c r="BB1418">
        <v>0</v>
      </c>
      <c r="BC1418">
        <v>4</v>
      </c>
      <c r="BD1418">
        <v>2</v>
      </c>
      <c r="BE1418" t="s">
        <v>98</v>
      </c>
      <c r="BF1418">
        <v>11</v>
      </c>
      <c r="BG1418" t="s">
        <v>107</v>
      </c>
      <c r="BH1418">
        <v>0</v>
      </c>
      <c r="BI1418" t="s">
        <v>83</v>
      </c>
      <c r="BJ1418" t="s">
        <v>127</v>
      </c>
      <c r="BK1418">
        <v>1971</v>
      </c>
      <c r="BL1418" t="s">
        <v>102</v>
      </c>
      <c r="BM1418">
        <v>2</v>
      </c>
      <c r="BN1418">
        <v>560</v>
      </c>
      <c r="BO1418" t="s">
        <v>98</v>
      </c>
      <c r="BP1418" t="s">
        <v>98</v>
      </c>
      <c r="BQ1418" t="s">
        <v>177</v>
      </c>
      <c r="BR1418">
        <v>0</v>
      </c>
      <c r="BS1418">
        <v>0</v>
      </c>
      <c r="BT1418">
        <v>114</v>
      </c>
      <c r="BU1418">
        <v>0</v>
      </c>
      <c r="BV1418">
        <v>0</v>
      </c>
      <c r="BW1418">
        <v>0</v>
      </c>
      <c r="BX1418" t="s">
        <v>83</v>
      </c>
      <c r="BY1418" t="s">
        <v>83</v>
      </c>
      <c r="BZ1418" t="s">
        <v>83</v>
      </c>
      <c r="CA1418" s="2">
        <v>0</v>
      </c>
      <c r="CB1418">
        <v>4</v>
      </c>
      <c r="CC1418">
        <v>2010</v>
      </c>
      <c r="CD1418" t="s">
        <v>110</v>
      </c>
      <c r="CE1418" t="s">
        <v>111</v>
      </c>
      <c r="CF1418" s="2">
        <v>122500</v>
      </c>
      <c r="CG1418" s="4">
        <f t="shared" si="45"/>
        <v>53.493449781659386</v>
      </c>
    </row>
    <row r="1419" spans="1:85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 t="str">
        <f t="shared" si="44"/>
        <v>N</v>
      </c>
      <c r="S1419">
        <v>8</v>
      </c>
      <c r="T1419">
        <v>5</v>
      </c>
      <c r="U1419">
        <v>1998</v>
      </c>
      <c r="V1419" t="str">
        <f>IF(Table1[[#This Row],[YearBuilt]]&lt;1990, "N", IF(Table1[[#This Row],[Remodeled after 1990?]] = "Y", "N", "Y"))</f>
        <v>Y</v>
      </c>
      <c r="W1419">
        <v>1998</v>
      </c>
      <c r="X1419" t="str" cm="1">
        <f t="array" ref="X1419">IFERROR(IF(U1419=W1419, "N", IF(AND(U1419&lt;W1419, Table1[[#This Row],[YearRemodAdd]]&gt;1990), "Y", "N/A")), No value)</f>
        <v>N</v>
      </c>
      <c r="Y1419" t="s">
        <v>93</v>
      </c>
      <c r="Z1419" t="s">
        <v>94</v>
      </c>
      <c r="AA1419" t="s">
        <v>95</v>
      </c>
      <c r="AB1419" t="s">
        <v>95</v>
      </c>
      <c r="AC1419" t="s">
        <v>96</v>
      </c>
      <c r="AD1419">
        <v>731</v>
      </c>
      <c r="AE1419" t="s">
        <v>97</v>
      </c>
      <c r="AF1419" t="s">
        <v>98</v>
      </c>
      <c r="AG1419" t="s">
        <v>99</v>
      </c>
      <c r="AH1419" t="s">
        <v>97</v>
      </c>
      <c r="AI1419" t="s">
        <v>98</v>
      </c>
      <c r="AJ1419" t="s">
        <v>121</v>
      </c>
      <c r="AK1419" t="s">
        <v>101</v>
      </c>
      <c r="AL1419">
        <v>781</v>
      </c>
      <c r="AM1419" t="s">
        <v>102</v>
      </c>
      <c r="AN1419">
        <v>0</v>
      </c>
      <c r="AO1419">
        <v>503</v>
      </c>
      <c r="AP1419">
        <v>1284</v>
      </c>
      <c r="AQ1419" t="s">
        <v>103</v>
      </c>
      <c r="AR1419" t="s">
        <v>104</v>
      </c>
      <c r="AS1419" t="s">
        <v>105</v>
      </c>
      <c r="AT1419" t="s">
        <v>106</v>
      </c>
      <c r="AU1419">
        <v>1310</v>
      </c>
      <c r="AV1419">
        <v>1140</v>
      </c>
      <c r="AW1419">
        <v>0</v>
      </c>
      <c r="AX1419">
        <v>2450</v>
      </c>
      <c r="AY1419">
        <v>1</v>
      </c>
      <c r="AZ1419">
        <v>0</v>
      </c>
      <c r="BA1419">
        <v>2</v>
      </c>
      <c r="BB1419">
        <v>1</v>
      </c>
      <c r="BC1419">
        <v>3</v>
      </c>
      <c r="BD1419">
        <v>1</v>
      </c>
      <c r="BE1419" t="s">
        <v>97</v>
      </c>
      <c r="BF1419">
        <v>7</v>
      </c>
      <c r="BG1419" t="s">
        <v>107</v>
      </c>
      <c r="BH1419">
        <v>1</v>
      </c>
      <c r="BI1419" t="s">
        <v>98</v>
      </c>
      <c r="BJ1419" t="s">
        <v>108</v>
      </c>
      <c r="BK1419">
        <v>1998</v>
      </c>
      <c r="BL1419" t="s">
        <v>157</v>
      </c>
      <c r="BM1419">
        <v>3</v>
      </c>
      <c r="BN1419">
        <v>1069</v>
      </c>
      <c r="BO1419" t="s">
        <v>98</v>
      </c>
      <c r="BP1419" t="s">
        <v>98</v>
      </c>
      <c r="BQ1419" t="s">
        <v>105</v>
      </c>
      <c r="BR1419">
        <v>0</v>
      </c>
      <c r="BS1419">
        <v>126</v>
      </c>
      <c r="BT1419">
        <v>0</v>
      </c>
      <c r="BU1419">
        <v>0</v>
      </c>
      <c r="BV1419">
        <v>0</v>
      </c>
      <c r="BW1419">
        <v>0</v>
      </c>
      <c r="BX1419" t="s">
        <v>83</v>
      </c>
      <c r="BY1419" t="s">
        <v>83</v>
      </c>
      <c r="BZ1419" t="s">
        <v>83</v>
      </c>
      <c r="CA1419" s="2">
        <v>0</v>
      </c>
      <c r="CB1419">
        <v>5</v>
      </c>
      <c r="CC1419">
        <v>2009</v>
      </c>
      <c r="CD1419" t="s">
        <v>110</v>
      </c>
      <c r="CE1419" t="s">
        <v>111</v>
      </c>
      <c r="CF1419" s="2">
        <v>340000</v>
      </c>
      <c r="CG1419" s="4">
        <f t="shared" si="45"/>
        <v>138.77551020408163</v>
      </c>
    </row>
    <row r="1420" spans="1:85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 t="str">
        <f t="shared" si="44"/>
        <v>Y</v>
      </c>
      <c r="S1420">
        <v>5</v>
      </c>
      <c r="T1420">
        <v>5</v>
      </c>
      <c r="U1420">
        <v>1963</v>
      </c>
      <c r="V1420" t="str">
        <f>IF(Table1[[#This Row],[YearBuilt]]&lt;1990, "N", IF(Table1[[#This Row],[Remodeled after 1990?]] = "Y", "N", "Y"))</f>
        <v>N</v>
      </c>
      <c r="W1420">
        <v>1963</v>
      </c>
      <c r="X1420" t="str" cm="1">
        <f t="array" ref="X1420">IFERROR(IF(U1420=W1420, "N", IF(AND(U1420&lt;W1420, Table1[[#This Row],[YearRemodAdd]]&gt;1990), "Y", "N/A")), No value)</f>
        <v>N</v>
      </c>
      <c r="Y1420" t="s">
        <v>93</v>
      </c>
      <c r="Z1420" t="s">
        <v>94</v>
      </c>
      <c r="AA1420" t="s">
        <v>140</v>
      </c>
      <c r="AB1420" t="s">
        <v>140</v>
      </c>
      <c r="AC1420" t="s">
        <v>117</v>
      </c>
      <c r="AD1420">
        <v>0</v>
      </c>
      <c r="AE1420" t="s">
        <v>98</v>
      </c>
      <c r="AF1420" t="s">
        <v>98</v>
      </c>
      <c r="AG1420" t="s">
        <v>118</v>
      </c>
      <c r="AH1420" t="s">
        <v>98</v>
      </c>
      <c r="AI1420" t="s">
        <v>98</v>
      </c>
      <c r="AJ1420" t="s">
        <v>100</v>
      </c>
      <c r="AK1420" t="s">
        <v>141</v>
      </c>
      <c r="AL1420">
        <v>25</v>
      </c>
      <c r="AM1420" t="s">
        <v>153</v>
      </c>
      <c r="AN1420">
        <v>872</v>
      </c>
      <c r="AO1420">
        <v>247</v>
      </c>
      <c r="AP1420">
        <v>1144</v>
      </c>
      <c r="AQ1420" t="s">
        <v>103</v>
      </c>
      <c r="AR1420" t="s">
        <v>98</v>
      </c>
      <c r="AS1420" t="s">
        <v>105</v>
      </c>
      <c r="AT1420" t="s">
        <v>106</v>
      </c>
      <c r="AU1420">
        <v>1144</v>
      </c>
      <c r="AV1420">
        <v>0</v>
      </c>
      <c r="AW1420">
        <v>0</v>
      </c>
      <c r="AX1420">
        <v>1144</v>
      </c>
      <c r="AY1420">
        <v>1</v>
      </c>
      <c r="AZ1420">
        <v>0</v>
      </c>
      <c r="BA1420">
        <v>1</v>
      </c>
      <c r="BB1420">
        <v>1</v>
      </c>
      <c r="BC1420">
        <v>3</v>
      </c>
      <c r="BD1420">
        <v>1</v>
      </c>
      <c r="BE1420" t="s">
        <v>98</v>
      </c>
      <c r="BF1420">
        <v>6</v>
      </c>
      <c r="BG1420" t="s">
        <v>107</v>
      </c>
      <c r="BH1420">
        <v>0</v>
      </c>
      <c r="BI1420" t="s">
        <v>83</v>
      </c>
      <c r="BJ1420" t="s">
        <v>127</v>
      </c>
      <c r="BK1420">
        <v>1962</v>
      </c>
      <c r="BL1420" t="s">
        <v>102</v>
      </c>
      <c r="BM1420">
        <v>1</v>
      </c>
      <c r="BN1420">
        <v>336</v>
      </c>
      <c r="BO1420" t="s">
        <v>98</v>
      </c>
      <c r="BP1420" t="s">
        <v>98</v>
      </c>
      <c r="BQ1420" t="s">
        <v>105</v>
      </c>
      <c r="BR1420">
        <v>0</v>
      </c>
      <c r="BS1420">
        <v>88</v>
      </c>
      <c r="BT1420">
        <v>0</v>
      </c>
      <c r="BU1420">
        <v>0</v>
      </c>
      <c r="BV1420">
        <v>0</v>
      </c>
      <c r="BW1420">
        <v>0</v>
      </c>
      <c r="BX1420" t="s">
        <v>83</v>
      </c>
      <c r="BY1420" t="s">
        <v>83</v>
      </c>
      <c r="BZ1420" t="s">
        <v>83</v>
      </c>
      <c r="CA1420" s="2">
        <v>0</v>
      </c>
      <c r="CB1420">
        <v>8</v>
      </c>
      <c r="CC1420">
        <v>2008</v>
      </c>
      <c r="CD1420" t="s">
        <v>173</v>
      </c>
      <c r="CE1420" t="s">
        <v>111</v>
      </c>
      <c r="CF1420" s="2">
        <v>124000</v>
      </c>
      <c r="CG1420" s="4">
        <f t="shared" si="45"/>
        <v>108.39160839160839</v>
      </c>
    </row>
    <row r="1421" spans="1:85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 t="str">
        <f t="shared" si="44"/>
        <v>Y</v>
      </c>
      <c r="S1421">
        <v>6</v>
      </c>
      <c r="T1421">
        <v>5</v>
      </c>
      <c r="U1421">
        <v>1969</v>
      </c>
      <c r="V1421" t="str">
        <f>IF(Table1[[#This Row],[YearBuilt]]&lt;1990, "N", IF(Table1[[#This Row],[Remodeled after 1990?]] = "Y", "N", "Y"))</f>
        <v>N</v>
      </c>
      <c r="W1421">
        <v>1969</v>
      </c>
      <c r="X1421" t="str" cm="1">
        <f t="array" ref="X1421">IFERROR(IF(U1421=W1421, "N", IF(AND(U1421&lt;W1421, Table1[[#This Row],[YearRemodAdd]]&gt;1990), "Y", "N/A")), No value)</f>
        <v>N</v>
      </c>
      <c r="Y1421" t="s">
        <v>93</v>
      </c>
      <c r="Z1421" t="s">
        <v>94</v>
      </c>
      <c r="AA1421" t="s">
        <v>161</v>
      </c>
      <c r="AB1421" t="s">
        <v>161</v>
      </c>
      <c r="AC1421" t="s">
        <v>96</v>
      </c>
      <c r="AD1421">
        <v>312</v>
      </c>
      <c r="AE1421" t="s">
        <v>97</v>
      </c>
      <c r="AF1421" t="s">
        <v>97</v>
      </c>
      <c r="AG1421" t="s">
        <v>118</v>
      </c>
      <c r="AH1421" t="s">
        <v>98</v>
      </c>
      <c r="AI1421" t="s">
        <v>98</v>
      </c>
      <c r="AJ1421" t="s">
        <v>130</v>
      </c>
      <c r="AK1421" t="s">
        <v>153</v>
      </c>
      <c r="AL1421">
        <v>1110</v>
      </c>
      <c r="AM1421" t="s">
        <v>102</v>
      </c>
      <c r="AN1421">
        <v>0</v>
      </c>
      <c r="AO1421">
        <v>734</v>
      </c>
      <c r="AP1421">
        <v>1844</v>
      </c>
      <c r="AQ1421" t="s">
        <v>103</v>
      </c>
      <c r="AR1421" t="s">
        <v>97</v>
      </c>
      <c r="AS1421" t="s">
        <v>105</v>
      </c>
      <c r="AT1421" t="s">
        <v>106</v>
      </c>
      <c r="AU1421">
        <v>1844</v>
      </c>
      <c r="AV1421">
        <v>0</v>
      </c>
      <c r="AW1421">
        <v>0</v>
      </c>
      <c r="AX1421">
        <v>1844</v>
      </c>
      <c r="AY1421">
        <v>1</v>
      </c>
      <c r="AZ1421">
        <v>0</v>
      </c>
      <c r="BA1421">
        <v>2</v>
      </c>
      <c r="BB1421">
        <v>0</v>
      </c>
      <c r="BC1421">
        <v>3</v>
      </c>
      <c r="BD1421">
        <v>1</v>
      </c>
      <c r="BE1421" t="s">
        <v>97</v>
      </c>
      <c r="BF1421">
        <v>7</v>
      </c>
      <c r="BG1421" t="s">
        <v>107</v>
      </c>
      <c r="BH1421">
        <v>1</v>
      </c>
      <c r="BI1421" t="s">
        <v>98</v>
      </c>
      <c r="BJ1421" t="s">
        <v>108</v>
      </c>
      <c r="BK1421">
        <v>1969</v>
      </c>
      <c r="BL1421" t="s">
        <v>109</v>
      </c>
      <c r="BM1421">
        <v>2</v>
      </c>
      <c r="BN1421">
        <v>540</v>
      </c>
      <c r="BO1421" t="s">
        <v>98</v>
      </c>
      <c r="BP1421" t="s">
        <v>98</v>
      </c>
      <c r="BQ1421" t="s">
        <v>105</v>
      </c>
      <c r="BR1421">
        <v>0</v>
      </c>
      <c r="BS1421">
        <v>73</v>
      </c>
      <c r="BT1421">
        <v>216</v>
      </c>
      <c r="BU1421">
        <v>0</v>
      </c>
      <c r="BV1421">
        <v>0</v>
      </c>
      <c r="BW1421">
        <v>0</v>
      </c>
      <c r="BX1421" t="s">
        <v>83</v>
      </c>
      <c r="BY1421" t="s">
        <v>83</v>
      </c>
      <c r="BZ1421" t="s">
        <v>83</v>
      </c>
      <c r="CA1421" s="2">
        <v>0</v>
      </c>
      <c r="CB1421">
        <v>12</v>
      </c>
      <c r="CC1421">
        <v>2006</v>
      </c>
      <c r="CD1421" t="s">
        <v>110</v>
      </c>
      <c r="CE1421" t="s">
        <v>111</v>
      </c>
      <c r="CF1421" s="2">
        <v>223000</v>
      </c>
      <c r="CG1421" s="4">
        <f t="shared" si="45"/>
        <v>120.93275488069415</v>
      </c>
    </row>
    <row r="1422" spans="1:85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 t="str">
        <f t="shared" si="44"/>
        <v>N</v>
      </c>
      <c r="S1422">
        <v>6</v>
      </c>
      <c r="T1422">
        <v>6</v>
      </c>
      <c r="U1422">
        <v>1968</v>
      </c>
      <c r="V1422" t="str">
        <f>IF(Table1[[#This Row],[YearBuilt]]&lt;1990, "N", IF(Table1[[#This Row],[Remodeled after 1990?]] = "Y", "N", "Y"))</f>
        <v>N</v>
      </c>
      <c r="W1422">
        <v>1968</v>
      </c>
      <c r="X1422" t="str" cm="1">
        <f t="array" ref="X1422">IFERROR(IF(U1422=W1422, "N", IF(AND(U1422&lt;W1422, Table1[[#This Row],[YearRemodAdd]]&gt;1990), "Y", "N/A")), No value)</f>
        <v>N</v>
      </c>
      <c r="Y1422" t="s">
        <v>93</v>
      </c>
      <c r="Z1422" t="s">
        <v>94</v>
      </c>
      <c r="AA1422" t="s">
        <v>140</v>
      </c>
      <c r="AB1422" t="s">
        <v>140</v>
      </c>
      <c r="AC1422" t="s">
        <v>96</v>
      </c>
      <c r="AD1422">
        <v>420</v>
      </c>
      <c r="AE1422" t="s">
        <v>98</v>
      </c>
      <c r="AF1422" t="s">
        <v>98</v>
      </c>
      <c r="AG1422" t="s">
        <v>118</v>
      </c>
      <c r="AH1422" t="s">
        <v>98</v>
      </c>
      <c r="AI1422" t="s">
        <v>98</v>
      </c>
      <c r="AJ1422" t="s">
        <v>100</v>
      </c>
      <c r="AK1422" t="s">
        <v>119</v>
      </c>
      <c r="AL1422">
        <v>404</v>
      </c>
      <c r="AM1422" t="s">
        <v>102</v>
      </c>
      <c r="AN1422">
        <v>0</v>
      </c>
      <c r="AO1422">
        <v>304</v>
      </c>
      <c r="AP1422">
        <v>708</v>
      </c>
      <c r="AQ1422" t="s">
        <v>103</v>
      </c>
      <c r="AR1422" t="s">
        <v>97</v>
      </c>
      <c r="AS1422" t="s">
        <v>105</v>
      </c>
      <c r="AT1422" t="s">
        <v>106</v>
      </c>
      <c r="AU1422">
        <v>708</v>
      </c>
      <c r="AV1422">
        <v>708</v>
      </c>
      <c r="AW1422">
        <v>0</v>
      </c>
      <c r="AX1422">
        <v>1416</v>
      </c>
      <c r="AY1422">
        <v>0</v>
      </c>
      <c r="AZ1422">
        <v>0</v>
      </c>
      <c r="BA1422">
        <v>2</v>
      </c>
      <c r="BB1422">
        <v>1</v>
      </c>
      <c r="BC1422">
        <v>3</v>
      </c>
      <c r="BD1422">
        <v>1</v>
      </c>
      <c r="BE1422" t="s">
        <v>98</v>
      </c>
      <c r="BF1422">
        <v>7</v>
      </c>
      <c r="BG1422" t="s">
        <v>107</v>
      </c>
      <c r="BH1422">
        <v>1</v>
      </c>
      <c r="BI1422" t="s">
        <v>98</v>
      </c>
      <c r="BJ1422" t="s">
        <v>108</v>
      </c>
      <c r="BK1422">
        <v>1968</v>
      </c>
      <c r="BL1422" t="s">
        <v>109</v>
      </c>
      <c r="BM1422">
        <v>2</v>
      </c>
      <c r="BN1422">
        <v>776</v>
      </c>
      <c r="BO1422" t="s">
        <v>98</v>
      </c>
      <c r="BP1422" t="s">
        <v>98</v>
      </c>
      <c r="BQ1422" t="s">
        <v>105</v>
      </c>
      <c r="BR1422">
        <v>0</v>
      </c>
      <c r="BS1422">
        <v>169</v>
      </c>
      <c r="BT1422">
        <v>0</v>
      </c>
      <c r="BU1422">
        <v>0</v>
      </c>
      <c r="BV1422">
        <v>119</v>
      </c>
      <c r="BW1422">
        <v>0</v>
      </c>
      <c r="BX1422" t="s">
        <v>83</v>
      </c>
      <c r="BY1422" t="s">
        <v>83</v>
      </c>
      <c r="BZ1422" t="s">
        <v>83</v>
      </c>
      <c r="CA1422" s="2">
        <v>0</v>
      </c>
      <c r="CB1422">
        <v>5</v>
      </c>
      <c r="CC1422">
        <v>2006</v>
      </c>
      <c r="CD1422" t="s">
        <v>110</v>
      </c>
      <c r="CE1422" t="s">
        <v>111</v>
      </c>
      <c r="CF1422" s="2">
        <v>179900</v>
      </c>
      <c r="CG1422" s="4">
        <f t="shared" si="45"/>
        <v>127.04802259887006</v>
      </c>
    </row>
    <row r="1423" spans="1:85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 t="str">
        <f t="shared" si="44"/>
        <v>Y</v>
      </c>
      <c r="S1423">
        <v>6</v>
      </c>
      <c r="T1423">
        <v>5</v>
      </c>
      <c r="U1423">
        <v>1977</v>
      </c>
      <c r="V1423" t="str">
        <f>IF(Table1[[#This Row],[YearBuilt]]&lt;1990, "N", IF(Table1[[#This Row],[Remodeled after 1990?]] = "Y", "N", "Y"))</f>
        <v>N</v>
      </c>
      <c r="W1423">
        <v>1977</v>
      </c>
      <c r="X1423" t="str" cm="1">
        <f t="array" ref="X1423">IFERROR(IF(U1423=W1423, "N", IF(AND(U1423&lt;W1423, Table1[[#This Row],[YearRemodAdd]]&gt;1990), "Y", "N/A")), No value)</f>
        <v>N</v>
      </c>
      <c r="Y1423" t="s">
        <v>93</v>
      </c>
      <c r="Z1423" t="s">
        <v>94</v>
      </c>
      <c r="AA1423" t="s">
        <v>161</v>
      </c>
      <c r="AB1423" t="s">
        <v>161</v>
      </c>
      <c r="AC1423" t="s">
        <v>117</v>
      </c>
      <c r="AD1423">
        <v>0</v>
      </c>
      <c r="AE1423" t="s">
        <v>98</v>
      </c>
      <c r="AF1423" t="s">
        <v>98</v>
      </c>
      <c r="AG1423" t="s">
        <v>118</v>
      </c>
      <c r="AH1423" t="s">
        <v>97</v>
      </c>
      <c r="AI1423" t="s">
        <v>98</v>
      </c>
      <c r="AJ1423" t="s">
        <v>100</v>
      </c>
      <c r="AK1423" t="s">
        <v>119</v>
      </c>
      <c r="AL1423">
        <v>360</v>
      </c>
      <c r="AM1423" t="s">
        <v>102</v>
      </c>
      <c r="AN1423">
        <v>0</v>
      </c>
      <c r="AO1423">
        <v>709</v>
      </c>
      <c r="AP1423">
        <v>1069</v>
      </c>
      <c r="AQ1423" t="s">
        <v>103</v>
      </c>
      <c r="AR1423" t="s">
        <v>98</v>
      </c>
      <c r="AS1423" t="s">
        <v>105</v>
      </c>
      <c r="AT1423" t="s">
        <v>106</v>
      </c>
      <c r="AU1423">
        <v>1069</v>
      </c>
      <c r="AV1423">
        <v>0</v>
      </c>
      <c r="AW1423">
        <v>0</v>
      </c>
      <c r="AX1423">
        <v>1069</v>
      </c>
      <c r="AY1423">
        <v>0</v>
      </c>
      <c r="AZ1423">
        <v>0</v>
      </c>
      <c r="BA1423">
        <v>2</v>
      </c>
      <c r="BB1423">
        <v>0</v>
      </c>
      <c r="BC1423">
        <v>2</v>
      </c>
      <c r="BD1423">
        <v>1</v>
      </c>
      <c r="BE1423" t="s">
        <v>98</v>
      </c>
      <c r="BF1423">
        <v>4</v>
      </c>
      <c r="BG1423" t="s">
        <v>107</v>
      </c>
      <c r="BH1423">
        <v>1</v>
      </c>
      <c r="BI1423" t="s">
        <v>147</v>
      </c>
      <c r="BJ1423" t="s">
        <v>108</v>
      </c>
      <c r="BK1423">
        <v>1977</v>
      </c>
      <c r="BL1423" t="s">
        <v>109</v>
      </c>
      <c r="BM1423">
        <v>2</v>
      </c>
      <c r="BN1423">
        <v>440</v>
      </c>
      <c r="BO1423" t="s">
        <v>98</v>
      </c>
      <c r="BP1423" t="s">
        <v>98</v>
      </c>
      <c r="BQ1423" t="s">
        <v>105</v>
      </c>
      <c r="BR1423">
        <v>0</v>
      </c>
      <c r="BS1423">
        <v>55</v>
      </c>
      <c r="BT1423">
        <v>0</v>
      </c>
      <c r="BU1423">
        <v>0</v>
      </c>
      <c r="BV1423">
        <v>165</v>
      </c>
      <c r="BW1423">
        <v>0</v>
      </c>
      <c r="BX1423" t="s">
        <v>83</v>
      </c>
      <c r="BY1423" t="s">
        <v>83</v>
      </c>
      <c r="BZ1423" t="s">
        <v>83</v>
      </c>
      <c r="CA1423" s="2">
        <v>0</v>
      </c>
      <c r="CB1423">
        <v>7</v>
      </c>
      <c r="CC1423">
        <v>2010</v>
      </c>
      <c r="CD1423" t="s">
        <v>110</v>
      </c>
      <c r="CE1423" t="s">
        <v>111</v>
      </c>
      <c r="CF1423" s="2">
        <v>127500</v>
      </c>
      <c r="CG1423" s="4">
        <f t="shared" si="45"/>
        <v>119.27034611786716</v>
      </c>
    </row>
    <row r="1424" spans="1:85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 t="str">
        <f t="shared" si="44"/>
        <v>Y</v>
      </c>
      <c r="S1424">
        <v>6</v>
      </c>
      <c r="T1424">
        <v>5</v>
      </c>
      <c r="U1424">
        <v>2003</v>
      </c>
      <c r="V1424" t="str">
        <f>IF(Table1[[#This Row],[YearBuilt]]&lt;1990, "N", IF(Table1[[#This Row],[Remodeled after 1990?]] = "Y", "N", "Y"))</f>
        <v>Y</v>
      </c>
      <c r="W1424">
        <v>2003</v>
      </c>
      <c r="X1424" t="str" cm="1">
        <f t="array" ref="X1424">IFERROR(IF(U1424=W1424, "N", IF(AND(U1424&lt;W1424, Table1[[#This Row],[YearRemodAdd]]&gt;1990), "Y", "N/A")), No value)</f>
        <v>N</v>
      </c>
      <c r="Y1424" t="s">
        <v>93</v>
      </c>
      <c r="Z1424" t="s">
        <v>94</v>
      </c>
      <c r="AA1424" t="s">
        <v>95</v>
      </c>
      <c r="AB1424" t="s">
        <v>95</v>
      </c>
      <c r="AC1424" t="s">
        <v>96</v>
      </c>
      <c r="AD1424">
        <v>170</v>
      </c>
      <c r="AE1424" t="s">
        <v>97</v>
      </c>
      <c r="AF1424" t="s">
        <v>98</v>
      </c>
      <c r="AG1424" t="s">
        <v>99</v>
      </c>
      <c r="AH1424" t="s">
        <v>97</v>
      </c>
      <c r="AI1424" t="s">
        <v>98</v>
      </c>
      <c r="AJ1424" t="s">
        <v>130</v>
      </c>
      <c r="AK1424" t="s">
        <v>101</v>
      </c>
      <c r="AL1424">
        <v>686</v>
      </c>
      <c r="AM1424" t="s">
        <v>102</v>
      </c>
      <c r="AN1424">
        <v>0</v>
      </c>
      <c r="AO1424">
        <v>162</v>
      </c>
      <c r="AP1424">
        <v>848</v>
      </c>
      <c r="AQ1424" t="s">
        <v>103</v>
      </c>
      <c r="AR1424" t="s">
        <v>104</v>
      </c>
      <c r="AS1424" t="s">
        <v>105</v>
      </c>
      <c r="AT1424" t="s">
        <v>106</v>
      </c>
      <c r="AU1424">
        <v>848</v>
      </c>
      <c r="AV1424">
        <v>0</v>
      </c>
      <c r="AW1424">
        <v>0</v>
      </c>
      <c r="AX1424">
        <v>848</v>
      </c>
      <c r="AY1424">
        <v>1</v>
      </c>
      <c r="AZ1424">
        <v>0</v>
      </c>
      <c r="BA1424">
        <v>1</v>
      </c>
      <c r="BB1424">
        <v>0</v>
      </c>
      <c r="BC1424">
        <v>1</v>
      </c>
      <c r="BD1424">
        <v>1</v>
      </c>
      <c r="BE1424" t="s">
        <v>97</v>
      </c>
      <c r="BF1424">
        <v>3</v>
      </c>
      <c r="BG1424" t="s">
        <v>107</v>
      </c>
      <c r="BH1424">
        <v>0</v>
      </c>
      <c r="BI1424" t="s">
        <v>83</v>
      </c>
      <c r="BJ1424" t="s">
        <v>108</v>
      </c>
      <c r="BK1424">
        <v>2003</v>
      </c>
      <c r="BL1424" t="s">
        <v>157</v>
      </c>
      <c r="BM1424">
        <v>2</v>
      </c>
      <c r="BN1424">
        <v>420</v>
      </c>
      <c r="BO1424" t="s">
        <v>98</v>
      </c>
      <c r="BP1424" t="s">
        <v>98</v>
      </c>
      <c r="BQ1424" t="s">
        <v>105</v>
      </c>
      <c r="BR1424">
        <v>140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 t="s">
        <v>83</v>
      </c>
      <c r="BY1424" t="s">
        <v>83</v>
      </c>
      <c r="BZ1424" t="s">
        <v>83</v>
      </c>
      <c r="CA1424" s="2">
        <v>0</v>
      </c>
      <c r="CB1424">
        <v>3</v>
      </c>
      <c r="CC1424">
        <v>2008</v>
      </c>
      <c r="CD1424" t="s">
        <v>110</v>
      </c>
      <c r="CE1424" t="s">
        <v>111</v>
      </c>
      <c r="CF1424" s="2">
        <v>136500</v>
      </c>
      <c r="CG1424" s="4">
        <f t="shared" si="45"/>
        <v>160.96698113207546</v>
      </c>
    </row>
    <row r="1425" spans="1:85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 t="str">
        <f t="shared" si="44"/>
        <v>N/A</v>
      </c>
      <c r="S1425">
        <v>6</v>
      </c>
      <c r="T1425">
        <v>7</v>
      </c>
      <c r="U1425">
        <v>1966</v>
      </c>
      <c r="V1425" t="str">
        <f>IF(Table1[[#This Row],[YearBuilt]]&lt;1990, "N", IF(Table1[[#This Row],[Remodeled after 1990?]] = "Y", "N", "Y"))</f>
        <v>N</v>
      </c>
      <c r="W1425">
        <v>1966</v>
      </c>
      <c r="X1425" t="str" cm="1">
        <f t="array" ref="X1425">IFERROR(IF(U1425=W1425, "N", IF(AND(U1425&lt;W1425, Table1[[#This Row],[YearRemodAdd]]&gt;1990), "Y", "N/A")), No value)</f>
        <v>N</v>
      </c>
      <c r="Y1425" t="s">
        <v>214</v>
      </c>
      <c r="Z1425" t="s">
        <v>242</v>
      </c>
      <c r="AA1425" t="s">
        <v>161</v>
      </c>
      <c r="AB1425" t="s">
        <v>161</v>
      </c>
      <c r="AC1425" t="s">
        <v>117</v>
      </c>
      <c r="AD1425">
        <v>0</v>
      </c>
      <c r="AE1425" t="s">
        <v>97</v>
      </c>
      <c r="AF1425" t="s">
        <v>97</v>
      </c>
      <c r="AG1425" t="s">
        <v>118</v>
      </c>
      <c r="AH1425" t="s">
        <v>97</v>
      </c>
      <c r="AI1425" t="s">
        <v>98</v>
      </c>
      <c r="AJ1425" t="s">
        <v>130</v>
      </c>
      <c r="AK1425" t="s">
        <v>102</v>
      </c>
      <c r="AL1425">
        <v>0</v>
      </c>
      <c r="AM1425" t="s">
        <v>102</v>
      </c>
      <c r="AN1425">
        <v>0</v>
      </c>
      <c r="AO1425">
        <v>697</v>
      </c>
      <c r="AP1425">
        <v>697</v>
      </c>
      <c r="AQ1425" t="s">
        <v>103</v>
      </c>
      <c r="AR1425" t="s">
        <v>98</v>
      </c>
      <c r="AS1425" t="s">
        <v>105</v>
      </c>
      <c r="AT1425" t="s">
        <v>106</v>
      </c>
      <c r="AU1425">
        <v>1575</v>
      </c>
      <c r="AV1425">
        <v>626</v>
      </c>
      <c r="AW1425">
        <v>0</v>
      </c>
      <c r="AX1425">
        <v>2201</v>
      </c>
      <c r="AY1425">
        <v>0</v>
      </c>
      <c r="AZ1425">
        <v>0</v>
      </c>
      <c r="BA1425">
        <v>2</v>
      </c>
      <c r="BB1425">
        <v>0</v>
      </c>
      <c r="BC1425">
        <v>4</v>
      </c>
      <c r="BD1425">
        <v>1</v>
      </c>
      <c r="BE1425" t="s">
        <v>97</v>
      </c>
      <c r="BF1425">
        <v>8</v>
      </c>
      <c r="BG1425" t="s">
        <v>107</v>
      </c>
      <c r="BH1425">
        <v>1</v>
      </c>
      <c r="BI1425" t="s">
        <v>97</v>
      </c>
      <c r="BJ1425" t="s">
        <v>108</v>
      </c>
      <c r="BK1425">
        <v>1966</v>
      </c>
      <c r="BL1425" t="s">
        <v>102</v>
      </c>
      <c r="BM1425">
        <v>2</v>
      </c>
      <c r="BN1425">
        <v>432</v>
      </c>
      <c r="BO1425" t="s">
        <v>97</v>
      </c>
      <c r="BP1425" t="s">
        <v>97</v>
      </c>
      <c r="BQ1425" t="s">
        <v>105</v>
      </c>
      <c r="BR1425">
        <v>586</v>
      </c>
      <c r="BS1425">
        <v>236</v>
      </c>
      <c r="BT1425">
        <v>0</v>
      </c>
      <c r="BU1425">
        <v>0</v>
      </c>
      <c r="BV1425">
        <v>0</v>
      </c>
      <c r="BW1425">
        <v>738</v>
      </c>
      <c r="BX1425" t="s">
        <v>97</v>
      </c>
      <c r="BY1425" t="s">
        <v>165</v>
      </c>
      <c r="BZ1425" t="s">
        <v>83</v>
      </c>
      <c r="CA1425" s="2">
        <v>0</v>
      </c>
      <c r="CB1425">
        <v>8</v>
      </c>
      <c r="CC1425">
        <v>2006</v>
      </c>
      <c r="CD1425" t="s">
        <v>110</v>
      </c>
      <c r="CE1425" t="s">
        <v>210</v>
      </c>
      <c r="CF1425" s="2">
        <v>274970</v>
      </c>
      <c r="CG1425" s="4">
        <f t="shared" si="45"/>
        <v>124.92957746478874</v>
      </c>
    </row>
    <row r="1426" spans="1:85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 t="str">
        <f t="shared" si="44"/>
        <v>Y</v>
      </c>
      <c r="S1426">
        <v>5</v>
      </c>
      <c r="T1426">
        <v>5</v>
      </c>
      <c r="U1426">
        <v>1958</v>
      </c>
      <c r="V1426" t="str">
        <f>IF(Table1[[#This Row],[YearBuilt]]&lt;1990, "N", IF(Table1[[#This Row],[Remodeled after 1990?]] = "Y", "N", "Y"))</f>
        <v>N</v>
      </c>
      <c r="W1426">
        <v>1983</v>
      </c>
      <c r="X1426" t="str" cm="1">
        <f t="array" ref="X1426">IFERROR(IF(U1426=W1426, "N", IF(AND(U1426&lt;W1426, Table1[[#This Row],[YearRemodAdd]]&gt;1990), "Y", "N/A")), No value)</f>
        <v>N/A</v>
      </c>
      <c r="Y1426" t="s">
        <v>152</v>
      </c>
      <c r="Z1426" t="s">
        <v>94</v>
      </c>
      <c r="AA1426" t="s">
        <v>140</v>
      </c>
      <c r="AB1426" t="s">
        <v>140</v>
      </c>
      <c r="AC1426" t="s">
        <v>117</v>
      </c>
      <c r="AD1426">
        <v>0</v>
      </c>
      <c r="AE1426" t="s">
        <v>98</v>
      </c>
      <c r="AF1426" t="s">
        <v>98</v>
      </c>
      <c r="AG1426" t="s">
        <v>118</v>
      </c>
      <c r="AH1426" t="s">
        <v>98</v>
      </c>
      <c r="AI1426" t="s">
        <v>98</v>
      </c>
      <c r="AJ1426" t="s">
        <v>100</v>
      </c>
      <c r="AK1426" t="s">
        <v>119</v>
      </c>
      <c r="AL1426">
        <v>457</v>
      </c>
      <c r="AM1426" t="s">
        <v>153</v>
      </c>
      <c r="AN1426">
        <v>374</v>
      </c>
      <c r="AO1426">
        <v>193</v>
      </c>
      <c r="AP1426">
        <v>1024</v>
      </c>
      <c r="AQ1426" t="s">
        <v>103</v>
      </c>
      <c r="AR1426" t="s">
        <v>98</v>
      </c>
      <c r="AS1426" t="s">
        <v>105</v>
      </c>
      <c r="AT1426" t="s">
        <v>106</v>
      </c>
      <c r="AU1426">
        <v>1344</v>
      </c>
      <c r="AV1426">
        <v>0</v>
      </c>
      <c r="AW1426">
        <v>0</v>
      </c>
      <c r="AX1426">
        <v>1344</v>
      </c>
      <c r="AY1426">
        <v>1</v>
      </c>
      <c r="AZ1426">
        <v>0</v>
      </c>
      <c r="BA1426">
        <v>1</v>
      </c>
      <c r="BB1426">
        <v>0</v>
      </c>
      <c r="BC1426">
        <v>2</v>
      </c>
      <c r="BD1426">
        <v>1</v>
      </c>
      <c r="BE1426" t="s">
        <v>98</v>
      </c>
      <c r="BF1426">
        <v>6</v>
      </c>
      <c r="BG1426" t="s">
        <v>146</v>
      </c>
      <c r="BH1426">
        <v>1</v>
      </c>
      <c r="BI1426" t="s">
        <v>98</v>
      </c>
      <c r="BJ1426" t="s">
        <v>127</v>
      </c>
      <c r="BK1426">
        <v>1970</v>
      </c>
      <c r="BL1426" t="s">
        <v>102</v>
      </c>
      <c r="BM1426">
        <v>1</v>
      </c>
      <c r="BN1426">
        <v>484</v>
      </c>
      <c r="BO1426" t="s">
        <v>98</v>
      </c>
      <c r="BP1426" t="s">
        <v>98</v>
      </c>
      <c r="BQ1426" t="s">
        <v>105</v>
      </c>
      <c r="BR1426">
        <v>316</v>
      </c>
      <c r="BS1426">
        <v>28</v>
      </c>
      <c r="BT1426">
        <v>0</v>
      </c>
      <c r="BU1426">
        <v>0</v>
      </c>
      <c r="BV1426">
        <v>0</v>
      </c>
      <c r="BW1426">
        <v>0</v>
      </c>
      <c r="BX1426" t="s">
        <v>83</v>
      </c>
      <c r="BY1426" t="s">
        <v>163</v>
      </c>
      <c r="BZ1426" t="s">
        <v>83</v>
      </c>
      <c r="CA1426" s="2">
        <v>0</v>
      </c>
      <c r="CB1426">
        <v>6</v>
      </c>
      <c r="CC1426">
        <v>2007</v>
      </c>
      <c r="CD1426" t="s">
        <v>110</v>
      </c>
      <c r="CE1426" t="s">
        <v>111</v>
      </c>
      <c r="CF1426" s="2">
        <v>144000</v>
      </c>
      <c r="CG1426" s="4">
        <f t="shared" si="45"/>
        <v>107.14285714285714</v>
      </c>
    </row>
    <row r="1427" spans="1:85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 t="str">
        <f t="shared" si="44"/>
        <v>Y</v>
      </c>
      <c r="S1427">
        <v>6</v>
      </c>
      <c r="T1427">
        <v>6</v>
      </c>
      <c r="U1427">
        <v>1959</v>
      </c>
      <c r="V1427" t="str">
        <f>IF(Table1[[#This Row],[YearBuilt]]&lt;1990, "N", IF(Table1[[#This Row],[Remodeled after 1990?]] = "Y", "N", "Y"))</f>
        <v>N</v>
      </c>
      <c r="W1427">
        <v>1959</v>
      </c>
      <c r="X1427" t="str" cm="1">
        <f t="array" ref="X1427">IFERROR(IF(U1427=W1427, "N", IF(AND(U1427&lt;W1427, Table1[[#This Row],[YearRemodAdd]]&gt;1990), "Y", "N/A")), No value)</f>
        <v>N</v>
      </c>
      <c r="Y1427" t="s">
        <v>152</v>
      </c>
      <c r="Z1427" t="s">
        <v>94</v>
      </c>
      <c r="AA1427" t="s">
        <v>140</v>
      </c>
      <c r="AB1427" t="s">
        <v>140</v>
      </c>
      <c r="AC1427" t="s">
        <v>137</v>
      </c>
      <c r="AD1427">
        <v>243</v>
      </c>
      <c r="AE1427" t="s">
        <v>97</v>
      </c>
      <c r="AF1427" t="s">
        <v>98</v>
      </c>
      <c r="AG1427" t="s">
        <v>118</v>
      </c>
      <c r="AH1427" t="s">
        <v>98</v>
      </c>
      <c r="AI1427" t="s">
        <v>98</v>
      </c>
      <c r="AJ1427" t="s">
        <v>100</v>
      </c>
      <c r="AK1427" t="s">
        <v>102</v>
      </c>
      <c r="AL1427">
        <v>0</v>
      </c>
      <c r="AM1427" t="s">
        <v>102</v>
      </c>
      <c r="AN1427">
        <v>0</v>
      </c>
      <c r="AO1427">
        <v>1252</v>
      </c>
      <c r="AP1427">
        <v>1252</v>
      </c>
      <c r="AQ1427" t="s">
        <v>103</v>
      </c>
      <c r="AR1427" t="s">
        <v>104</v>
      </c>
      <c r="AS1427" t="s">
        <v>105</v>
      </c>
      <c r="AT1427" t="s">
        <v>106</v>
      </c>
      <c r="AU1427">
        <v>1252</v>
      </c>
      <c r="AV1427">
        <v>0</v>
      </c>
      <c r="AW1427">
        <v>0</v>
      </c>
      <c r="AX1427">
        <v>1252</v>
      </c>
      <c r="AY1427">
        <v>0</v>
      </c>
      <c r="AZ1427">
        <v>0</v>
      </c>
      <c r="BA1427">
        <v>1</v>
      </c>
      <c r="BB1427">
        <v>0</v>
      </c>
      <c r="BC1427">
        <v>3</v>
      </c>
      <c r="BD1427">
        <v>1</v>
      </c>
      <c r="BE1427" t="s">
        <v>97</v>
      </c>
      <c r="BF1427">
        <v>7</v>
      </c>
      <c r="BG1427" t="s">
        <v>107</v>
      </c>
      <c r="BH1427">
        <v>0</v>
      </c>
      <c r="BI1427" t="s">
        <v>83</v>
      </c>
      <c r="BJ1427" t="s">
        <v>127</v>
      </c>
      <c r="BK1427">
        <v>1960</v>
      </c>
      <c r="BL1427" t="s">
        <v>102</v>
      </c>
      <c r="BM1427">
        <v>2</v>
      </c>
      <c r="BN1427">
        <v>528</v>
      </c>
      <c r="BO1427" t="s">
        <v>98</v>
      </c>
      <c r="BP1427" t="s">
        <v>98</v>
      </c>
      <c r="BQ1427" t="s">
        <v>105</v>
      </c>
      <c r="BR1427">
        <v>0</v>
      </c>
      <c r="BS1427">
        <v>39</v>
      </c>
      <c r="BT1427">
        <v>0</v>
      </c>
      <c r="BU1427">
        <v>0</v>
      </c>
      <c r="BV1427">
        <v>0</v>
      </c>
      <c r="BW1427">
        <v>0</v>
      </c>
      <c r="BX1427" t="s">
        <v>83</v>
      </c>
      <c r="BY1427" t="s">
        <v>83</v>
      </c>
      <c r="BZ1427" t="s">
        <v>83</v>
      </c>
      <c r="CA1427" s="2">
        <v>0</v>
      </c>
      <c r="CB1427">
        <v>10</v>
      </c>
      <c r="CC1427">
        <v>2008</v>
      </c>
      <c r="CD1427" t="s">
        <v>110</v>
      </c>
      <c r="CE1427" t="s">
        <v>111</v>
      </c>
      <c r="CF1427" s="2">
        <v>142000</v>
      </c>
      <c r="CG1427" s="4">
        <f t="shared" si="45"/>
        <v>113.4185303514377</v>
      </c>
    </row>
    <row r="1428" spans="1:85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 t="str">
        <f t="shared" si="44"/>
        <v>N</v>
      </c>
      <c r="S1428">
        <v>7</v>
      </c>
      <c r="T1428">
        <v>5</v>
      </c>
      <c r="U1428">
        <v>1994</v>
      </c>
      <c r="V1428" t="str">
        <f>IF(Table1[[#This Row],[YearBuilt]]&lt;1990, "N", IF(Table1[[#This Row],[Remodeled after 1990?]] = "Y", "N", "Y"))</f>
        <v>Y</v>
      </c>
      <c r="W1428">
        <v>1994</v>
      </c>
      <c r="X1428" t="str" cm="1">
        <f t="array" ref="X1428">IFERROR(IF(U1428=W1428, "N", IF(AND(U1428&lt;W1428, Table1[[#This Row],[YearRemodAdd]]&gt;1990), "Y", "N/A")), No value)</f>
        <v>N</v>
      </c>
      <c r="Y1428" t="s">
        <v>93</v>
      </c>
      <c r="Z1428" t="s">
        <v>94</v>
      </c>
      <c r="AA1428" t="s">
        <v>95</v>
      </c>
      <c r="AB1428" t="s">
        <v>95</v>
      </c>
      <c r="AC1428" t="s">
        <v>96</v>
      </c>
      <c r="AD1428">
        <v>448</v>
      </c>
      <c r="AE1428" t="s">
        <v>97</v>
      </c>
      <c r="AF1428" t="s">
        <v>98</v>
      </c>
      <c r="AG1428" t="s">
        <v>99</v>
      </c>
      <c r="AH1428" t="s">
        <v>97</v>
      </c>
      <c r="AI1428" t="s">
        <v>98</v>
      </c>
      <c r="AJ1428" t="s">
        <v>100</v>
      </c>
      <c r="AK1428" t="s">
        <v>101</v>
      </c>
      <c r="AL1428">
        <v>1000</v>
      </c>
      <c r="AM1428" t="s">
        <v>102</v>
      </c>
      <c r="AN1428">
        <v>0</v>
      </c>
      <c r="AO1428">
        <v>223</v>
      </c>
      <c r="AP1428">
        <v>1223</v>
      </c>
      <c r="AQ1428" t="s">
        <v>103</v>
      </c>
      <c r="AR1428" t="s">
        <v>104</v>
      </c>
      <c r="AS1428" t="s">
        <v>105</v>
      </c>
      <c r="AT1428" t="s">
        <v>106</v>
      </c>
      <c r="AU1428">
        <v>1223</v>
      </c>
      <c r="AV1428">
        <v>904</v>
      </c>
      <c r="AW1428">
        <v>0</v>
      </c>
      <c r="AX1428">
        <v>2127</v>
      </c>
      <c r="AY1428">
        <v>1</v>
      </c>
      <c r="AZ1428">
        <v>0</v>
      </c>
      <c r="BA1428">
        <v>2</v>
      </c>
      <c r="BB1428">
        <v>1</v>
      </c>
      <c r="BC1428">
        <v>3</v>
      </c>
      <c r="BD1428">
        <v>1</v>
      </c>
      <c r="BE1428" t="s">
        <v>97</v>
      </c>
      <c r="BF1428">
        <v>5</v>
      </c>
      <c r="BG1428" t="s">
        <v>107</v>
      </c>
      <c r="BH1428">
        <v>2</v>
      </c>
      <c r="BI1428" t="s">
        <v>98</v>
      </c>
      <c r="BJ1428" t="s">
        <v>108</v>
      </c>
      <c r="BK1428">
        <v>1994</v>
      </c>
      <c r="BL1428" t="s">
        <v>109</v>
      </c>
      <c r="BM1428">
        <v>2</v>
      </c>
      <c r="BN1428">
        <v>525</v>
      </c>
      <c r="BO1428" t="s">
        <v>98</v>
      </c>
      <c r="BP1428" t="s">
        <v>98</v>
      </c>
      <c r="BQ1428" t="s">
        <v>105</v>
      </c>
      <c r="BR1428">
        <v>171</v>
      </c>
      <c r="BS1428">
        <v>132</v>
      </c>
      <c r="BT1428">
        <v>0</v>
      </c>
      <c r="BU1428">
        <v>0</v>
      </c>
      <c r="BV1428">
        <v>0</v>
      </c>
      <c r="BW1428">
        <v>0</v>
      </c>
      <c r="BX1428" t="s">
        <v>83</v>
      </c>
      <c r="BY1428" t="s">
        <v>83</v>
      </c>
      <c r="BZ1428" t="s">
        <v>83</v>
      </c>
      <c r="CA1428" s="2">
        <v>0</v>
      </c>
      <c r="CB1428">
        <v>8</v>
      </c>
      <c r="CC1428">
        <v>2008</v>
      </c>
      <c r="CD1428" t="s">
        <v>110</v>
      </c>
      <c r="CE1428" t="s">
        <v>111</v>
      </c>
      <c r="CF1428" s="2">
        <v>271000</v>
      </c>
      <c r="CG1428" s="4">
        <f t="shared" si="45"/>
        <v>127.40949694405266</v>
      </c>
    </row>
    <row r="1429" spans="1:85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 t="str">
        <f t="shared" si="44"/>
        <v>N/A</v>
      </c>
      <c r="S1429">
        <v>5</v>
      </c>
      <c r="T1429">
        <v>6</v>
      </c>
      <c r="U1429">
        <v>1945</v>
      </c>
      <c r="V1429" t="str">
        <f>IF(Table1[[#This Row],[YearBuilt]]&lt;1990, "N", IF(Table1[[#This Row],[Remodeled after 1990?]] = "Y", "N", "Y"))</f>
        <v>N</v>
      </c>
      <c r="W1429">
        <v>1950</v>
      </c>
      <c r="X1429" t="str" cm="1">
        <f t="array" ref="X1429">IFERROR(IF(U1429=W1429, "N", IF(AND(U1429&lt;W1429, Table1[[#This Row],[YearRemodAdd]]&gt;1990), "Y", "N/A")), No value)</f>
        <v>N/A</v>
      </c>
      <c r="Y1429" t="s">
        <v>93</v>
      </c>
      <c r="Z1429" t="s">
        <v>94</v>
      </c>
      <c r="AA1429" t="s">
        <v>116</v>
      </c>
      <c r="AB1429" t="s">
        <v>116</v>
      </c>
      <c r="AC1429" t="s">
        <v>117</v>
      </c>
      <c r="AD1429">
        <v>0</v>
      </c>
      <c r="AE1429" t="s">
        <v>98</v>
      </c>
      <c r="AF1429" t="s">
        <v>98</v>
      </c>
      <c r="AG1429" t="s">
        <v>118</v>
      </c>
      <c r="AH1429" t="s">
        <v>98</v>
      </c>
      <c r="AI1429" t="s">
        <v>98</v>
      </c>
      <c r="AJ1429" t="s">
        <v>100</v>
      </c>
      <c r="AK1429" t="s">
        <v>141</v>
      </c>
      <c r="AL1429">
        <v>580</v>
      </c>
      <c r="AM1429" t="s">
        <v>102</v>
      </c>
      <c r="AN1429">
        <v>0</v>
      </c>
      <c r="AO1429">
        <v>333</v>
      </c>
      <c r="AP1429">
        <v>913</v>
      </c>
      <c r="AQ1429" t="s">
        <v>103</v>
      </c>
      <c r="AR1429" t="s">
        <v>98</v>
      </c>
      <c r="AS1429" t="s">
        <v>105</v>
      </c>
      <c r="AT1429" t="s">
        <v>164</v>
      </c>
      <c r="AU1429">
        <v>1048</v>
      </c>
      <c r="AV1429">
        <v>510</v>
      </c>
      <c r="AW1429">
        <v>0</v>
      </c>
      <c r="AX1429">
        <v>1558</v>
      </c>
      <c r="AY1429">
        <v>1</v>
      </c>
      <c r="AZ1429">
        <v>0</v>
      </c>
      <c r="BA1429">
        <v>1</v>
      </c>
      <c r="BB1429">
        <v>1</v>
      </c>
      <c r="BC1429">
        <v>3</v>
      </c>
      <c r="BD1429">
        <v>1</v>
      </c>
      <c r="BE1429" t="s">
        <v>98</v>
      </c>
      <c r="BF1429">
        <v>6</v>
      </c>
      <c r="BG1429" t="s">
        <v>107</v>
      </c>
      <c r="BH1429">
        <v>1</v>
      </c>
      <c r="BI1429" t="s">
        <v>98</v>
      </c>
      <c r="BJ1429" t="s">
        <v>108</v>
      </c>
      <c r="BK1429">
        <v>1962</v>
      </c>
      <c r="BL1429" t="s">
        <v>102</v>
      </c>
      <c r="BM1429">
        <v>1</v>
      </c>
      <c r="BN1429">
        <v>288</v>
      </c>
      <c r="BO1429" t="s">
        <v>98</v>
      </c>
      <c r="BP1429" t="s">
        <v>98</v>
      </c>
      <c r="BQ1429" t="s">
        <v>105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 t="s">
        <v>83</v>
      </c>
      <c r="BY1429" t="s">
        <v>83</v>
      </c>
      <c r="BZ1429" t="s">
        <v>83</v>
      </c>
      <c r="CA1429" s="2">
        <v>0</v>
      </c>
      <c r="CB1429">
        <v>4</v>
      </c>
      <c r="CC1429">
        <v>2008</v>
      </c>
      <c r="CD1429" t="s">
        <v>110</v>
      </c>
      <c r="CE1429" t="s">
        <v>111</v>
      </c>
      <c r="CF1429" s="2">
        <v>140000</v>
      </c>
      <c r="CG1429" s="4">
        <f t="shared" si="45"/>
        <v>89.858793324775348</v>
      </c>
    </row>
    <row r="1430" spans="1:85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 t="str">
        <f t="shared" si="44"/>
        <v>Y</v>
      </c>
      <c r="S1430">
        <v>5</v>
      </c>
      <c r="T1430">
        <v>7</v>
      </c>
      <c r="U1430">
        <v>1940</v>
      </c>
      <c r="V1430" t="str">
        <f>IF(Table1[[#This Row],[YearBuilt]]&lt;1990, "N", IF(Table1[[#This Row],[Remodeled after 1990?]] = "Y", "N", "Y"))</f>
        <v>N</v>
      </c>
      <c r="W1430">
        <v>1992</v>
      </c>
      <c r="X1430" t="str" cm="1">
        <f t="array" ref="X1430">IFERROR(IF(U1430=W1430, "N", IF(AND(U1430&lt;W1430, Table1[[#This Row],[YearRemodAdd]]&gt;1990), "Y", "N/A")), No value)</f>
        <v>Y</v>
      </c>
      <c r="Y1430" t="s">
        <v>93</v>
      </c>
      <c r="Z1430" t="s">
        <v>94</v>
      </c>
      <c r="AA1430" t="s">
        <v>116</v>
      </c>
      <c r="AB1430" t="s">
        <v>116</v>
      </c>
      <c r="AC1430" t="s">
        <v>137</v>
      </c>
      <c r="AD1430">
        <v>294</v>
      </c>
      <c r="AE1430" t="s">
        <v>98</v>
      </c>
      <c r="AF1430" t="s">
        <v>97</v>
      </c>
      <c r="AG1430" t="s">
        <v>118</v>
      </c>
      <c r="AH1430" t="s">
        <v>98</v>
      </c>
      <c r="AI1430" t="s">
        <v>98</v>
      </c>
      <c r="AJ1430" t="s">
        <v>100</v>
      </c>
      <c r="AK1430" t="s">
        <v>141</v>
      </c>
      <c r="AL1430">
        <v>510</v>
      </c>
      <c r="AM1430" t="s">
        <v>102</v>
      </c>
      <c r="AN1430">
        <v>0</v>
      </c>
      <c r="AO1430">
        <v>278</v>
      </c>
      <c r="AP1430">
        <v>788</v>
      </c>
      <c r="AQ1430" t="s">
        <v>103</v>
      </c>
      <c r="AR1430" t="s">
        <v>98</v>
      </c>
      <c r="AS1430" t="s">
        <v>105</v>
      </c>
      <c r="AT1430" t="s">
        <v>106</v>
      </c>
      <c r="AU1430">
        <v>804</v>
      </c>
      <c r="AV1430">
        <v>0</v>
      </c>
      <c r="AW1430">
        <v>0</v>
      </c>
      <c r="AX1430">
        <v>804</v>
      </c>
      <c r="AY1430">
        <v>1</v>
      </c>
      <c r="AZ1430">
        <v>0</v>
      </c>
      <c r="BA1430">
        <v>1</v>
      </c>
      <c r="BB1430">
        <v>0</v>
      </c>
      <c r="BC1430">
        <v>2</v>
      </c>
      <c r="BD1430">
        <v>1</v>
      </c>
      <c r="BE1430" t="s">
        <v>97</v>
      </c>
      <c r="BF1430">
        <v>4</v>
      </c>
      <c r="BG1430" t="s">
        <v>107</v>
      </c>
      <c r="BH1430">
        <v>2</v>
      </c>
      <c r="BI1430" t="s">
        <v>97</v>
      </c>
      <c r="BJ1430" t="s">
        <v>108</v>
      </c>
      <c r="BK1430">
        <v>1940</v>
      </c>
      <c r="BL1430" t="s">
        <v>102</v>
      </c>
      <c r="BM1430">
        <v>1</v>
      </c>
      <c r="BN1430">
        <v>240</v>
      </c>
      <c r="BO1430" t="s">
        <v>98</v>
      </c>
      <c r="BP1430" t="s">
        <v>98</v>
      </c>
      <c r="BQ1430" t="s">
        <v>105</v>
      </c>
      <c r="BR1430">
        <v>0</v>
      </c>
      <c r="BS1430">
        <v>0</v>
      </c>
      <c r="BT1430">
        <v>154</v>
      </c>
      <c r="BU1430">
        <v>0</v>
      </c>
      <c r="BV1430">
        <v>0</v>
      </c>
      <c r="BW1430">
        <v>0</v>
      </c>
      <c r="BX1430" t="s">
        <v>83</v>
      </c>
      <c r="BY1430" t="s">
        <v>134</v>
      </c>
      <c r="BZ1430" t="s">
        <v>83</v>
      </c>
      <c r="CA1430" s="2">
        <v>0</v>
      </c>
      <c r="CB1430">
        <v>2</v>
      </c>
      <c r="CC1430">
        <v>2010</v>
      </c>
      <c r="CD1430" t="s">
        <v>110</v>
      </c>
      <c r="CE1430" t="s">
        <v>128</v>
      </c>
      <c r="CF1430" s="2">
        <v>119000</v>
      </c>
      <c r="CG1430" s="4">
        <f t="shared" si="45"/>
        <v>148.00995024875621</v>
      </c>
    </row>
    <row r="1431" spans="1:85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 t="str">
        <f t="shared" si="44"/>
        <v>Y</v>
      </c>
      <c r="S1431">
        <v>6</v>
      </c>
      <c r="T1431">
        <v>7</v>
      </c>
      <c r="U1431">
        <v>1981</v>
      </c>
      <c r="V1431" t="str">
        <f>IF(Table1[[#This Row],[YearBuilt]]&lt;1990, "N", IF(Table1[[#This Row],[Remodeled after 1990?]] = "Y", "N", "Y"))</f>
        <v>N</v>
      </c>
      <c r="W1431">
        <v>1981</v>
      </c>
      <c r="X1431" t="str" cm="1">
        <f t="array" ref="X1431">IFERROR(IF(U1431=W1431, "N", IF(AND(U1431&lt;W1431, Table1[[#This Row],[YearRemodAdd]]&gt;1990), "Y", "N/A")), No value)</f>
        <v>N</v>
      </c>
      <c r="Y1431" t="s">
        <v>93</v>
      </c>
      <c r="Z1431" t="s">
        <v>94</v>
      </c>
      <c r="AA1431" t="s">
        <v>116</v>
      </c>
      <c r="AB1431" t="s">
        <v>116</v>
      </c>
      <c r="AC1431" t="s">
        <v>96</v>
      </c>
      <c r="AD1431">
        <v>310</v>
      </c>
      <c r="AE1431" t="s">
        <v>97</v>
      </c>
      <c r="AF1431" t="s">
        <v>97</v>
      </c>
      <c r="AG1431" t="s">
        <v>118</v>
      </c>
      <c r="AH1431" t="s">
        <v>97</v>
      </c>
      <c r="AI1431" t="s">
        <v>98</v>
      </c>
      <c r="AJ1431" t="s">
        <v>100</v>
      </c>
      <c r="AK1431" t="s">
        <v>141</v>
      </c>
      <c r="AL1431">
        <v>678</v>
      </c>
      <c r="AM1431" t="s">
        <v>102</v>
      </c>
      <c r="AN1431">
        <v>0</v>
      </c>
      <c r="AO1431">
        <v>762</v>
      </c>
      <c r="AP1431">
        <v>1440</v>
      </c>
      <c r="AQ1431" t="s">
        <v>103</v>
      </c>
      <c r="AR1431" t="s">
        <v>104</v>
      </c>
      <c r="AS1431" t="s">
        <v>105</v>
      </c>
      <c r="AT1431" t="s">
        <v>106</v>
      </c>
      <c r="AU1431">
        <v>1440</v>
      </c>
      <c r="AV1431">
        <v>0</v>
      </c>
      <c r="AW1431">
        <v>0</v>
      </c>
      <c r="AX1431">
        <v>1440</v>
      </c>
      <c r="AY1431">
        <v>0</v>
      </c>
      <c r="AZ1431">
        <v>0</v>
      </c>
      <c r="BA1431">
        <v>2</v>
      </c>
      <c r="BB1431">
        <v>0</v>
      </c>
      <c r="BC1431">
        <v>3</v>
      </c>
      <c r="BD1431">
        <v>1</v>
      </c>
      <c r="BE1431" t="s">
        <v>97</v>
      </c>
      <c r="BF1431">
        <v>7</v>
      </c>
      <c r="BG1431" t="s">
        <v>107</v>
      </c>
      <c r="BH1431">
        <v>1</v>
      </c>
      <c r="BI1431" t="s">
        <v>98</v>
      </c>
      <c r="BJ1431" t="s">
        <v>108</v>
      </c>
      <c r="BK1431">
        <v>1981</v>
      </c>
      <c r="BL1431" t="s">
        <v>157</v>
      </c>
      <c r="BM1431">
        <v>2</v>
      </c>
      <c r="BN1431">
        <v>467</v>
      </c>
      <c r="BO1431" t="s">
        <v>98</v>
      </c>
      <c r="BP1431" t="s">
        <v>98</v>
      </c>
      <c r="BQ1431" t="s">
        <v>105</v>
      </c>
      <c r="BR1431">
        <v>0</v>
      </c>
      <c r="BS1431">
        <v>0</v>
      </c>
      <c r="BT1431">
        <v>99</v>
      </c>
      <c r="BU1431">
        <v>0</v>
      </c>
      <c r="BV1431">
        <v>0</v>
      </c>
      <c r="BW1431">
        <v>0</v>
      </c>
      <c r="BX1431" t="s">
        <v>83</v>
      </c>
      <c r="BY1431" t="s">
        <v>83</v>
      </c>
      <c r="BZ1431" t="s">
        <v>83</v>
      </c>
      <c r="CA1431" s="2">
        <v>0</v>
      </c>
      <c r="CB1431">
        <v>4</v>
      </c>
      <c r="CC1431">
        <v>2007</v>
      </c>
      <c r="CD1431" t="s">
        <v>110</v>
      </c>
      <c r="CE1431" t="s">
        <v>111</v>
      </c>
      <c r="CF1431" s="2">
        <v>182900</v>
      </c>
      <c r="CG1431" s="4">
        <f t="shared" si="45"/>
        <v>127.01388888888889</v>
      </c>
    </row>
    <row r="1432" spans="1:85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 t="str">
        <f t="shared" si="44"/>
        <v>N</v>
      </c>
      <c r="S1432">
        <v>5</v>
      </c>
      <c r="T1432">
        <v>5</v>
      </c>
      <c r="U1432">
        <v>2005</v>
      </c>
      <c r="V1432" t="str">
        <f>IF(Table1[[#This Row],[YearBuilt]]&lt;1990, "N", IF(Table1[[#This Row],[Remodeled after 1990?]] = "Y", "N", "Y"))</f>
        <v>Y</v>
      </c>
      <c r="W1432">
        <v>2005</v>
      </c>
      <c r="X1432" t="str" cm="1">
        <f t="array" ref="X1432">IFERROR(IF(U1432=W1432, "N", IF(AND(U1432&lt;W1432, Table1[[#This Row],[YearRemodAdd]]&gt;1990), "Y", "N/A")), No value)</f>
        <v>N</v>
      </c>
      <c r="Y1432" t="s">
        <v>93</v>
      </c>
      <c r="Z1432" t="s">
        <v>94</v>
      </c>
      <c r="AA1432" t="s">
        <v>95</v>
      </c>
      <c r="AB1432" t="s">
        <v>95</v>
      </c>
      <c r="AC1432" t="s">
        <v>117</v>
      </c>
      <c r="AD1432">
        <v>0</v>
      </c>
      <c r="AE1432" t="s">
        <v>97</v>
      </c>
      <c r="AF1432" t="s">
        <v>98</v>
      </c>
      <c r="AG1432" t="s">
        <v>99</v>
      </c>
      <c r="AH1432" t="s">
        <v>97</v>
      </c>
      <c r="AI1432" t="s">
        <v>97</v>
      </c>
      <c r="AJ1432" t="s">
        <v>130</v>
      </c>
      <c r="AK1432" t="s">
        <v>102</v>
      </c>
      <c r="AL1432">
        <v>0</v>
      </c>
      <c r="AM1432" t="s">
        <v>102</v>
      </c>
      <c r="AN1432">
        <v>0</v>
      </c>
      <c r="AO1432">
        <v>732</v>
      </c>
      <c r="AP1432">
        <v>732</v>
      </c>
      <c r="AQ1432" t="s">
        <v>103</v>
      </c>
      <c r="AR1432" t="s">
        <v>104</v>
      </c>
      <c r="AS1432" t="s">
        <v>105</v>
      </c>
      <c r="AT1432" t="s">
        <v>106</v>
      </c>
      <c r="AU1432">
        <v>734</v>
      </c>
      <c r="AV1432">
        <v>1104</v>
      </c>
      <c r="AW1432">
        <v>0</v>
      </c>
      <c r="AX1432">
        <v>1838</v>
      </c>
      <c r="AY1432">
        <v>0</v>
      </c>
      <c r="AZ1432">
        <v>0</v>
      </c>
      <c r="BA1432">
        <v>2</v>
      </c>
      <c r="BB1432">
        <v>1</v>
      </c>
      <c r="BC1432">
        <v>4</v>
      </c>
      <c r="BD1432">
        <v>1</v>
      </c>
      <c r="BE1432" t="s">
        <v>98</v>
      </c>
      <c r="BF1432">
        <v>7</v>
      </c>
      <c r="BG1432" t="s">
        <v>107</v>
      </c>
      <c r="BH1432">
        <v>1</v>
      </c>
      <c r="BI1432" t="s">
        <v>97</v>
      </c>
      <c r="BJ1432" t="s">
        <v>156</v>
      </c>
      <c r="BK1432">
        <v>2005</v>
      </c>
      <c r="BL1432" t="s">
        <v>157</v>
      </c>
      <c r="BM1432">
        <v>2</v>
      </c>
      <c r="BN1432">
        <v>372</v>
      </c>
      <c r="BO1432" t="s">
        <v>98</v>
      </c>
      <c r="BP1432" t="s">
        <v>98</v>
      </c>
      <c r="BQ1432" t="s">
        <v>105</v>
      </c>
      <c r="BR1432">
        <v>100</v>
      </c>
      <c r="BS1432">
        <v>40</v>
      </c>
      <c r="BT1432">
        <v>0</v>
      </c>
      <c r="BU1432">
        <v>0</v>
      </c>
      <c r="BV1432">
        <v>0</v>
      </c>
      <c r="BW1432">
        <v>0</v>
      </c>
      <c r="BX1432" t="s">
        <v>83</v>
      </c>
      <c r="BY1432" t="s">
        <v>83</v>
      </c>
      <c r="BZ1432" t="s">
        <v>83</v>
      </c>
      <c r="CA1432" s="2">
        <v>0</v>
      </c>
      <c r="CB1432">
        <v>7</v>
      </c>
      <c r="CC1432">
        <v>2006</v>
      </c>
      <c r="CD1432" t="s">
        <v>110</v>
      </c>
      <c r="CE1432" t="s">
        <v>111</v>
      </c>
      <c r="CF1432" s="2">
        <v>192140</v>
      </c>
      <c r="CG1432" s="4">
        <f t="shared" si="45"/>
        <v>104.53754080522307</v>
      </c>
    </row>
    <row r="1433" spans="1:85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 t="str">
        <f t="shared" si="44"/>
        <v>Y</v>
      </c>
      <c r="S1433">
        <v>6</v>
      </c>
      <c r="T1433">
        <v>6</v>
      </c>
      <c r="U1433">
        <v>1976</v>
      </c>
      <c r="V1433" t="str">
        <f>IF(Table1[[#This Row],[YearBuilt]]&lt;1990, "N", IF(Table1[[#This Row],[Remodeled after 1990?]] = "Y", "N", "Y"))</f>
        <v>N</v>
      </c>
      <c r="W1433">
        <v>1976</v>
      </c>
      <c r="X1433" t="str" cm="1">
        <f t="array" ref="X1433">IFERROR(IF(U1433=W1433, "N", IF(AND(U1433&lt;W1433, Table1[[#This Row],[YearRemodAdd]]&gt;1990), "Y", "N/A")), No value)</f>
        <v>N</v>
      </c>
      <c r="Y1433" t="s">
        <v>93</v>
      </c>
      <c r="Z1433" t="s">
        <v>94</v>
      </c>
      <c r="AA1433" t="s">
        <v>161</v>
      </c>
      <c r="AB1433" t="s">
        <v>161</v>
      </c>
      <c r="AC1433" t="s">
        <v>117</v>
      </c>
      <c r="AD1433">
        <v>0</v>
      </c>
      <c r="AE1433" t="s">
        <v>98</v>
      </c>
      <c r="AF1433" t="s">
        <v>98</v>
      </c>
      <c r="AG1433" t="s">
        <v>118</v>
      </c>
      <c r="AH1433" t="s">
        <v>97</v>
      </c>
      <c r="AI1433" t="s">
        <v>98</v>
      </c>
      <c r="AJ1433" t="s">
        <v>100</v>
      </c>
      <c r="AK1433" t="s">
        <v>172</v>
      </c>
      <c r="AL1433">
        <v>958</v>
      </c>
      <c r="AM1433" t="s">
        <v>102</v>
      </c>
      <c r="AN1433">
        <v>0</v>
      </c>
      <c r="AO1433">
        <v>0</v>
      </c>
      <c r="AP1433">
        <v>958</v>
      </c>
      <c r="AQ1433" t="s">
        <v>103</v>
      </c>
      <c r="AR1433" t="s">
        <v>98</v>
      </c>
      <c r="AS1433" t="s">
        <v>105</v>
      </c>
      <c r="AT1433" t="s">
        <v>106</v>
      </c>
      <c r="AU1433">
        <v>958</v>
      </c>
      <c r="AV1433">
        <v>0</v>
      </c>
      <c r="AW1433">
        <v>0</v>
      </c>
      <c r="AX1433">
        <v>958</v>
      </c>
      <c r="AY1433">
        <v>0</v>
      </c>
      <c r="AZ1433">
        <v>0</v>
      </c>
      <c r="BA1433">
        <v>2</v>
      </c>
      <c r="BB1433">
        <v>0</v>
      </c>
      <c r="BC1433">
        <v>2</v>
      </c>
      <c r="BD1433">
        <v>1</v>
      </c>
      <c r="BE1433" t="s">
        <v>98</v>
      </c>
      <c r="BF1433">
        <v>5</v>
      </c>
      <c r="BG1433" t="s">
        <v>107</v>
      </c>
      <c r="BH1433">
        <v>0</v>
      </c>
      <c r="BI1433" t="s">
        <v>83</v>
      </c>
      <c r="BJ1433" t="s">
        <v>108</v>
      </c>
      <c r="BK1433">
        <v>1976</v>
      </c>
      <c r="BL1433" t="s">
        <v>109</v>
      </c>
      <c r="BM1433">
        <v>2</v>
      </c>
      <c r="BN1433">
        <v>440</v>
      </c>
      <c r="BO1433" t="s">
        <v>98</v>
      </c>
      <c r="BP1433" t="s">
        <v>98</v>
      </c>
      <c r="BQ1433" t="s">
        <v>105</v>
      </c>
      <c r="BR1433">
        <v>0</v>
      </c>
      <c r="BS1433">
        <v>60</v>
      </c>
      <c r="BT1433">
        <v>0</v>
      </c>
      <c r="BU1433">
        <v>0</v>
      </c>
      <c r="BV1433">
        <v>0</v>
      </c>
      <c r="BW1433">
        <v>0</v>
      </c>
      <c r="BX1433" t="s">
        <v>83</v>
      </c>
      <c r="BY1433" t="s">
        <v>83</v>
      </c>
      <c r="BZ1433" t="s">
        <v>83</v>
      </c>
      <c r="CA1433" s="2">
        <v>0</v>
      </c>
      <c r="CB1433">
        <v>10</v>
      </c>
      <c r="CC1433">
        <v>2009</v>
      </c>
      <c r="CD1433" t="s">
        <v>110</v>
      </c>
      <c r="CE1433" t="s">
        <v>111</v>
      </c>
      <c r="CF1433" s="2">
        <v>143750</v>
      </c>
      <c r="CG1433" s="4">
        <f t="shared" si="45"/>
        <v>150.05219206680584</v>
      </c>
    </row>
    <row r="1434" spans="1:85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 t="str">
        <f t="shared" si="44"/>
        <v>Y</v>
      </c>
      <c r="S1434">
        <v>4</v>
      </c>
      <c r="T1434">
        <v>6</v>
      </c>
      <c r="U1434">
        <v>1927</v>
      </c>
      <c r="V1434" t="str">
        <f>IF(Table1[[#This Row],[YearBuilt]]&lt;1990, "N", IF(Table1[[#This Row],[Remodeled after 1990?]] = "Y", "N", "Y"))</f>
        <v>N</v>
      </c>
      <c r="W1434">
        <v>2007</v>
      </c>
      <c r="X1434" t="str" cm="1">
        <f t="array" ref="X1434">IFERROR(IF(U1434=W1434, "N", IF(AND(U1434&lt;W1434, Table1[[#This Row],[YearRemodAdd]]&gt;1990), "Y", "N/A")), No value)</f>
        <v>Y</v>
      </c>
      <c r="Y1434" t="s">
        <v>93</v>
      </c>
      <c r="Z1434" t="s">
        <v>94</v>
      </c>
      <c r="AA1434" t="s">
        <v>124</v>
      </c>
      <c r="AB1434" t="s">
        <v>124</v>
      </c>
      <c r="AC1434" t="s">
        <v>117</v>
      </c>
      <c r="AD1434">
        <v>0</v>
      </c>
      <c r="AE1434" t="s">
        <v>98</v>
      </c>
      <c r="AF1434" t="s">
        <v>98</v>
      </c>
      <c r="AG1434" t="s">
        <v>126</v>
      </c>
      <c r="AH1434" t="s">
        <v>98</v>
      </c>
      <c r="AI1434" t="s">
        <v>98</v>
      </c>
      <c r="AJ1434" t="s">
        <v>100</v>
      </c>
      <c r="AK1434" t="s">
        <v>102</v>
      </c>
      <c r="AL1434">
        <v>0</v>
      </c>
      <c r="AM1434" t="s">
        <v>102</v>
      </c>
      <c r="AN1434">
        <v>0</v>
      </c>
      <c r="AO1434">
        <v>656</v>
      </c>
      <c r="AP1434">
        <v>656</v>
      </c>
      <c r="AQ1434" t="s">
        <v>103</v>
      </c>
      <c r="AR1434" t="s">
        <v>98</v>
      </c>
      <c r="AS1434" t="s">
        <v>105</v>
      </c>
      <c r="AT1434" t="s">
        <v>106</v>
      </c>
      <c r="AU1434">
        <v>968</v>
      </c>
      <c r="AV1434">
        <v>0</v>
      </c>
      <c r="AW1434">
        <v>0</v>
      </c>
      <c r="AX1434">
        <v>968</v>
      </c>
      <c r="AY1434">
        <v>0</v>
      </c>
      <c r="AZ1434">
        <v>0</v>
      </c>
      <c r="BA1434">
        <v>2</v>
      </c>
      <c r="BB1434">
        <v>0</v>
      </c>
      <c r="BC1434">
        <v>4</v>
      </c>
      <c r="BD1434">
        <v>1</v>
      </c>
      <c r="BE1434" t="s">
        <v>98</v>
      </c>
      <c r="BF1434">
        <v>5</v>
      </c>
      <c r="BG1434" t="s">
        <v>107</v>
      </c>
      <c r="BH1434">
        <v>0</v>
      </c>
      <c r="BI1434" t="s">
        <v>83</v>
      </c>
      <c r="BJ1434" t="s">
        <v>127</v>
      </c>
      <c r="BK1434">
        <v>1928</v>
      </c>
      <c r="BL1434" t="s">
        <v>102</v>
      </c>
      <c r="BM1434">
        <v>1</v>
      </c>
      <c r="BN1434">
        <v>216</v>
      </c>
      <c r="BO1434" t="s">
        <v>147</v>
      </c>
      <c r="BP1434" t="s">
        <v>147</v>
      </c>
      <c r="BQ1434" t="s">
        <v>105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83</v>
      </c>
      <c r="BY1434" t="s">
        <v>83</v>
      </c>
      <c r="BZ1434" t="s">
        <v>83</v>
      </c>
      <c r="CA1434" s="2">
        <v>0</v>
      </c>
      <c r="CB1434">
        <v>8</v>
      </c>
      <c r="CC1434">
        <v>2007</v>
      </c>
      <c r="CD1434" t="s">
        <v>110</v>
      </c>
      <c r="CE1434" t="s">
        <v>111</v>
      </c>
      <c r="CF1434" s="2">
        <v>64500</v>
      </c>
      <c r="CG1434" s="4">
        <f t="shared" si="45"/>
        <v>66.632231404958674</v>
      </c>
    </row>
    <row r="1435" spans="1:85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 t="str">
        <f t="shared" si="44"/>
        <v>N</v>
      </c>
      <c r="S1435">
        <v>6</v>
      </c>
      <c r="T1435">
        <v>5</v>
      </c>
      <c r="U1435">
        <v>2000</v>
      </c>
      <c r="V1435" t="str">
        <f>IF(Table1[[#This Row],[YearBuilt]]&lt;1990, "N", IF(Table1[[#This Row],[Remodeled after 1990?]] = "Y", "N", "Y"))</f>
        <v>Y</v>
      </c>
      <c r="W1435">
        <v>2000</v>
      </c>
      <c r="X1435" t="str" cm="1">
        <f t="array" ref="X1435">IFERROR(IF(U1435=W1435, "N", IF(AND(U1435&lt;W1435, Table1[[#This Row],[YearRemodAdd]]&gt;1990), "Y", "N/A")), No value)</f>
        <v>N</v>
      </c>
      <c r="Y1435" t="s">
        <v>93</v>
      </c>
      <c r="Z1435" t="s">
        <v>94</v>
      </c>
      <c r="AA1435" t="s">
        <v>95</v>
      </c>
      <c r="AB1435" t="s">
        <v>95</v>
      </c>
      <c r="AC1435" t="s">
        <v>96</v>
      </c>
      <c r="AD1435">
        <v>318</v>
      </c>
      <c r="AE1435" t="s">
        <v>98</v>
      </c>
      <c r="AF1435" t="s">
        <v>98</v>
      </c>
      <c r="AG1435" t="s">
        <v>99</v>
      </c>
      <c r="AH1435" t="s">
        <v>97</v>
      </c>
      <c r="AI1435" t="s">
        <v>98</v>
      </c>
      <c r="AJ1435" t="s">
        <v>100</v>
      </c>
      <c r="AK1435" t="s">
        <v>102</v>
      </c>
      <c r="AL1435">
        <v>0</v>
      </c>
      <c r="AM1435" t="s">
        <v>102</v>
      </c>
      <c r="AN1435">
        <v>0</v>
      </c>
      <c r="AO1435">
        <v>936</v>
      </c>
      <c r="AP1435">
        <v>936</v>
      </c>
      <c r="AQ1435" t="s">
        <v>103</v>
      </c>
      <c r="AR1435" t="s">
        <v>104</v>
      </c>
      <c r="AS1435" t="s">
        <v>105</v>
      </c>
      <c r="AT1435" t="s">
        <v>106</v>
      </c>
      <c r="AU1435">
        <v>962</v>
      </c>
      <c r="AV1435">
        <v>830</v>
      </c>
      <c r="AW1435">
        <v>0</v>
      </c>
      <c r="AX1435">
        <v>1792</v>
      </c>
      <c r="AY1435">
        <v>1</v>
      </c>
      <c r="AZ1435">
        <v>0</v>
      </c>
      <c r="BA1435">
        <v>2</v>
      </c>
      <c r="BB1435">
        <v>1</v>
      </c>
      <c r="BC1435">
        <v>3</v>
      </c>
      <c r="BD1435">
        <v>1</v>
      </c>
      <c r="BE1435" t="s">
        <v>98</v>
      </c>
      <c r="BF1435">
        <v>8</v>
      </c>
      <c r="BG1435" t="s">
        <v>107</v>
      </c>
      <c r="BH1435">
        <v>1</v>
      </c>
      <c r="BI1435" t="s">
        <v>98</v>
      </c>
      <c r="BJ1435" t="s">
        <v>108</v>
      </c>
      <c r="BK1435">
        <v>2000</v>
      </c>
      <c r="BL1435" t="s">
        <v>157</v>
      </c>
      <c r="BM1435">
        <v>2</v>
      </c>
      <c r="BN1435">
        <v>451</v>
      </c>
      <c r="BO1435" t="s">
        <v>98</v>
      </c>
      <c r="BP1435" t="s">
        <v>98</v>
      </c>
      <c r="BQ1435" t="s">
        <v>105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t="s">
        <v>83</v>
      </c>
      <c r="BY1435" t="s">
        <v>83</v>
      </c>
      <c r="BZ1435" t="s">
        <v>83</v>
      </c>
      <c r="CA1435" s="2">
        <v>0</v>
      </c>
      <c r="CB1435">
        <v>5</v>
      </c>
      <c r="CC1435">
        <v>2008</v>
      </c>
      <c r="CD1435" t="s">
        <v>110</v>
      </c>
      <c r="CE1435" t="s">
        <v>111</v>
      </c>
      <c r="CF1435" s="2">
        <v>186500</v>
      </c>
      <c r="CG1435" s="4">
        <f t="shared" si="45"/>
        <v>104.07366071428571</v>
      </c>
    </row>
    <row r="1436" spans="1:85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 t="str">
        <f t="shared" si="44"/>
        <v>Y</v>
      </c>
      <c r="S1436">
        <v>5</v>
      </c>
      <c r="T1436">
        <v>5</v>
      </c>
      <c r="U1436">
        <v>1977</v>
      </c>
      <c r="V1436" t="str">
        <f>IF(Table1[[#This Row],[YearBuilt]]&lt;1990, "N", IF(Table1[[#This Row],[Remodeled after 1990?]] = "Y", "N", "Y"))</f>
        <v>N</v>
      </c>
      <c r="W1436">
        <v>1977</v>
      </c>
      <c r="X1436" t="str" cm="1">
        <f t="array" ref="X1436">IFERROR(IF(U1436=W1436, "N", IF(AND(U1436&lt;W1436, Table1[[#This Row],[YearRemodAdd]]&gt;1990), "Y", "N/A")), No value)</f>
        <v>N</v>
      </c>
      <c r="Y1436" t="s">
        <v>93</v>
      </c>
      <c r="Z1436" t="s">
        <v>94</v>
      </c>
      <c r="AA1436" t="s">
        <v>96</v>
      </c>
      <c r="AB1436" t="s">
        <v>96</v>
      </c>
      <c r="AC1436" t="s">
        <v>117</v>
      </c>
      <c r="AD1436">
        <v>0</v>
      </c>
      <c r="AE1436" t="s">
        <v>98</v>
      </c>
      <c r="AF1436" t="s">
        <v>98</v>
      </c>
      <c r="AG1436" t="s">
        <v>118</v>
      </c>
      <c r="AH1436" t="s">
        <v>98</v>
      </c>
      <c r="AI1436" t="s">
        <v>98</v>
      </c>
      <c r="AJ1436" t="s">
        <v>100</v>
      </c>
      <c r="AK1436" t="s">
        <v>119</v>
      </c>
      <c r="AL1436">
        <v>936</v>
      </c>
      <c r="AM1436" t="s">
        <v>102</v>
      </c>
      <c r="AN1436">
        <v>0</v>
      </c>
      <c r="AO1436">
        <v>190</v>
      </c>
      <c r="AP1436">
        <v>1126</v>
      </c>
      <c r="AQ1436" t="s">
        <v>103</v>
      </c>
      <c r="AR1436" t="s">
        <v>147</v>
      </c>
      <c r="AS1436" t="s">
        <v>105</v>
      </c>
      <c r="AT1436" t="s">
        <v>106</v>
      </c>
      <c r="AU1436">
        <v>1126</v>
      </c>
      <c r="AV1436">
        <v>0</v>
      </c>
      <c r="AW1436">
        <v>0</v>
      </c>
      <c r="AX1436">
        <v>1126</v>
      </c>
      <c r="AY1436">
        <v>1</v>
      </c>
      <c r="AZ1436">
        <v>0</v>
      </c>
      <c r="BA1436">
        <v>2</v>
      </c>
      <c r="BB1436">
        <v>0</v>
      </c>
      <c r="BC1436">
        <v>3</v>
      </c>
      <c r="BD1436">
        <v>1</v>
      </c>
      <c r="BE1436" t="s">
        <v>98</v>
      </c>
      <c r="BF1436">
        <v>5</v>
      </c>
      <c r="BG1436" t="s">
        <v>107</v>
      </c>
      <c r="BH1436">
        <v>1</v>
      </c>
      <c r="BI1436" t="s">
        <v>97</v>
      </c>
      <c r="BJ1436" t="s">
        <v>108</v>
      </c>
      <c r="BK1436">
        <v>1977</v>
      </c>
      <c r="BL1436" t="s">
        <v>109</v>
      </c>
      <c r="BM1436">
        <v>2</v>
      </c>
      <c r="BN1436">
        <v>484</v>
      </c>
      <c r="BO1436" t="s">
        <v>98</v>
      </c>
      <c r="BP1436" t="s">
        <v>98</v>
      </c>
      <c r="BQ1436" t="s">
        <v>190</v>
      </c>
      <c r="BR1436">
        <v>295</v>
      </c>
      <c r="BS1436">
        <v>41</v>
      </c>
      <c r="BT1436">
        <v>0</v>
      </c>
      <c r="BU1436">
        <v>0</v>
      </c>
      <c r="BV1436">
        <v>0</v>
      </c>
      <c r="BW1436">
        <v>0</v>
      </c>
      <c r="BX1436" t="s">
        <v>83</v>
      </c>
      <c r="BY1436" t="s">
        <v>83</v>
      </c>
      <c r="BZ1436" t="s">
        <v>83</v>
      </c>
      <c r="CA1436" s="2">
        <v>0</v>
      </c>
      <c r="CB1436">
        <v>5</v>
      </c>
      <c r="CC1436">
        <v>2006</v>
      </c>
      <c r="CD1436" t="s">
        <v>110</v>
      </c>
      <c r="CE1436" t="s">
        <v>111</v>
      </c>
      <c r="CF1436" s="2">
        <v>160000</v>
      </c>
      <c r="CG1436" s="4">
        <f t="shared" si="45"/>
        <v>142.09591474245116</v>
      </c>
    </row>
    <row r="1437" spans="1:85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 t="str">
        <f t="shared" si="44"/>
        <v>Y</v>
      </c>
      <c r="S1437">
        <v>6</v>
      </c>
      <c r="T1437">
        <v>9</v>
      </c>
      <c r="U1437">
        <v>1962</v>
      </c>
      <c r="V1437" t="str">
        <f>IF(Table1[[#This Row],[YearBuilt]]&lt;1990, "N", IF(Table1[[#This Row],[Remodeled after 1990?]] = "Y", "N", "Y"))</f>
        <v>N</v>
      </c>
      <c r="W1437">
        <v>2005</v>
      </c>
      <c r="X1437" t="str" cm="1">
        <f t="array" ref="X1437">IFERROR(IF(U1437=W1437, "N", IF(AND(U1437&lt;W1437, Table1[[#This Row],[YearRemodAdd]]&gt;1990), "Y", "N/A")), No value)</f>
        <v>Y</v>
      </c>
      <c r="Y1437" t="s">
        <v>93</v>
      </c>
      <c r="Z1437" t="s">
        <v>94</v>
      </c>
      <c r="AA1437" t="s">
        <v>124</v>
      </c>
      <c r="AB1437" t="s">
        <v>124</v>
      </c>
      <c r="AC1437" t="s">
        <v>96</v>
      </c>
      <c r="AD1437">
        <v>237</v>
      </c>
      <c r="AE1437" t="s">
        <v>97</v>
      </c>
      <c r="AF1437" t="s">
        <v>97</v>
      </c>
      <c r="AG1437" t="s">
        <v>118</v>
      </c>
      <c r="AH1437" t="s">
        <v>98</v>
      </c>
      <c r="AI1437" t="s">
        <v>98</v>
      </c>
      <c r="AJ1437" t="s">
        <v>100</v>
      </c>
      <c r="AK1437" t="s">
        <v>102</v>
      </c>
      <c r="AL1437">
        <v>0</v>
      </c>
      <c r="AM1437" t="s">
        <v>102</v>
      </c>
      <c r="AN1437">
        <v>0</v>
      </c>
      <c r="AO1437">
        <v>1319</v>
      </c>
      <c r="AP1437">
        <v>1319</v>
      </c>
      <c r="AQ1437" t="s">
        <v>103</v>
      </c>
      <c r="AR1437" t="s">
        <v>98</v>
      </c>
      <c r="AS1437" t="s">
        <v>105</v>
      </c>
      <c r="AT1437" t="s">
        <v>106</v>
      </c>
      <c r="AU1437">
        <v>1537</v>
      </c>
      <c r="AV1437">
        <v>0</v>
      </c>
      <c r="AW1437">
        <v>0</v>
      </c>
      <c r="AX1437">
        <v>1537</v>
      </c>
      <c r="AY1437">
        <v>1</v>
      </c>
      <c r="AZ1437">
        <v>0</v>
      </c>
      <c r="BA1437">
        <v>1</v>
      </c>
      <c r="BB1437">
        <v>1</v>
      </c>
      <c r="BC1437">
        <v>3</v>
      </c>
      <c r="BD1437">
        <v>1</v>
      </c>
      <c r="BE1437" t="s">
        <v>97</v>
      </c>
      <c r="BF1437">
        <v>7</v>
      </c>
      <c r="BG1437" t="s">
        <v>107</v>
      </c>
      <c r="BH1437">
        <v>1</v>
      </c>
      <c r="BI1437" t="s">
        <v>97</v>
      </c>
      <c r="BJ1437" t="s">
        <v>108</v>
      </c>
      <c r="BK1437">
        <v>1962</v>
      </c>
      <c r="BL1437" t="s">
        <v>109</v>
      </c>
      <c r="BM1437">
        <v>2</v>
      </c>
      <c r="BN1437">
        <v>462</v>
      </c>
      <c r="BO1437" t="s">
        <v>98</v>
      </c>
      <c r="BP1437" t="s">
        <v>98</v>
      </c>
      <c r="BQ1437" t="s">
        <v>105</v>
      </c>
      <c r="BR1437">
        <v>0</v>
      </c>
      <c r="BS1437">
        <v>36</v>
      </c>
      <c r="BT1437">
        <v>0</v>
      </c>
      <c r="BU1437">
        <v>0</v>
      </c>
      <c r="BV1437">
        <v>0</v>
      </c>
      <c r="BW1437">
        <v>0</v>
      </c>
      <c r="BX1437" t="s">
        <v>83</v>
      </c>
      <c r="BY1437" t="s">
        <v>165</v>
      </c>
      <c r="BZ1437" t="s">
        <v>83</v>
      </c>
      <c r="CA1437" s="2">
        <v>0</v>
      </c>
      <c r="CB1437">
        <v>7</v>
      </c>
      <c r="CC1437">
        <v>2008</v>
      </c>
      <c r="CD1437" t="s">
        <v>173</v>
      </c>
      <c r="CE1437" t="s">
        <v>128</v>
      </c>
      <c r="CF1437" s="2">
        <v>174000</v>
      </c>
      <c r="CG1437" s="4">
        <f t="shared" si="45"/>
        <v>113.20754716981132</v>
      </c>
    </row>
    <row r="1438" spans="1:85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 t="str">
        <f t="shared" si="44"/>
        <v>Y</v>
      </c>
      <c r="S1438">
        <v>4</v>
      </c>
      <c r="T1438">
        <v>6</v>
      </c>
      <c r="U1438">
        <v>1971</v>
      </c>
      <c r="V1438" t="str">
        <f>IF(Table1[[#This Row],[YearBuilt]]&lt;1990, "N", IF(Table1[[#This Row],[Remodeled after 1990?]] = "Y", "N", "Y"))</f>
        <v>N</v>
      </c>
      <c r="W1438">
        <v>1971</v>
      </c>
      <c r="X1438" t="str" cm="1">
        <f t="array" ref="X1438">IFERROR(IF(U1438=W1438, "N", IF(AND(U1438&lt;W1438, Table1[[#This Row],[YearRemodAdd]]&gt;1990), "Y", "N/A")), No value)</f>
        <v>N</v>
      </c>
      <c r="Y1438" t="s">
        <v>93</v>
      </c>
      <c r="Z1438" t="s">
        <v>94</v>
      </c>
      <c r="AA1438" t="s">
        <v>140</v>
      </c>
      <c r="AB1438" t="s">
        <v>140</v>
      </c>
      <c r="AC1438" t="s">
        <v>117</v>
      </c>
      <c r="AD1438">
        <v>0</v>
      </c>
      <c r="AE1438" t="s">
        <v>98</v>
      </c>
      <c r="AF1438" t="s">
        <v>98</v>
      </c>
      <c r="AG1438" t="s">
        <v>99</v>
      </c>
      <c r="AH1438" t="s">
        <v>98</v>
      </c>
      <c r="AI1438" t="s">
        <v>98</v>
      </c>
      <c r="AJ1438" t="s">
        <v>100</v>
      </c>
      <c r="AK1438" t="s">
        <v>119</v>
      </c>
      <c r="AL1438">
        <v>616</v>
      </c>
      <c r="AM1438" t="s">
        <v>102</v>
      </c>
      <c r="AN1438">
        <v>0</v>
      </c>
      <c r="AO1438">
        <v>248</v>
      </c>
      <c r="AP1438">
        <v>864</v>
      </c>
      <c r="AQ1438" t="s">
        <v>103</v>
      </c>
      <c r="AR1438" t="s">
        <v>98</v>
      </c>
      <c r="AS1438" t="s">
        <v>105</v>
      </c>
      <c r="AT1438" t="s">
        <v>106</v>
      </c>
      <c r="AU1438">
        <v>864</v>
      </c>
      <c r="AV1438">
        <v>0</v>
      </c>
      <c r="AW1438">
        <v>0</v>
      </c>
      <c r="AX1438">
        <v>864</v>
      </c>
      <c r="AY1438">
        <v>0</v>
      </c>
      <c r="AZ1438">
        <v>0</v>
      </c>
      <c r="BA1438">
        <v>1</v>
      </c>
      <c r="BB1438">
        <v>0</v>
      </c>
      <c r="BC1438">
        <v>3</v>
      </c>
      <c r="BD1438">
        <v>1</v>
      </c>
      <c r="BE1438" t="s">
        <v>98</v>
      </c>
      <c r="BF1438">
        <v>5</v>
      </c>
      <c r="BG1438" t="s">
        <v>107</v>
      </c>
      <c r="BH1438">
        <v>0</v>
      </c>
      <c r="BI1438" t="s">
        <v>83</v>
      </c>
      <c r="BJ1438" t="s">
        <v>127</v>
      </c>
      <c r="BK1438">
        <v>1974</v>
      </c>
      <c r="BL1438" t="s">
        <v>102</v>
      </c>
      <c r="BM1438">
        <v>2</v>
      </c>
      <c r="BN1438">
        <v>528</v>
      </c>
      <c r="BO1438" t="s">
        <v>98</v>
      </c>
      <c r="BP1438" t="s">
        <v>98</v>
      </c>
      <c r="BQ1438" t="s">
        <v>105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 t="s">
        <v>83</v>
      </c>
      <c r="BY1438" t="s">
        <v>163</v>
      </c>
      <c r="BZ1438" t="s">
        <v>83</v>
      </c>
      <c r="CA1438" s="2">
        <v>0</v>
      </c>
      <c r="CB1438">
        <v>5</v>
      </c>
      <c r="CC1438">
        <v>2007</v>
      </c>
      <c r="CD1438" t="s">
        <v>110</v>
      </c>
      <c r="CE1438" t="s">
        <v>111</v>
      </c>
      <c r="CF1438" s="2">
        <v>120500</v>
      </c>
      <c r="CG1438" s="4">
        <f t="shared" si="45"/>
        <v>139.46759259259258</v>
      </c>
    </row>
    <row r="1439" spans="1:85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 t="str">
        <f t="shared" si="44"/>
        <v>Y</v>
      </c>
      <c r="S1439">
        <v>8</v>
      </c>
      <c r="T1439">
        <v>5</v>
      </c>
      <c r="U1439">
        <v>2008</v>
      </c>
      <c r="V1439" t="str">
        <f>IF(Table1[[#This Row],[YearBuilt]]&lt;1990, "N", IF(Table1[[#This Row],[Remodeled after 1990?]] = "Y", "N", "Y"))</f>
        <v>Y</v>
      </c>
      <c r="W1439">
        <v>2008</v>
      </c>
      <c r="X1439" t="str" cm="1">
        <f t="array" ref="X1439">IFERROR(IF(U1439=W1439, "N", IF(AND(U1439&lt;W1439, Table1[[#This Row],[YearRemodAdd]]&gt;1990), "Y", "N/A")), No value)</f>
        <v>N</v>
      </c>
      <c r="Y1439" t="s">
        <v>152</v>
      </c>
      <c r="Z1439" t="s">
        <v>94</v>
      </c>
      <c r="AA1439" t="s">
        <v>95</v>
      </c>
      <c r="AB1439" t="s">
        <v>95</v>
      </c>
      <c r="AC1439" t="s">
        <v>137</v>
      </c>
      <c r="AD1439">
        <v>426</v>
      </c>
      <c r="AE1439" t="s">
        <v>104</v>
      </c>
      <c r="AF1439" t="s">
        <v>98</v>
      </c>
      <c r="AG1439" t="s">
        <v>99</v>
      </c>
      <c r="AH1439" t="s">
        <v>104</v>
      </c>
      <c r="AI1439" t="s">
        <v>98</v>
      </c>
      <c r="AJ1439" t="s">
        <v>130</v>
      </c>
      <c r="AK1439" t="s">
        <v>101</v>
      </c>
      <c r="AL1439">
        <v>1336</v>
      </c>
      <c r="AM1439" t="s">
        <v>102</v>
      </c>
      <c r="AN1439">
        <v>0</v>
      </c>
      <c r="AO1439">
        <v>596</v>
      </c>
      <c r="AP1439">
        <v>1932</v>
      </c>
      <c r="AQ1439" t="s">
        <v>103</v>
      </c>
      <c r="AR1439" t="s">
        <v>104</v>
      </c>
      <c r="AS1439" t="s">
        <v>105</v>
      </c>
      <c r="AT1439" t="s">
        <v>106</v>
      </c>
      <c r="AU1439">
        <v>1932</v>
      </c>
      <c r="AV1439">
        <v>0</v>
      </c>
      <c r="AW1439">
        <v>0</v>
      </c>
      <c r="AX1439">
        <v>1932</v>
      </c>
      <c r="AY1439">
        <v>1</v>
      </c>
      <c r="AZ1439">
        <v>0</v>
      </c>
      <c r="BA1439">
        <v>2</v>
      </c>
      <c r="BB1439">
        <v>0</v>
      </c>
      <c r="BC1439">
        <v>2</v>
      </c>
      <c r="BD1439">
        <v>1</v>
      </c>
      <c r="BE1439" t="s">
        <v>104</v>
      </c>
      <c r="BF1439">
        <v>7</v>
      </c>
      <c r="BG1439" t="s">
        <v>107</v>
      </c>
      <c r="BH1439">
        <v>1</v>
      </c>
      <c r="BI1439" t="s">
        <v>97</v>
      </c>
      <c r="BJ1439" t="s">
        <v>108</v>
      </c>
      <c r="BK1439">
        <v>2008</v>
      </c>
      <c r="BL1439" t="s">
        <v>157</v>
      </c>
      <c r="BM1439">
        <v>3</v>
      </c>
      <c r="BN1439">
        <v>774</v>
      </c>
      <c r="BO1439" t="s">
        <v>98</v>
      </c>
      <c r="BP1439" t="s">
        <v>98</v>
      </c>
      <c r="BQ1439" t="s">
        <v>105</v>
      </c>
      <c r="BR1439">
        <v>0</v>
      </c>
      <c r="BS1439">
        <v>66</v>
      </c>
      <c r="BT1439">
        <v>0</v>
      </c>
      <c r="BU1439">
        <v>304</v>
      </c>
      <c r="BV1439">
        <v>0</v>
      </c>
      <c r="BW1439">
        <v>0</v>
      </c>
      <c r="BX1439" t="s">
        <v>83</v>
      </c>
      <c r="BY1439" t="s">
        <v>83</v>
      </c>
      <c r="BZ1439" t="s">
        <v>83</v>
      </c>
      <c r="CA1439" s="2">
        <v>0</v>
      </c>
      <c r="CB1439">
        <v>11</v>
      </c>
      <c r="CC1439">
        <v>2008</v>
      </c>
      <c r="CD1439" t="s">
        <v>158</v>
      </c>
      <c r="CE1439" t="s">
        <v>159</v>
      </c>
      <c r="CF1439" s="2">
        <v>394617</v>
      </c>
      <c r="CG1439" s="4">
        <f t="shared" si="45"/>
        <v>204.25310559006212</v>
      </c>
    </row>
    <row r="1440" spans="1:85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 t="str">
        <f t="shared" si="44"/>
        <v>Y</v>
      </c>
      <c r="S1440">
        <v>6</v>
      </c>
      <c r="T1440">
        <v>7</v>
      </c>
      <c r="U1440">
        <v>1957</v>
      </c>
      <c r="V1440" t="str">
        <f>IF(Table1[[#This Row],[YearBuilt]]&lt;1990, "N", IF(Table1[[#This Row],[Remodeled after 1990?]] = "Y", "N", "Y"))</f>
        <v>N</v>
      </c>
      <c r="W1440">
        <v>1996</v>
      </c>
      <c r="X1440" t="str" cm="1">
        <f t="array" ref="X1440">IFERROR(IF(U1440=W1440, "N", IF(AND(U1440&lt;W1440, Table1[[#This Row],[YearRemodAdd]]&gt;1990), "Y", "N/A")), No value)</f>
        <v>Y</v>
      </c>
      <c r="Y1440" t="s">
        <v>93</v>
      </c>
      <c r="Z1440" t="s">
        <v>94</v>
      </c>
      <c r="AA1440" t="s">
        <v>116</v>
      </c>
      <c r="AB1440" t="s">
        <v>116</v>
      </c>
      <c r="AC1440" t="s">
        <v>117</v>
      </c>
      <c r="AD1440">
        <v>0</v>
      </c>
      <c r="AE1440" t="s">
        <v>98</v>
      </c>
      <c r="AF1440" t="s">
        <v>98</v>
      </c>
      <c r="AG1440" t="s">
        <v>118</v>
      </c>
      <c r="AH1440" t="s">
        <v>98</v>
      </c>
      <c r="AI1440" t="s">
        <v>98</v>
      </c>
      <c r="AJ1440" t="s">
        <v>100</v>
      </c>
      <c r="AK1440" t="s">
        <v>101</v>
      </c>
      <c r="AL1440">
        <v>600</v>
      </c>
      <c r="AM1440" t="s">
        <v>102</v>
      </c>
      <c r="AN1440">
        <v>0</v>
      </c>
      <c r="AO1440">
        <v>312</v>
      </c>
      <c r="AP1440">
        <v>912</v>
      </c>
      <c r="AQ1440" t="s">
        <v>103</v>
      </c>
      <c r="AR1440" t="s">
        <v>98</v>
      </c>
      <c r="AS1440" t="s">
        <v>105</v>
      </c>
      <c r="AT1440" t="s">
        <v>164</v>
      </c>
      <c r="AU1440">
        <v>1236</v>
      </c>
      <c r="AV1440">
        <v>0</v>
      </c>
      <c r="AW1440">
        <v>0</v>
      </c>
      <c r="AX1440">
        <v>1236</v>
      </c>
      <c r="AY1440">
        <v>1</v>
      </c>
      <c r="AZ1440">
        <v>0</v>
      </c>
      <c r="BA1440">
        <v>1</v>
      </c>
      <c r="BB1440">
        <v>0</v>
      </c>
      <c r="BC1440">
        <v>2</v>
      </c>
      <c r="BD1440">
        <v>1</v>
      </c>
      <c r="BE1440" t="s">
        <v>98</v>
      </c>
      <c r="BF1440">
        <v>6</v>
      </c>
      <c r="BG1440" t="s">
        <v>107</v>
      </c>
      <c r="BH1440">
        <v>0</v>
      </c>
      <c r="BI1440" t="s">
        <v>83</v>
      </c>
      <c r="BJ1440" t="s">
        <v>108</v>
      </c>
      <c r="BK1440">
        <v>1957</v>
      </c>
      <c r="BL1440" t="s">
        <v>102</v>
      </c>
      <c r="BM1440">
        <v>2</v>
      </c>
      <c r="BN1440">
        <v>923</v>
      </c>
      <c r="BO1440" t="s">
        <v>98</v>
      </c>
      <c r="BP1440" t="s">
        <v>98</v>
      </c>
      <c r="BQ1440" t="s">
        <v>105</v>
      </c>
      <c r="BR1440">
        <v>0</v>
      </c>
      <c r="BS1440">
        <v>158</v>
      </c>
      <c r="BT1440">
        <v>158</v>
      </c>
      <c r="BU1440">
        <v>0</v>
      </c>
      <c r="BV1440">
        <v>0</v>
      </c>
      <c r="BW1440">
        <v>0</v>
      </c>
      <c r="BX1440" t="s">
        <v>83</v>
      </c>
      <c r="BY1440" t="s">
        <v>134</v>
      </c>
      <c r="BZ1440" t="s">
        <v>83</v>
      </c>
      <c r="CA1440" s="2">
        <v>0</v>
      </c>
      <c r="CB1440">
        <v>4</v>
      </c>
      <c r="CC1440">
        <v>2010</v>
      </c>
      <c r="CD1440" t="s">
        <v>110</v>
      </c>
      <c r="CE1440" t="s">
        <v>111</v>
      </c>
      <c r="CF1440" s="2">
        <v>149700</v>
      </c>
      <c r="CG1440" s="4">
        <f t="shared" si="45"/>
        <v>121.11650485436893</v>
      </c>
    </row>
    <row r="1441" spans="1:85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 t="str">
        <f t="shared" si="44"/>
        <v>N/A</v>
      </c>
      <c r="S1441">
        <v>7</v>
      </c>
      <c r="T1441">
        <v>6</v>
      </c>
      <c r="U1441">
        <v>1979</v>
      </c>
      <c r="V1441" t="str">
        <f>IF(Table1[[#This Row],[YearBuilt]]&lt;1990, "N", IF(Table1[[#This Row],[Remodeled after 1990?]] = "Y", "N", "Y"))</f>
        <v>N</v>
      </c>
      <c r="W1441">
        <v>1979</v>
      </c>
      <c r="X1441" t="str" cm="1">
        <f t="array" ref="X1441">IFERROR(IF(U1441=W1441, "N", IF(AND(U1441&lt;W1441, Table1[[#This Row],[YearRemodAdd]]&gt;1990), "Y", "N/A")), No value)</f>
        <v>N</v>
      </c>
      <c r="Y1441" t="s">
        <v>152</v>
      </c>
      <c r="Z1441" t="s">
        <v>94</v>
      </c>
      <c r="AA1441" t="s">
        <v>140</v>
      </c>
      <c r="AB1441" t="s">
        <v>140</v>
      </c>
      <c r="AC1441" t="s">
        <v>96</v>
      </c>
      <c r="AD1441">
        <v>96</v>
      </c>
      <c r="AE1441" t="s">
        <v>98</v>
      </c>
      <c r="AF1441" t="s">
        <v>98</v>
      </c>
      <c r="AG1441" t="s">
        <v>118</v>
      </c>
      <c r="AH1441" t="s">
        <v>98</v>
      </c>
      <c r="AI1441" t="s">
        <v>98</v>
      </c>
      <c r="AJ1441" t="s">
        <v>100</v>
      </c>
      <c r="AK1441" t="s">
        <v>101</v>
      </c>
      <c r="AL1441">
        <v>315</v>
      </c>
      <c r="AM1441" t="s">
        <v>153</v>
      </c>
      <c r="AN1441">
        <v>110</v>
      </c>
      <c r="AO1441">
        <v>114</v>
      </c>
      <c r="AP1441">
        <v>539</v>
      </c>
      <c r="AQ1441" t="s">
        <v>103</v>
      </c>
      <c r="AR1441" t="s">
        <v>98</v>
      </c>
      <c r="AS1441" t="s">
        <v>105</v>
      </c>
      <c r="AT1441" t="s">
        <v>106</v>
      </c>
      <c r="AU1441">
        <v>1040</v>
      </c>
      <c r="AV1441">
        <v>685</v>
      </c>
      <c r="AW1441">
        <v>0</v>
      </c>
      <c r="AX1441">
        <v>1725</v>
      </c>
      <c r="AY1441">
        <v>0</v>
      </c>
      <c r="AZ1441">
        <v>0</v>
      </c>
      <c r="BA1441">
        <v>2</v>
      </c>
      <c r="BB1441">
        <v>1</v>
      </c>
      <c r="BC1441">
        <v>3</v>
      </c>
      <c r="BD1441">
        <v>1</v>
      </c>
      <c r="BE1441" t="s">
        <v>98</v>
      </c>
      <c r="BF1441">
        <v>6</v>
      </c>
      <c r="BG1441" t="s">
        <v>107</v>
      </c>
      <c r="BH1441">
        <v>1</v>
      </c>
      <c r="BI1441" t="s">
        <v>98</v>
      </c>
      <c r="BJ1441" t="s">
        <v>108</v>
      </c>
      <c r="BK1441">
        <v>1979</v>
      </c>
      <c r="BL1441" t="s">
        <v>109</v>
      </c>
      <c r="BM1441">
        <v>2</v>
      </c>
      <c r="BN1441">
        <v>550</v>
      </c>
      <c r="BO1441" t="s">
        <v>98</v>
      </c>
      <c r="BP1441" t="s">
        <v>98</v>
      </c>
      <c r="BQ1441" t="s">
        <v>105</v>
      </c>
      <c r="BR1441">
        <v>0</v>
      </c>
      <c r="BS1441">
        <v>88</v>
      </c>
      <c r="BT1441">
        <v>216</v>
      </c>
      <c r="BU1441">
        <v>0</v>
      </c>
      <c r="BV1441">
        <v>0</v>
      </c>
      <c r="BW1441">
        <v>0</v>
      </c>
      <c r="BX1441" t="s">
        <v>83</v>
      </c>
      <c r="BY1441" t="s">
        <v>83</v>
      </c>
      <c r="BZ1441" t="s">
        <v>83</v>
      </c>
      <c r="CA1441" s="2">
        <v>0</v>
      </c>
      <c r="CB1441">
        <v>11</v>
      </c>
      <c r="CC1441">
        <v>2007</v>
      </c>
      <c r="CD1441" t="s">
        <v>110</v>
      </c>
      <c r="CE1441" t="s">
        <v>111</v>
      </c>
      <c r="CF1441" s="2">
        <v>197000</v>
      </c>
      <c r="CG1441" s="4">
        <f t="shared" si="45"/>
        <v>114.20289855072464</v>
      </c>
    </row>
    <row r="1442" spans="1:85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 t="str">
        <f t="shared" si="44"/>
        <v>N/A</v>
      </c>
      <c r="S1442">
        <v>6</v>
      </c>
      <c r="T1442">
        <v>7</v>
      </c>
      <c r="U1442">
        <v>1922</v>
      </c>
      <c r="V1442" t="str">
        <f>IF(Table1[[#This Row],[YearBuilt]]&lt;1990, "N", IF(Table1[[#This Row],[Remodeled after 1990?]] = "Y", "N", "Y"))</f>
        <v>N</v>
      </c>
      <c r="W1442">
        <v>1994</v>
      </c>
      <c r="X1442" t="str" cm="1">
        <f t="array" ref="X1442">IFERROR(IF(U1442=W1442, "N", IF(AND(U1442&lt;W1442, Table1[[#This Row],[YearRemodAdd]]&gt;1990), "Y", "N/A")), No value)</f>
        <v>Y</v>
      </c>
      <c r="Y1442" t="s">
        <v>93</v>
      </c>
      <c r="Z1442" t="s">
        <v>94</v>
      </c>
      <c r="AA1442" t="s">
        <v>116</v>
      </c>
      <c r="AB1442" t="s">
        <v>116</v>
      </c>
      <c r="AC1442" t="s">
        <v>117</v>
      </c>
      <c r="AD1442">
        <v>0</v>
      </c>
      <c r="AE1442" t="s">
        <v>98</v>
      </c>
      <c r="AF1442" t="s">
        <v>98</v>
      </c>
      <c r="AG1442" t="s">
        <v>126</v>
      </c>
      <c r="AH1442" t="s">
        <v>104</v>
      </c>
      <c r="AI1442" t="s">
        <v>98</v>
      </c>
      <c r="AJ1442" t="s">
        <v>100</v>
      </c>
      <c r="AK1442" t="s">
        <v>102</v>
      </c>
      <c r="AL1442">
        <v>0</v>
      </c>
      <c r="AM1442" t="s">
        <v>102</v>
      </c>
      <c r="AN1442">
        <v>0</v>
      </c>
      <c r="AO1442">
        <v>588</v>
      </c>
      <c r="AP1442">
        <v>588</v>
      </c>
      <c r="AQ1442" t="s">
        <v>103</v>
      </c>
      <c r="AR1442" t="s">
        <v>147</v>
      </c>
      <c r="AS1442" t="s">
        <v>105</v>
      </c>
      <c r="AT1442" t="s">
        <v>106</v>
      </c>
      <c r="AU1442">
        <v>1423</v>
      </c>
      <c r="AV1442">
        <v>748</v>
      </c>
      <c r="AW1442">
        <v>384</v>
      </c>
      <c r="AX1442">
        <v>2555</v>
      </c>
      <c r="AY1442">
        <v>0</v>
      </c>
      <c r="AZ1442">
        <v>0</v>
      </c>
      <c r="BA1442">
        <v>2</v>
      </c>
      <c r="BB1442">
        <v>0</v>
      </c>
      <c r="BC1442">
        <v>3</v>
      </c>
      <c r="BD1442">
        <v>1</v>
      </c>
      <c r="BE1442" t="s">
        <v>98</v>
      </c>
      <c r="BF1442">
        <v>11</v>
      </c>
      <c r="BG1442" t="s">
        <v>146</v>
      </c>
      <c r="BH1442">
        <v>1</v>
      </c>
      <c r="BI1442" t="s">
        <v>97</v>
      </c>
      <c r="BJ1442" t="s">
        <v>127</v>
      </c>
      <c r="BK1442">
        <v>1993</v>
      </c>
      <c r="BL1442" t="s">
        <v>157</v>
      </c>
      <c r="BM1442">
        <v>2</v>
      </c>
      <c r="BN1442">
        <v>672</v>
      </c>
      <c r="BO1442" t="s">
        <v>98</v>
      </c>
      <c r="BP1442" t="s">
        <v>98</v>
      </c>
      <c r="BQ1442" t="s">
        <v>105</v>
      </c>
      <c r="BR1442">
        <v>431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 t="s">
        <v>83</v>
      </c>
      <c r="BY1442" t="s">
        <v>83</v>
      </c>
      <c r="BZ1442" t="s">
        <v>83</v>
      </c>
      <c r="CA1442" s="2">
        <v>0</v>
      </c>
      <c r="CB1442">
        <v>9</v>
      </c>
      <c r="CC1442">
        <v>2008</v>
      </c>
      <c r="CD1442" t="s">
        <v>110</v>
      </c>
      <c r="CE1442" t="s">
        <v>111</v>
      </c>
      <c r="CF1442" s="2">
        <v>191000</v>
      </c>
      <c r="CG1442" s="4">
        <f t="shared" si="45"/>
        <v>74.75538160469668</v>
      </c>
    </row>
    <row r="1443" spans="1:85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 t="str">
        <f t="shared" si="44"/>
        <v>Y</v>
      </c>
      <c r="S1443">
        <v>6</v>
      </c>
      <c r="T1443">
        <v>5</v>
      </c>
      <c r="U1443">
        <v>2004</v>
      </c>
      <c r="V1443" t="str">
        <f>IF(Table1[[#This Row],[YearBuilt]]&lt;1990, "N", IF(Table1[[#This Row],[Remodeled after 1990?]] = "Y", "N", "Y"))</f>
        <v>Y</v>
      </c>
      <c r="W1443">
        <v>2004</v>
      </c>
      <c r="X1443" t="str" cm="1">
        <f t="array" ref="X1443">IFERROR(IF(U1443=W1443, "N", IF(AND(U1443&lt;W1443, Table1[[#This Row],[YearRemodAdd]]&gt;1990), "Y", "N/A")), No value)</f>
        <v>N</v>
      </c>
      <c r="Y1443" t="s">
        <v>93</v>
      </c>
      <c r="Z1443" t="s">
        <v>94</v>
      </c>
      <c r="AA1443" t="s">
        <v>95</v>
      </c>
      <c r="AB1443" t="s">
        <v>95</v>
      </c>
      <c r="AC1443" t="s">
        <v>96</v>
      </c>
      <c r="AD1443">
        <v>147</v>
      </c>
      <c r="AE1443" t="s">
        <v>97</v>
      </c>
      <c r="AF1443" t="s">
        <v>98</v>
      </c>
      <c r="AG1443" t="s">
        <v>99</v>
      </c>
      <c r="AH1443" t="s">
        <v>97</v>
      </c>
      <c r="AI1443" t="s">
        <v>98</v>
      </c>
      <c r="AJ1443" t="s">
        <v>130</v>
      </c>
      <c r="AK1443" t="s">
        <v>101</v>
      </c>
      <c r="AL1443">
        <v>697</v>
      </c>
      <c r="AM1443" t="s">
        <v>102</v>
      </c>
      <c r="AN1443">
        <v>0</v>
      </c>
      <c r="AO1443">
        <v>151</v>
      </c>
      <c r="AP1443">
        <v>848</v>
      </c>
      <c r="AQ1443" t="s">
        <v>103</v>
      </c>
      <c r="AR1443" t="s">
        <v>104</v>
      </c>
      <c r="AS1443" t="s">
        <v>105</v>
      </c>
      <c r="AT1443" t="s">
        <v>106</v>
      </c>
      <c r="AU1443">
        <v>848</v>
      </c>
      <c r="AV1443">
        <v>0</v>
      </c>
      <c r="AW1443">
        <v>0</v>
      </c>
      <c r="AX1443">
        <v>848</v>
      </c>
      <c r="AY1443">
        <v>1</v>
      </c>
      <c r="AZ1443">
        <v>0</v>
      </c>
      <c r="BA1443">
        <v>1</v>
      </c>
      <c r="BB1443">
        <v>0</v>
      </c>
      <c r="BC1443">
        <v>1</v>
      </c>
      <c r="BD1443">
        <v>1</v>
      </c>
      <c r="BE1443" t="s">
        <v>97</v>
      </c>
      <c r="BF1443">
        <v>3</v>
      </c>
      <c r="BG1443" t="s">
        <v>107</v>
      </c>
      <c r="BH1443">
        <v>1</v>
      </c>
      <c r="BI1443" t="s">
        <v>98</v>
      </c>
      <c r="BJ1443" t="s">
        <v>108</v>
      </c>
      <c r="BK1443">
        <v>2004</v>
      </c>
      <c r="BL1443" t="s">
        <v>109</v>
      </c>
      <c r="BM1443">
        <v>2</v>
      </c>
      <c r="BN1443">
        <v>420</v>
      </c>
      <c r="BO1443" t="s">
        <v>98</v>
      </c>
      <c r="BP1443" t="s">
        <v>98</v>
      </c>
      <c r="BQ1443" t="s">
        <v>105</v>
      </c>
      <c r="BR1443">
        <v>149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 t="s">
        <v>83</v>
      </c>
      <c r="BY1443" t="s">
        <v>83</v>
      </c>
      <c r="BZ1443" t="s">
        <v>83</v>
      </c>
      <c r="CA1443" s="2">
        <v>0</v>
      </c>
      <c r="CB1443">
        <v>5</v>
      </c>
      <c r="CC1443">
        <v>2008</v>
      </c>
      <c r="CD1443" t="s">
        <v>110</v>
      </c>
      <c r="CE1443" t="s">
        <v>111</v>
      </c>
      <c r="CF1443" s="2">
        <v>149300</v>
      </c>
      <c r="CG1443" s="4">
        <f t="shared" si="45"/>
        <v>176.06132075471697</v>
      </c>
    </row>
    <row r="1444" spans="1:85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 t="str">
        <f t="shared" si="44"/>
        <v>N</v>
      </c>
      <c r="S1444">
        <v>10</v>
      </c>
      <c r="T1444">
        <v>5</v>
      </c>
      <c r="U1444">
        <v>2008</v>
      </c>
      <c r="V1444" t="str">
        <f>IF(Table1[[#This Row],[YearBuilt]]&lt;1990, "N", IF(Table1[[#This Row],[Remodeled after 1990?]] = "Y", "N", "Y"))</f>
        <v>Y</v>
      </c>
      <c r="W1444">
        <v>2008</v>
      </c>
      <c r="X1444" t="str" cm="1">
        <f t="array" ref="X1444">IFERROR(IF(U1444=W1444, "N", IF(AND(U1444&lt;W1444, Table1[[#This Row],[YearRemodAdd]]&gt;1990), "Y", "N/A")), No value)</f>
        <v>N</v>
      </c>
      <c r="Y1444" t="s">
        <v>93</v>
      </c>
      <c r="Z1444" t="s">
        <v>94</v>
      </c>
      <c r="AA1444" t="s">
        <v>95</v>
      </c>
      <c r="AB1444" t="s">
        <v>95</v>
      </c>
      <c r="AC1444" t="s">
        <v>137</v>
      </c>
      <c r="AD1444">
        <v>160</v>
      </c>
      <c r="AE1444" t="s">
        <v>104</v>
      </c>
      <c r="AF1444" t="s">
        <v>98</v>
      </c>
      <c r="AG1444" t="s">
        <v>99</v>
      </c>
      <c r="AH1444" t="s">
        <v>104</v>
      </c>
      <c r="AI1444" t="s">
        <v>98</v>
      </c>
      <c r="AJ1444" t="s">
        <v>130</v>
      </c>
      <c r="AK1444" t="s">
        <v>101</v>
      </c>
      <c r="AL1444">
        <v>765</v>
      </c>
      <c r="AM1444" t="s">
        <v>102</v>
      </c>
      <c r="AN1444">
        <v>0</v>
      </c>
      <c r="AO1444">
        <v>252</v>
      </c>
      <c r="AP1444">
        <v>1017</v>
      </c>
      <c r="AQ1444" t="s">
        <v>103</v>
      </c>
      <c r="AR1444" t="s">
        <v>104</v>
      </c>
      <c r="AS1444" t="s">
        <v>105</v>
      </c>
      <c r="AT1444" t="s">
        <v>106</v>
      </c>
      <c r="AU1444">
        <v>1026</v>
      </c>
      <c r="AV1444">
        <v>981</v>
      </c>
      <c r="AW1444">
        <v>0</v>
      </c>
      <c r="AX1444">
        <v>2007</v>
      </c>
      <c r="AY1444">
        <v>1</v>
      </c>
      <c r="AZ1444">
        <v>0</v>
      </c>
      <c r="BA1444">
        <v>2</v>
      </c>
      <c r="BB1444">
        <v>1</v>
      </c>
      <c r="BC1444">
        <v>3</v>
      </c>
      <c r="BD1444">
        <v>1</v>
      </c>
      <c r="BE1444" t="s">
        <v>104</v>
      </c>
      <c r="BF1444">
        <v>10</v>
      </c>
      <c r="BG1444" t="s">
        <v>107</v>
      </c>
      <c r="BH1444">
        <v>1</v>
      </c>
      <c r="BI1444" t="s">
        <v>104</v>
      </c>
      <c r="BJ1444" t="s">
        <v>108</v>
      </c>
      <c r="BK1444">
        <v>2008</v>
      </c>
      <c r="BL1444" t="s">
        <v>157</v>
      </c>
      <c r="BM1444">
        <v>3</v>
      </c>
      <c r="BN1444">
        <v>812</v>
      </c>
      <c r="BO1444" t="s">
        <v>98</v>
      </c>
      <c r="BP1444" t="s">
        <v>98</v>
      </c>
      <c r="BQ1444" t="s">
        <v>105</v>
      </c>
      <c r="BR1444">
        <v>168</v>
      </c>
      <c r="BS1444">
        <v>52</v>
      </c>
      <c r="BT1444">
        <v>0</v>
      </c>
      <c r="BU1444">
        <v>0</v>
      </c>
      <c r="BV1444">
        <v>0</v>
      </c>
      <c r="BW1444">
        <v>0</v>
      </c>
      <c r="BX1444" t="s">
        <v>83</v>
      </c>
      <c r="BY1444" t="s">
        <v>83</v>
      </c>
      <c r="BZ1444" t="s">
        <v>83</v>
      </c>
      <c r="CA1444" s="2">
        <v>0</v>
      </c>
      <c r="CB1444">
        <v>4</v>
      </c>
      <c r="CC1444">
        <v>2009</v>
      </c>
      <c r="CD1444" t="s">
        <v>110</v>
      </c>
      <c r="CE1444" t="s">
        <v>111</v>
      </c>
      <c r="CF1444" s="2">
        <v>310000</v>
      </c>
      <c r="CG1444" s="4">
        <f t="shared" si="45"/>
        <v>154.45939212755357</v>
      </c>
    </row>
    <row r="1445" spans="1:85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 t="str">
        <f t="shared" si="44"/>
        <v>N/A</v>
      </c>
      <c r="S1445">
        <v>6</v>
      </c>
      <c r="T1445">
        <v>6</v>
      </c>
      <c r="U1445">
        <v>1916</v>
      </c>
      <c r="V1445" t="str">
        <f>IF(Table1[[#This Row],[YearBuilt]]&lt;1990, "N", IF(Table1[[#This Row],[Remodeled after 1990?]] = "Y", "N", "Y"))</f>
        <v>N</v>
      </c>
      <c r="W1445">
        <v>1950</v>
      </c>
      <c r="X1445" t="str" cm="1">
        <f t="array" ref="X1445">IFERROR(IF(U1445=W1445, "N", IF(AND(U1445&lt;W1445, Table1[[#This Row],[YearRemodAdd]]&gt;1990), "Y", "N/A")), No value)</f>
        <v>N/A</v>
      </c>
      <c r="Y1445" t="s">
        <v>93</v>
      </c>
      <c r="Z1445" t="s">
        <v>94</v>
      </c>
      <c r="AA1445" t="s">
        <v>124</v>
      </c>
      <c r="AB1445" t="s">
        <v>124</v>
      </c>
      <c r="AC1445" t="s">
        <v>117</v>
      </c>
      <c r="AD1445">
        <v>0</v>
      </c>
      <c r="AE1445" t="s">
        <v>98</v>
      </c>
      <c r="AF1445" t="s">
        <v>98</v>
      </c>
      <c r="AG1445" t="s">
        <v>126</v>
      </c>
      <c r="AH1445" t="s">
        <v>98</v>
      </c>
      <c r="AI1445" t="s">
        <v>98</v>
      </c>
      <c r="AJ1445" t="s">
        <v>100</v>
      </c>
      <c r="AK1445" t="s">
        <v>102</v>
      </c>
      <c r="AL1445">
        <v>0</v>
      </c>
      <c r="AM1445" t="s">
        <v>102</v>
      </c>
      <c r="AN1445">
        <v>0</v>
      </c>
      <c r="AO1445">
        <v>952</v>
      </c>
      <c r="AP1445">
        <v>952</v>
      </c>
      <c r="AQ1445" t="s">
        <v>222</v>
      </c>
      <c r="AR1445" t="s">
        <v>147</v>
      </c>
      <c r="AS1445" t="s">
        <v>177</v>
      </c>
      <c r="AT1445" t="s">
        <v>145</v>
      </c>
      <c r="AU1445">
        <v>952</v>
      </c>
      <c r="AV1445">
        <v>0</v>
      </c>
      <c r="AW1445">
        <v>0</v>
      </c>
      <c r="AX1445">
        <v>952</v>
      </c>
      <c r="AY1445">
        <v>0</v>
      </c>
      <c r="AZ1445">
        <v>0</v>
      </c>
      <c r="BA1445">
        <v>1</v>
      </c>
      <c r="BB1445">
        <v>0</v>
      </c>
      <c r="BC1445">
        <v>2</v>
      </c>
      <c r="BD1445">
        <v>1</v>
      </c>
      <c r="BE1445" t="s">
        <v>147</v>
      </c>
      <c r="BF1445">
        <v>4</v>
      </c>
      <c r="BG1445" t="s">
        <v>107</v>
      </c>
      <c r="BH1445">
        <v>1</v>
      </c>
      <c r="BI1445" t="s">
        <v>97</v>
      </c>
      <c r="BJ1445" t="s">
        <v>127</v>
      </c>
      <c r="BK1445">
        <v>1916</v>
      </c>
      <c r="BL1445" t="s">
        <v>102</v>
      </c>
      <c r="BM1445">
        <v>1</v>
      </c>
      <c r="BN1445">
        <v>192</v>
      </c>
      <c r="BO1445" t="s">
        <v>147</v>
      </c>
      <c r="BP1445" t="s">
        <v>212</v>
      </c>
      <c r="BQ1445" t="s">
        <v>190</v>
      </c>
      <c r="BR1445">
        <v>0</v>
      </c>
      <c r="BS1445">
        <v>98</v>
      </c>
      <c r="BT1445">
        <v>0</v>
      </c>
      <c r="BU1445">
        <v>0</v>
      </c>
      <c r="BV1445">
        <v>40</v>
      </c>
      <c r="BW1445">
        <v>0</v>
      </c>
      <c r="BX1445" t="s">
        <v>83</v>
      </c>
      <c r="BY1445" t="s">
        <v>83</v>
      </c>
      <c r="BZ1445" t="s">
        <v>83</v>
      </c>
      <c r="CA1445" s="2">
        <v>0</v>
      </c>
      <c r="CB1445">
        <v>5</v>
      </c>
      <c r="CC1445">
        <v>2009</v>
      </c>
      <c r="CD1445" t="s">
        <v>110</v>
      </c>
      <c r="CE1445" t="s">
        <v>111</v>
      </c>
      <c r="CF1445" s="2">
        <v>121000</v>
      </c>
      <c r="CG1445" s="4">
        <f t="shared" si="45"/>
        <v>127.10084033613445</v>
      </c>
    </row>
    <row r="1446" spans="1:85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 t="str">
        <f t="shared" si="44"/>
        <v>Y</v>
      </c>
      <c r="S1446">
        <v>7</v>
      </c>
      <c r="T1446">
        <v>5</v>
      </c>
      <c r="U1446">
        <v>2004</v>
      </c>
      <c r="V1446" t="str">
        <f>IF(Table1[[#This Row],[YearBuilt]]&lt;1990, "N", IF(Table1[[#This Row],[Remodeled after 1990?]] = "Y", "N", "Y"))</f>
        <v>Y</v>
      </c>
      <c r="W1446">
        <v>2004</v>
      </c>
      <c r="X1446" t="str" cm="1">
        <f t="array" ref="X1446">IFERROR(IF(U1446=W1446, "N", IF(AND(U1446&lt;W1446, Table1[[#This Row],[YearRemodAdd]]&gt;1990), "Y", "N/A")), No value)</f>
        <v>N</v>
      </c>
      <c r="Y1446" t="s">
        <v>93</v>
      </c>
      <c r="Z1446" t="s">
        <v>94</v>
      </c>
      <c r="AA1446" t="s">
        <v>95</v>
      </c>
      <c r="AB1446" t="s">
        <v>95</v>
      </c>
      <c r="AC1446" t="s">
        <v>96</v>
      </c>
      <c r="AD1446">
        <v>106</v>
      </c>
      <c r="AE1446" t="s">
        <v>97</v>
      </c>
      <c r="AF1446" t="s">
        <v>98</v>
      </c>
      <c r="AG1446" t="s">
        <v>99</v>
      </c>
      <c r="AH1446" t="s">
        <v>97</v>
      </c>
      <c r="AI1446" t="s">
        <v>98</v>
      </c>
      <c r="AJ1446" t="s">
        <v>130</v>
      </c>
      <c r="AK1446" t="s">
        <v>102</v>
      </c>
      <c r="AL1446">
        <v>0</v>
      </c>
      <c r="AM1446" t="s">
        <v>102</v>
      </c>
      <c r="AN1446">
        <v>0</v>
      </c>
      <c r="AO1446">
        <v>1422</v>
      </c>
      <c r="AP1446">
        <v>1422</v>
      </c>
      <c r="AQ1446" t="s">
        <v>103</v>
      </c>
      <c r="AR1446" t="s">
        <v>104</v>
      </c>
      <c r="AS1446" t="s">
        <v>105</v>
      </c>
      <c r="AT1446" t="s">
        <v>106</v>
      </c>
      <c r="AU1446">
        <v>1422</v>
      </c>
      <c r="AV1446">
        <v>0</v>
      </c>
      <c r="AW1446">
        <v>0</v>
      </c>
      <c r="AX1446">
        <v>1422</v>
      </c>
      <c r="AY1446">
        <v>0</v>
      </c>
      <c r="AZ1446">
        <v>0</v>
      </c>
      <c r="BA1446">
        <v>2</v>
      </c>
      <c r="BB1446">
        <v>0</v>
      </c>
      <c r="BC1446">
        <v>3</v>
      </c>
      <c r="BD1446">
        <v>1</v>
      </c>
      <c r="BE1446" t="s">
        <v>97</v>
      </c>
      <c r="BF1446">
        <v>7</v>
      </c>
      <c r="BG1446" t="s">
        <v>107</v>
      </c>
      <c r="BH1446">
        <v>0</v>
      </c>
      <c r="BI1446" t="s">
        <v>83</v>
      </c>
      <c r="BJ1446" t="s">
        <v>108</v>
      </c>
      <c r="BK1446">
        <v>2004</v>
      </c>
      <c r="BL1446" t="s">
        <v>109</v>
      </c>
      <c r="BM1446">
        <v>2</v>
      </c>
      <c r="BN1446">
        <v>626</v>
      </c>
      <c r="BO1446" t="s">
        <v>98</v>
      </c>
      <c r="BP1446" t="s">
        <v>98</v>
      </c>
      <c r="BQ1446" t="s">
        <v>105</v>
      </c>
      <c r="BR1446">
        <v>192</v>
      </c>
      <c r="BS1446">
        <v>60</v>
      </c>
      <c r="BT1446">
        <v>0</v>
      </c>
      <c r="BU1446">
        <v>0</v>
      </c>
      <c r="BV1446">
        <v>0</v>
      </c>
      <c r="BW1446">
        <v>0</v>
      </c>
      <c r="BX1446" t="s">
        <v>83</v>
      </c>
      <c r="BY1446" t="s">
        <v>83</v>
      </c>
      <c r="BZ1446" t="s">
        <v>83</v>
      </c>
      <c r="CA1446" s="2">
        <v>0</v>
      </c>
      <c r="CB1446">
        <v>11</v>
      </c>
      <c r="CC1446">
        <v>2007</v>
      </c>
      <c r="CD1446" t="s">
        <v>110</v>
      </c>
      <c r="CE1446" t="s">
        <v>111</v>
      </c>
      <c r="CF1446" s="2">
        <v>179600</v>
      </c>
      <c r="CG1446" s="4">
        <f t="shared" si="45"/>
        <v>126.30098452883263</v>
      </c>
    </row>
    <row r="1447" spans="1:85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 t="str">
        <f t="shared" si="44"/>
        <v>N/A</v>
      </c>
      <c r="S1447">
        <v>6</v>
      </c>
      <c r="T1447">
        <v>5</v>
      </c>
      <c r="U1447">
        <v>1966</v>
      </c>
      <c r="V1447" t="str">
        <f>IF(Table1[[#This Row],[YearBuilt]]&lt;1990, "N", IF(Table1[[#This Row],[Remodeled after 1990?]] = "Y", "N", "Y"))</f>
        <v>N</v>
      </c>
      <c r="W1447">
        <v>1966</v>
      </c>
      <c r="X1447" t="str" cm="1">
        <f t="array" ref="X1447">IFERROR(IF(U1447=W1447, "N", IF(AND(U1447&lt;W1447, Table1[[#This Row],[YearRemodAdd]]&gt;1990), "Y", "N/A")), No value)</f>
        <v>N</v>
      </c>
      <c r="Y1447" t="s">
        <v>93</v>
      </c>
      <c r="Z1447" t="s">
        <v>94</v>
      </c>
      <c r="AA1447" t="s">
        <v>95</v>
      </c>
      <c r="AB1447" t="s">
        <v>95</v>
      </c>
      <c r="AC1447" t="s">
        <v>117</v>
      </c>
      <c r="AD1447">
        <v>0</v>
      </c>
      <c r="AE1447" t="s">
        <v>98</v>
      </c>
      <c r="AF1447" t="s">
        <v>98</v>
      </c>
      <c r="AG1447" t="s">
        <v>118</v>
      </c>
      <c r="AH1447" t="s">
        <v>98</v>
      </c>
      <c r="AI1447" t="s">
        <v>98</v>
      </c>
      <c r="AJ1447" t="s">
        <v>97</v>
      </c>
      <c r="AK1447" t="s">
        <v>172</v>
      </c>
      <c r="AL1447">
        <v>187</v>
      </c>
      <c r="AM1447" t="s">
        <v>153</v>
      </c>
      <c r="AN1447">
        <v>627</v>
      </c>
      <c r="AO1447">
        <v>0</v>
      </c>
      <c r="AP1447">
        <v>814</v>
      </c>
      <c r="AQ1447" t="s">
        <v>103</v>
      </c>
      <c r="AR1447" t="s">
        <v>97</v>
      </c>
      <c r="AS1447" t="s">
        <v>105</v>
      </c>
      <c r="AT1447" t="s">
        <v>106</v>
      </c>
      <c r="AU1447">
        <v>913</v>
      </c>
      <c r="AV1447">
        <v>0</v>
      </c>
      <c r="AW1447">
        <v>0</v>
      </c>
      <c r="AX1447">
        <v>913</v>
      </c>
      <c r="AY1447">
        <v>1</v>
      </c>
      <c r="AZ1447">
        <v>0</v>
      </c>
      <c r="BA1447">
        <v>1</v>
      </c>
      <c r="BB1447">
        <v>0</v>
      </c>
      <c r="BC1447">
        <v>3</v>
      </c>
      <c r="BD1447">
        <v>1</v>
      </c>
      <c r="BE1447" t="s">
        <v>98</v>
      </c>
      <c r="BF1447">
        <v>6</v>
      </c>
      <c r="BG1447" t="s">
        <v>107</v>
      </c>
      <c r="BH1447">
        <v>0</v>
      </c>
      <c r="BI1447" t="s">
        <v>83</v>
      </c>
      <c r="BJ1447" t="s">
        <v>127</v>
      </c>
      <c r="BK1447">
        <v>1990</v>
      </c>
      <c r="BL1447" t="s">
        <v>102</v>
      </c>
      <c r="BM1447">
        <v>1</v>
      </c>
      <c r="BN1447">
        <v>240</v>
      </c>
      <c r="BO1447" t="s">
        <v>98</v>
      </c>
      <c r="BP1447" t="s">
        <v>98</v>
      </c>
      <c r="BQ1447" t="s">
        <v>105</v>
      </c>
      <c r="BR1447">
        <v>0</v>
      </c>
      <c r="BS1447">
        <v>0</v>
      </c>
      <c r="BT1447">
        <v>252</v>
      </c>
      <c r="BU1447">
        <v>0</v>
      </c>
      <c r="BV1447">
        <v>0</v>
      </c>
      <c r="BW1447">
        <v>0</v>
      </c>
      <c r="BX1447" t="s">
        <v>83</v>
      </c>
      <c r="BY1447" t="s">
        <v>83</v>
      </c>
      <c r="BZ1447" t="s">
        <v>83</v>
      </c>
      <c r="CA1447" s="2">
        <v>0</v>
      </c>
      <c r="CB1447">
        <v>5</v>
      </c>
      <c r="CC1447">
        <v>2007</v>
      </c>
      <c r="CD1447" t="s">
        <v>110</v>
      </c>
      <c r="CE1447" t="s">
        <v>111</v>
      </c>
      <c r="CF1447" s="2">
        <v>129000</v>
      </c>
      <c r="CG1447" s="4">
        <f t="shared" si="45"/>
        <v>141.29244249726179</v>
      </c>
    </row>
    <row r="1448" spans="1:85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 t="str">
        <f t="shared" si="44"/>
        <v>Y</v>
      </c>
      <c r="S1448">
        <v>5</v>
      </c>
      <c r="T1448">
        <v>7</v>
      </c>
      <c r="U1448">
        <v>1962</v>
      </c>
      <c r="V1448" t="str">
        <f>IF(Table1[[#This Row],[YearBuilt]]&lt;1990, "N", IF(Table1[[#This Row],[Remodeled after 1990?]] = "Y", "N", "Y"))</f>
        <v>N</v>
      </c>
      <c r="W1448">
        <v>1962</v>
      </c>
      <c r="X1448" t="str" cm="1">
        <f t="array" ref="X1448">IFERROR(IF(U1448=W1448, "N", IF(AND(U1448&lt;W1448, Table1[[#This Row],[YearRemodAdd]]&gt;1990), "Y", "N/A")), No value)</f>
        <v>N</v>
      </c>
      <c r="Y1448" t="s">
        <v>93</v>
      </c>
      <c r="Z1448" t="s">
        <v>94</v>
      </c>
      <c r="AA1448" t="s">
        <v>140</v>
      </c>
      <c r="AB1448" t="s">
        <v>140</v>
      </c>
      <c r="AC1448" t="s">
        <v>96</v>
      </c>
      <c r="AD1448">
        <v>189</v>
      </c>
      <c r="AE1448" t="s">
        <v>98</v>
      </c>
      <c r="AF1448" t="s">
        <v>98</v>
      </c>
      <c r="AG1448" t="s">
        <v>118</v>
      </c>
      <c r="AH1448" t="s">
        <v>98</v>
      </c>
      <c r="AI1448" t="s">
        <v>98</v>
      </c>
      <c r="AJ1448" t="s">
        <v>100</v>
      </c>
      <c r="AK1448" t="s">
        <v>153</v>
      </c>
      <c r="AL1448">
        <v>593</v>
      </c>
      <c r="AM1448" t="s">
        <v>102</v>
      </c>
      <c r="AN1448">
        <v>0</v>
      </c>
      <c r="AO1448">
        <v>595</v>
      </c>
      <c r="AP1448">
        <v>1188</v>
      </c>
      <c r="AQ1448" t="s">
        <v>103</v>
      </c>
      <c r="AR1448" t="s">
        <v>98</v>
      </c>
      <c r="AS1448" t="s">
        <v>105</v>
      </c>
      <c r="AT1448" t="s">
        <v>106</v>
      </c>
      <c r="AU1448">
        <v>1188</v>
      </c>
      <c r="AV1448">
        <v>0</v>
      </c>
      <c r="AW1448">
        <v>0</v>
      </c>
      <c r="AX1448">
        <v>1188</v>
      </c>
      <c r="AY1448">
        <v>0</v>
      </c>
      <c r="AZ1448">
        <v>0</v>
      </c>
      <c r="BA1448">
        <v>1</v>
      </c>
      <c r="BB1448">
        <v>0</v>
      </c>
      <c r="BC1448">
        <v>3</v>
      </c>
      <c r="BD1448">
        <v>1</v>
      </c>
      <c r="BE1448" t="s">
        <v>98</v>
      </c>
      <c r="BF1448">
        <v>6</v>
      </c>
      <c r="BG1448" t="s">
        <v>107</v>
      </c>
      <c r="BH1448">
        <v>0</v>
      </c>
      <c r="BI1448" t="s">
        <v>83</v>
      </c>
      <c r="BJ1448" t="s">
        <v>108</v>
      </c>
      <c r="BK1448">
        <v>1962</v>
      </c>
      <c r="BL1448" t="s">
        <v>102</v>
      </c>
      <c r="BM1448">
        <v>1</v>
      </c>
      <c r="BN1448">
        <v>312</v>
      </c>
      <c r="BO1448" t="s">
        <v>98</v>
      </c>
      <c r="BP1448" t="s">
        <v>98</v>
      </c>
      <c r="BQ1448" t="s">
        <v>190</v>
      </c>
      <c r="BR1448">
        <v>261</v>
      </c>
      <c r="BS1448">
        <v>39</v>
      </c>
      <c r="BT1448">
        <v>0</v>
      </c>
      <c r="BU1448">
        <v>0</v>
      </c>
      <c r="BV1448">
        <v>0</v>
      </c>
      <c r="BW1448">
        <v>0</v>
      </c>
      <c r="BX1448" t="s">
        <v>83</v>
      </c>
      <c r="BY1448" t="s">
        <v>83</v>
      </c>
      <c r="BZ1448" t="s">
        <v>83</v>
      </c>
      <c r="CA1448" s="2">
        <v>0</v>
      </c>
      <c r="CB1448">
        <v>4</v>
      </c>
      <c r="CC1448">
        <v>2010</v>
      </c>
      <c r="CD1448" t="s">
        <v>110</v>
      </c>
      <c r="CE1448" t="s">
        <v>111</v>
      </c>
      <c r="CF1448" s="2">
        <v>157900</v>
      </c>
      <c r="CG1448" s="4">
        <f t="shared" si="45"/>
        <v>132.91245791245791</v>
      </c>
    </row>
    <row r="1449" spans="1:85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 t="str">
        <f t="shared" si="44"/>
        <v>N</v>
      </c>
      <c r="S1449">
        <v>8</v>
      </c>
      <c r="T1449">
        <v>5</v>
      </c>
      <c r="U1449">
        <v>1995</v>
      </c>
      <c r="V1449" t="str">
        <f>IF(Table1[[#This Row],[YearBuilt]]&lt;1990, "N", IF(Table1[[#This Row],[Remodeled after 1990?]] = "Y", "N", "Y"))</f>
        <v>N</v>
      </c>
      <c r="W1449">
        <v>1996</v>
      </c>
      <c r="X1449" t="str" cm="1">
        <f t="array" ref="X1449">IFERROR(IF(U1449=W1449, "N", IF(AND(U1449&lt;W1449, Table1[[#This Row],[YearRemodAdd]]&gt;1990), "Y", "N/A")), No value)</f>
        <v>Y</v>
      </c>
      <c r="Y1449" t="s">
        <v>93</v>
      </c>
      <c r="Z1449" t="s">
        <v>94</v>
      </c>
      <c r="AA1449" t="s">
        <v>95</v>
      </c>
      <c r="AB1449" t="s">
        <v>95</v>
      </c>
      <c r="AC1449" t="s">
        <v>96</v>
      </c>
      <c r="AD1449">
        <v>438</v>
      </c>
      <c r="AE1449" t="s">
        <v>97</v>
      </c>
      <c r="AF1449" t="s">
        <v>98</v>
      </c>
      <c r="AG1449" t="s">
        <v>99</v>
      </c>
      <c r="AH1449" t="s">
        <v>97</v>
      </c>
      <c r="AI1449" t="s">
        <v>98</v>
      </c>
      <c r="AJ1449" t="s">
        <v>100</v>
      </c>
      <c r="AK1449" t="s">
        <v>101</v>
      </c>
      <c r="AL1449">
        <v>1079</v>
      </c>
      <c r="AM1449" t="s">
        <v>102</v>
      </c>
      <c r="AN1449">
        <v>0</v>
      </c>
      <c r="AO1449">
        <v>141</v>
      </c>
      <c r="AP1449">
        <v>1220</v>
      </c>
      <c r="AQ1449" t="s">
        <v>103</v>
      </c>
      <c r="AR1449" t="s">
        <v>104</v>
      </c>
      <c r="AS1449" t="s">
        <v>105</v>
      </c>
      <c r="AT1449" t="s">
        <v>106</v>
      </c>
      <c r="AU1449">
        <v>1220</v>
      </c>
      <c r="AV1449">
        <v>870</v>
      </c>
      <c r="AW1449">
        <v>0</v>
      </c>
      <c r="AX1449">
        <v>2090</v>
      </c>
      <c r="AY1449">
        <v>1</v>
      </c>
      <c r="AZ1449">
        <v>0</v>
      </c>
      <c r="BA1449">
        <v>2</v>
      </c>
      <c r="BB1449">
        <v>1</v>
      </c>
      <c r="BC1449">
        <v>3</v>
      </c>
      <c r="BD1449">
        <v>1</v>
      </c>
      <c r="BE1449" t="s">
        <v>97</v>
      </c>
      <c r="BF1449">
        <v>8</v>
      </c>
      <c r="BG1449" t="s">
        <v>107</v>
      </c>
      <c r="BH1449">
        <v>1</v>
      </c>
      <c r="BI1449" t="s">
        <v>98</v>
      </c>
      <c r="BJ1449" t="s">
        <v>108</v>
      </c>
      <c r="BK1449">
        <v>1995</v>
      </c>
      <c r="BL1449" t="s">
        <v>109</v>
      </c>
      <c r="BM1449">
        <v>2</v>
      </c>
      <c r="BN1449">
        <v>556</v>
      </c>
      <c r="BO1449" t="s">
        <v>98</v>
      </c>
      <c r="BP1449" t="s">
        <v>98</v>
      </c>
      <c r="BQ1449" t="s">
        <v>105</v>
      </c>
      <c r="BR1449">
        <v>0</v>
      </c>
      <c r="BS1449">
        <v>65</v>
      </c>
      <c r="BT1449">
        <v>0</v>
      </c>
      <c r="BU1449">
        <v>0</v>
      </c>
      <c r="BV1449">
        <v>0</v>
      </c>
      <c r="BW1449">
        <v>0</v>
      </c>
      <c r="BX1449" t="s">
        <v>83</v>
      </c>
      <c r="BY1449" t="s">
        <v>83</v>
      </c>
      <c r="BZ1449" t="s">
        <v>83</v>
      </c>
      <c r="CA1449" s="2">
        <v>0</v>
      </c>
      <c r="CB1449">
        <v>12</v>
      </c>
      <c r="CC1449">
        <v>2007</v>
      </c>
      <c r="CD1449" t="s">
        <v>110</v>
      </c>
      <c r="CE1449" t="s">
        <v>111</v>
      </c>
      <c r="CF1449" s="2">
        <v>240000</v>
      </c>
      <c r="CG1449" s="4">
        <f t="shared" si="45"/>
        <v>114.83253588516746</v>
      </c>
    </row>
    <row r="1450" spans="1:85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 t="str">
        <f t="shared" si="44"/>
        <v>N</v>
      </c>
      <c r="S1450">
        <v>4</v>
      </c>
      <c r="T1450">
        <v>7</v>
      </c>
      <c r="U1450">
        <v>1910</v>
      </c>
      <c r="V1450" t="str">
        <f>IF(Table1[[#This Row],[YearBuilt]]&lt;1990, "N", IF(Table1[[#This Row],[Remodeled after 1990?]] = "Y", "N", "Y"))</f>
        <v>N</v>
      </c>
      <c r="W1450">
        <v>2000</v>
      </c>
      <c r="X1450" t="str" cm="1">
        <f t="array" ref="X1450">IFERROR(IF(U1450=W1450, "N", IF(AND(U1450&lt;W1450, Table1[[#This Row],[YearRemodAdd]]&gt;1990), "Y", "N/A")), No value)</f>
        <v>Y</v>
      </c>
      <c r="Y1450" t="s">
        <v>93</v>
      </c>
      <c r="Z1450" t="s">
        <v>94</v>
      </c>
      <c r="AA1450" t="s">
        <v>116</v>
      </c>
      <c r="AB1450" t="s">
        <v>140</v>
      </c>
      <c r="AC1450" t="s">
        <v>117</v>
      </c>
      <c r="AD1450">
        <v>0</v>
      </c>
      <c r="AE1450" t="s">
        <v>98</v>
      </c>
      <c r="AF1450" t="s">
        <v>98</v>
      </c>
      <c r="AG1450" t="s">
        <v>118</v>
      </c>
      <c r="AH1450" t="s">
        <v>147</v>
      </c>
      <c r="AI1450" t="s">
        <v>98</v>
      </c>
      <c r="AJ1450" t="s">
        <v>100</v>
      </c>
      <c r="AK1450" t="s">
        <v>102</v>
      </c>
      <c r="AL1450">
        <v>0</v>
      </c>
      <c r="AM1450" t="s">
        <v>102</v>
      </c>
      <c r="AN1450">
        <v>0</v>
      </c>
      <c r="AO1450">
        <v>560</v>
      </c>
      <c r="AP1450">
        <v>560</v>
      </c>
      <c r="AQ1450" t="s">
        <v>103</v>
      </c>
      <c r="AR1450" t="s">
        <v>97</v>
      </c>
      <c r="AS1450" t="s">
        <v>177</v>
      </c>
      <c r="AT1450" t="s">
        <v>106</v>
      </c>
      <c r="AU1450">
        <v>796</v>
      </c>
      <c r="AV1450">
        <v>550</v>
      </c>
      <c r="AW1450">
        <v>0</v>
      </c>
      <c r="AX1450">
        <v>1346</v>
      </c>
      <c r="AY1450">
        <v>0</v>
      </c>
      <c r="AZ1450">
        <v>0</v>
      </c>
      <c r="BA1450">
        <v>1</v>
      </c>
      <c r="BB1450">
        <v>1</v>
      </c>
      <c r="BC1450">
        <v>2</v>
      </c>
      <c r="BD1450">
        <v>1</v>
      </c>
      <c r="BE1450" t="s">
        <v>98</v>
      </c>
      <c r="BF1450">
        <v>6</v>
      </c>
      <c r="BG1450" t="s">
        <v>224</v>
      </c>
      <c r="BH1450">
        <v>0</v>
      </c>
      <c r="BI1450" t="s">
        <v>83</v>
      </c>
      <c r="BJ1450" t="s">
        <v>127</v>
      </c>
      <c r="BK1450">
        <v>1950</v>
      </c>
      <c r="BL1450" t="s">
        <v>102</v>
      </c>
      <c r="BM1450">
        <v>1</v>
      </c>
      <c r="BN1450">
        <v>384</v>
      </c>
      <c r="BO1450" t="s">
        <v>147</v>
      </c>
      <c r="BP1450" t="s">
        <v>98</v>
      </c>
      <c r="BQ1450" t="s">
        <v>105</v>
      </c>
      <c r="BR1450">
        <v>168</v>
      </c>
      <c r="BS1450">
        <v>24</v>
      </c>
      <c r="BT1450">
        <v>0</v>
      </c>
      <c r="BU1450">
        <v>0</v>
      </c>
      <c r="BV1450">
        <v>0</v>
      </c>
      <c r="BW1450">
        <v>0</v>
      </c>
      <c r="BX1450" t="s">
        <v>83</v>
      </c>
      <c r="BY1450" t="s">
        <v>163</v>
      </c>
      <c r="BZ1450" t="s">
        <v>83</v>
      </c>
      <c r="CA1450" s="2">
        <v>0</v>
      </c>
      <c r="CB1450">
        <v>5</v>
      </c>
      <c r="CC1450">
        <v>2007</v>
      </c>
      <c r="CD1450" t="s">
        <v>110</v>
      </c>
      <c r="CE1450" t="s">
        <v>111</v>
      </c>
      <c r="CF1450" s="2">
        <v>112000</v>
      </c>
      <c r="CG1450" s="4">
        <f t="shared" si="45"/>
        <v>83.20950965824666</v>
      </c>
    </row>
    <row r="1451" spans="1:85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 t="str">
        <f t="shared" si="44"/>
        <v>N/A</v>
      </c>
      <c r="S1451">
        <v>5</v>
      </c>
      <c r="T1451">
        <v>7</v>
      </c>
      <c r="U1451">
        <v>1970</v>
      </c>
      <c r="V1451" t="str">
        <f>IF(Table1[[#This Row],[YearBuilt]]&lt;1990, "N", IF(Table1[[#This Row],[Remodeled after 1990?]] = "Y", "N", "Y"))</f>
        <v>N</v>
      </c>
      <c r="W1451">
        <v>1970</v>
      </c>
      <c r="X1451" t="str" cm="1">
        <f t="array" ref="X1451">IFERROR(IF(U1451=W1451, "N", IF(AND(U1451&lt;W1451, Table1[[#This Row],[YearRemodAdd]]&gt;1990), "Y", "N/A")), No value)</f>
        <v>N</v>
      </c>
      <c r="Y1451" t="s">
        <v>93</v>
      </c>
      <c r="Z1451" t="s">
        <v>94</v>
      </c>
      <c r="AA1451" t="s">
        <v>180</v>
      </c>
      <c r="AB1451" t="s">
        <v>181</v>
      </c>
      <c r="AC1451" t="s">
        <v>117</v>
      </c>
      <c r="AD1451">
        <v>0</v>
      </c>
      <c r="AE1451" t="s">
        <v>98</v>
      </c>
      <c r="AF1451" t="s">
        <v>98</v>
      </c>
      <c r="AG1451" t="s">
        <v>118</v>
      </c>
      <c r="AH1451" t="s">
        <v>97</v>
      </c>
      <c r="AI1451" t="s">
        <v>98</v>
      </c>
      <c r="AJ1451" t="s">
        <v>130</v>
      </c>
      <c r="AK1451" t="s">
        <v>101</v>
      </c>
      <c r="AL1451">
        <v>553</v>
      </c>
      <c r="AM1451" t="s">
        <v>102</v>
      </c>
      <c r="AN1451">
        <v>0</v>
      </c>
      <c r="AO1451">
        <v>77</v>
      </c>
      <c r="AP1451">
        <v>630</v>
      </c>
      <c r="AQ1451" t="s">
        <v>103</v>
      </c>
      <c r="AR1451" t="s">
        <v>104</v>
      </c>
      <c r="AS1451" t="s">
        <v>105</v>
      </c>
      <c r="AT1451" t="s">
        <v>106</v>
      </c>
      <c r="AU1451">
        <v>630</v>
      </c>
      <c r="AV1451">
        <v>0</v>
      </c>
      <c r="AW1451">
        <v>0</v>
      </c>
      <c r="AX1451">
        <v>630</v>
      </c>
      <c r="AY1451">
        <v>1</v>
      </c>
      <c r="AZ1451">
        <v>0</v>
      </c>
      <c r="BA1451">
        <v>1</v>
      </c>
      <c r="BB1451">
        <v>0</v>
      </c>
      <c r="BC1451">
        <v>1</v>
      </c>
      <c r="BD1451">
        <v>1</v>
      </c>
      <c r="BE1451" t="s">
        <v>104</v>
      </c>
      <c r="BF1451">
        <v>3</v>
      </c>
      <c r="BG1451" t="s">
        <v>107</v>
      </c>
      <c r="BH1451">
        <v>0</v>
      </c>
      <c r="BI1451" t="s">
        <v>83</v>
      </c>
      <c r="BJ1451" t="s">
        <v>83</v>
      </c>
      <c r="BK1451" t="s">
        <v>83</v>
      </c>
      <c r="BL1451" t="s">
        <v>83</v>
      </c>
      <c r="BM1451">
        <v>0</v>
      </c>
      <c r="BN1451">
        <v>0</v>
      </c>
      <c r="BO1451" t="s">
        <v>83</v>
      </c>
      <c r="BP1451" t="s">
        <v>83</v>
      </c>
      <c r="BQ1451" t="s">
        <v>105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 t="s">
        <v>83</v>
      </c>
      <c r="BY1451" t="s">
        <v>83</v>
      </c>
      <c r="BZ1451" t="s">
        <v>83</v>
      </c>
      <c r="CA1451" s="2">
        <v>0</v>
      </c>
      <c r="CB1451">
        <v>8</v>
      </c>
      <c r="CC1451">
        <v>2006</v>
      </c>
      <c r="CD1451" t="s">
        <v>110</v>
      </c>
      <c r="CE1451" t="s">
        <v>128</v>
      </c>
      <c r="CF1451" s="2">
        <v>92000</v>
      </c>
      <c r="CG1451" s="4">
        <f t="shared" si="45"/>
        <v>146.03174603174602</v>
      </c>
    </row>
    <row r="1452" spans="1:85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 t="str">
        <f t="shared" si="44"/>
        <v>N</v>
      </c>
      <c r="S1452">
        <v>5</v>
      </c>
      <c r="T1452">
        <v>5</v>
      </c>
      <c r="U1452">
        <v>1974</v>
      </c>
      <c r="V1452" t="str">
        <f>IF(Table1[[#This Row],[YearBuilt]]&lt;1990, "N", IF(Table1[[#This Row],[Remodeled after 1990?]] = "Y", "N", "Y"))</f>
        <v>N</v>
      </c>
      <c r="W1452">
        <v>1974</v>
      </c>
      <c r="X1452" t="str" cm="1">
        <f t="array" ref="X1452">IFERROR(IF(U1452=W1452, "N", IF(AND(U1452&lt;W1452, Table1[[#This Row],[YearRemodAdd]]&gt;1990), "Y", "N/A")), No value)</f>
        <v>N</v>
      </c>
      <c r="Y1452" t="s">
        <v>93</v>
      </c>
      <c r="Z1452" t="s">
        <v>94</v>
      </c>
      <c r="AA1452" t="s">
        <v>95</v>
      </c>
      <c r="AB1452" t="s">
        <v>95</v>
      </c>
      <c r="AC1452" t="s">
        <v>117</v>
      </c>
      <c r="AD1452">
        <v>0</v>
      </c>
      <c r="AE1452" t="s">
        <v>98</v>
      </c>
      <c r="AF1452" t="s">
        <v>98</v>
      </c>
      <c r="AG1452" t="s">
        <v>118</v>
      </c>
      <c r="AH1452" t="s">
        <v>97</v>
      </c>
      <c r="AI1452" t="s">
        <v>98</v>
      </c>
      <c r="AJ1452" t="s">
        <v>100</v>
      </c>
      <c r="AK1452" t="s">
        <v>102</v>
      </c>
      <c r="AL1452">
        <v>0</v>
      </c>
      <c r="AM1452" t="s">
        <v>102</v>
      </c>
      <c r="AN1452">
        <v>0</v>
      </c>
      <c r="AO1452">
        <v>896</v>
      </c>
      <c r="AP1452">
        <v>896</v>
      </c>
      <c r="AQ1452" t="s">
        <v>103</v>
      </c>
      <c r="AR1452" t="s">
        <v>98</v>
      </c>
      <c r="AS1452" t="s">
        <v>105</v>
      </c>
      <c r="AT1452" t="s">
        <v>106</v>
      </c>
      <c r="AU1452">
        <v>896</v>
      </c>
      <c r="AV1452">
        <v>896</v>
      </c>
      <c r="AW1452">
        <v>0</v>
      </c>
      <c r="AX1452">
        <v>1792</v>
      </c>
      <c r="AY1452">
        <v>0</v>
      </c>
      <c r="AZ1452">
        <v>0</v>
      </c>
      <c r="BA1452">
        <v>2</v>
      </c>
      <c r="BB1452">
        <v>2</v>
      </c>
      <c r="BC1452">
        <v>4</v>
      </c>
      <c r="BD1452">
        <v>2</v>
      </c>
      <c r="BE1452" t="s">
        <v>98</v>
      </c>
      <c r="BF1452">
        <v>8</v>
      </c>
      <c r="BG1452" t="s">
        <v>107</v>
      </c>
      <c r="BH1452">
        <v>0</v>
      </c>
      <c r="BI1452" t="s">
        <v>83</v>
      </c>
      <c r="BJ1452" t="s">
        <v>83</v>
      </c>
      <c r="BK1452" t="s">
        <v>83</v>
      </c>
      <c r="BL1452" t="s">
        <v>83</v>
      </c>
      <c r="BM1452">
        <v>0</v>
      </c>
      <c r="BN1452">
        <v>0</v>
      </c>
      <c r="BO1452" t="s">
        <v>83</v>
      </c>
      <c r="BP1452" t="s">
        <v>83</v>
      </c>
      <c r="BQ1452" t="s">
        <v>105</v>
      </c>
      <c r="BR1452">
        <v>32</v>
      </c>
      <c r="BS1452">
        <v>45</v>
      </c>
      <c r="BT1452">
        <v>0</v>
      </c>
      <c r="BU1452">
        <v>0</v>
      </c>
      <c r="BV1452">
        <v>0</v>
      </c>
      <c r="BW1452">
        <v>0</v>
      </c>
      <c r="BX1452" t="s">
        <v>83</v>
      </c>
      <c r="BY1452" t="s">
        <v>83</v>
      </c>
      <c r="BZ1452" t="s">
        <v>83</v>
      </c>
      <c r="CA1452" s="2">
        <v>0</v>
      </c>
      <c r="CB1452">
        <v>9</v>
      </c>
      <c r="CC1452">
        <v>2009</v>
      </c>
      <c r="CD1452" t="s">
        <v>110</v>
      </c>
      <c r="CE1452" t="s">
        <v>111</v>
      </c>
      <c r="CF1452" s="2">
        <v>136000</v>
      </c>
      <c r="CG1452" s="4">
        <f t="shared" si="45"/>
        <v>75.892857142857139</v>
      </c>
    </row>
    <row r="1453" spans="1:85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 t="str">
        <f t="shared" si="44"/>
        <v>Y</v>
      </c>
      <c r="S1453">
        <v>8</v>
      </c>
      <c r="T1453">
        <v>5</v>
      </c>
      <c r="U1453">
        <v>2008</v>
      </c>
      <c r="V1453" t="str">
        <f>IF(Table1[[#This Row],[YearBuilt]]&lt;1990, "N", IF(Table1[[#This Row],[Remodeled after 1990?]] = "Y", "N", "Y"))</f>
        <v>N</v>
      </c>
      <c r="W1453">
        <v>2009</v>
      </c>
      <c r="X1453" t="str" cm="1">
        <f t="array" ref="X1453">IFERROR(IF(U1453=W1453, "N", IF(AND(U1453&lt;W1453, Table1[[#This Row],[YearRemodAdd]]&gt;1990), "Y", "N/A")), No value)</f>
        <v>Y</v>
      </c>
      <c r="Y1453" t="s">
        <v>93</v>
      </c>
      <c r="Z1453" t="s">
        <v>94</v>
      </c>
      <c r="AA1453" t="s">
        <v>180</v>
      </c>
      <c r="AB1453" t="s">
        <v>181</v>
      </c>
      <c r="AC1453" t="s">
        <v>137</v>
      </c>
      <c r="AD1453">
        <v>194</v>
      </c>
      <c r="AE1453" t="s">
        <v>97</v>
      </c>
      <c r="AF1453" t="s">
        <v>98</v>
      </c>
      <c r="AG1453" t="s">
        <v>99</v>
      </c>
      <c r="AH1453" t="s">
        <v>97</v>
      </c>
      <c r="AI1453" t="s">
        <v>98</v>
      </c>
      <c r="AJ1453" t="s">
        <v>100</v>
      </c>
      <c r="AK1453" t="s">
        <v>102</v>
      </c>
      <c r="AL1453">
        <v>0</v>
      </c>
      <c r="AM1453" t="s">
        <v>102</v>
      </c>
      <c r="AN1453">
        <v>0</v>
      </c>
      <c r="AO1453">
        <v>1573</v>
      </c>
      <c r="AP1453">
        <v>1573</v>
      </c>
      <c r="AQ1453" t="s">
        <v>103</v>
      </c>
      <c r="AR1453" t="s">
        <v>104</v>
      </c>
      <c r="AS1453" t="s">
        <v>105</v>
      </c>
      <c r="AT1453" t="s">
        <v>106</v>
      </c>
      <c r="AU1453">
        <v>1578</v>
      </c>
      <c r="AV1453">
        <v>0</v>
      </c>
      <c r="AW1453">
        <v>0</v>
      </c>
      <c r="AX1453">
        <v>1578</v>
      </c>
      <c r="AY1453">
        <v>0</v>
      </c>
      <c r="AZ1453">
        <v>0</v>
      </c>
      <c r="BA1453">
        <v>2</v>
      </c>
      <c r="BB1453">
        <v>0</v>
      </c>
      <c r="BC1453">
        <v>3</v>
      </c>
      <c r="BD1453">
        <v>1</v>
      </c>
      <c r="BE1453" t="s">
        <v>104</v>
      </c>
      <c r="BF1453">
        <v>7</v>
      </c>
      <c r="BG1453" t="s">
        <v>107</v>
      </c>
      <c r="BH1453">
        <v>1</v>
      </c>
      <c r="BI1453" t="s">
        <v>97</v>
      </c>
      <c r="BJ1453" t="s">
        <v>108</v>
      </c>
      <c r="BK1453">
        <v>2008</v>
      </c>
      <c r="BL1453" t="s">
        <v>157</v>
      </c>
      <c r="BM1453">
        <v>3</v>
      </c>
      <c r="BN1453">
        <v>840</v>
      </c>
      <c r="BO1453" t="s">
        <v>98</v>
      </c>
      <c r="BP1453" t="s">
        <v>98</v>
      </c>
      <c r="BQ1453" t="s">
        <v>105</v>
      </c>
      <c r="BR1453">
        <v>0</v>
      </c>
      <c r="BS1453">
        <v>36</v>
      </c>
      <c r="BT1453">
        <v>0</v>
      </c>
      <c r="BU1453">
        <v>0</v>
      </c>
      <c r="BV1453">
        <v>0</v>
      </c>
      <c r="BW1453">
        <v>0</v>
      </c>
      <c r="BX1453" t="s">
        <v>83</v>
      </c>
      <c r="BY1453" t="s">
        <v>83</v>
      </c>
      <c r="BZ1453" t="s">
        <v>83</v>
      </c>
      <c r="CA1453" s="2">
        <v>0</v>
      </c>
      <c r="CB1453">
        <v>5</v>
      </c>
      <c r="CC1453">
        <v>2009</v>
      </c>
      <c r="CD1453" t="s">
        <v>158</v>
      </c>
      <c r="CE1453" t="s">
        <v>159</v>
      </c>
      <c r="CF1453" s="2">
        <v>287090</v>
      </c>
      <c r="CG1453" s="4">
        <f t="shared" si="45"/>
        <v>181.93282636248415</v>
      </c>
    </row>
    <row r="1454" spans="1:85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 t="str">
        <f t="shared" si="44"/>
        <v>N/A</v>
      </c>
      <c r="S1454">
        <v>5</v>
      </c>
      <c r="T1454">
        <v>5</v>
      </c>
      <c r="U1454">
        <v>2005</v>
      </c>
      <c r="V1454" t="str">
        <f>IF(Table1[[#This Row],[YearBuilt]]&lt;1990, "N", IF(Table1[[#This Row],[Remodeled after 1990?]] = "Y", "N", "Y"))</f>
        <v>Y</v>
      </c>
      <c r="W1454">
        <v>2005</v>
      </c>
      <c r="X1454" t="str" cm="1">
        <f t="array" ref="X1454">IFERROR(IF(U1454=W1454, "N", IF(AND(U1454&lt;W1454, Table1[[#This Row],[YearRemodAdd]]&gt;1990), "Y", "N/A")), No value)</f>
        <v>N</v>
      </c>
      <c r="Y1454" t="s">
        <v>93</v>
      </c>
      <c r="Z1454" t="s">
        <v>94</v>
      </c>
      <c r="AA1454" t="s">
        <v>95</v>
      </c>
      <c r="AB1454" t="s">
        <v>95</v>
      </c>
      <c r="AC1454" t="s">
        <v>96</v>
      </c>
      <c r="AD1454">
        <v>80</v>
      </c>
      <c r="AE1454" t="s">
        <v>98</v>
      </c>
      <c r="AF1454" t="s">
        <v>98</v>
      </c>
      <c r="AG1454" t="s">
        <v>99</v>
      </c>
      <c r="AH1454" t="s">
        <v>97</v>
      </c>
      <c r="AI1454" t="s">
        <v>98</v>
      </c>
      <c r="AJ1454" t="s">
        <v>97</v>
      </c>
      <c r="AK1454" t="s">
        <v>101</v>
      </c>
      <c r="AL1454">
        <v>547</v>
      </c>
      <c r="AM1454" t="s">
        <v>102</v>
      </c>
      <c r="AN1454">
        <v>0</v>
      </c>
      <c r="AO1454">
        <v>0</v>
      </c>
      <c r="AP1454">
        <v>547</v>
      </c>
      <c r="AQ1454" t="s">
        <v>103</v>
      </c>
      <c r="AR1454" t="s">
        <v>97</v>
      </c>
      <c r="AS1454" t="s">
        <v>105</v>
      </c>
      <c r="AT1454" t="s">
        <v>106</v>
      </c>
      <c r="AU1454">
        <v>1072</v>
      </c>
      <c r="AV1454">
        <v>0</v>
      </c>
      <c r="AW1454">
        <v>0</v>
      </c>
      <c r="AX1454">
        <v>1072</v>
      </c>
      <c r="AY1454">
        <v>1</v>
      </c>
      <c r="AZ1454">
        <v>0</v>
      </c>
      <c r="BA1454">
        <v>1</v>
      </c>
      <c r="BB1454">
        <v>0</v>
      </c>
      <c r="BC1454">
        <v>2</v>
      </c>
      <c r="BD1454">
        <v>1</v>
      </c>
      <c r="BE1454" t="s">
        <v>98</v>
      </c>
      <c r="BF1454">
        <v>5</v>
      </c>
      <c r="BG1454" t="s">
        <v>107</v>
      </c>
      <c r="BH1454">
        <v>0</v>
      </c>
      <c r="BI1454" t="s">
        <v>83</v>
      </c>
      <c r="BJ1454" t="s">
        <v>209</v>
      </c>
      <c r="BK1454">
        <v>2005</v>
      </c>
      <c r="BL1454" t="s">
        <v>157</v>
      </c>
      <c r="BM1454">
        <v>2</v>
      </c>
      <c r="BN1454">
        <v>525</v>
      </c>
      <c r="BO1454" t="s">
        <v>98</v>
      </c>
      <c r="BP1454" t="s">
        <v>98</v>
      </c>
      <c r="BQ1454" t="s">
        <v>105</v>
      </c>
      <c r="BR1454">
        <v>0</v>
      </c>
      <c r="BS1454">
        <v>28</v>
      </c>
      <c r="BT1454">
        <v>0</v>
      </c>
      <c r="BU1454">
        <v>0</v>
      </c>
      <c r="BV1454">
        <v>0</v>
      </c>
      <c r="BW1454">
        <v>0</v>
      </c>
      <c r="BX1454" t="s">
        <v>83</v>
      </c>
      <c r="BY1454" t="s">
        <v>83</v>
      </c>
      <c r="BZ1454" t="s">
        <v>83</v>
      </c>
      <c r="CA1454" s="2">
        <v>0</v>
      </c>
      <c r="CB1454">
        <v>5</v>
      </c>
      <c r="CC1454">
        <v>2006</v>
      </c>
      <c r="CD1454" t="s">
        <v>110</v>
      </c>
      <c r="CE1454" t="s">
        <v>111</v>
      </c>
      <c r="CF1454" s="2">
        <v>145000</v>
      </c>
      <c r="CG1454" s="4">
        <f t="shared" si="45"/>
        <v>135.26119402985074</v>
      </c>
    </row>
    <row r="1455" spans="1:85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 t="str">
        <f t="shared" si="44"/>
        <v>Y</v>
      </c>
      <c r="S1455">
        <v>5</v>
      </c>
      <c r="T1455">
        <v>5</v>
      </c>
      <c r="U1455">
        <v>2006</v>
      </c>
      <c r="V1455" t="str">
        <f>IF(Table1[[#This Row],[YearBuilt]]&lt;1990, "N", IF(Table1[[#This Row],[Remodeled after 1990?]] = "Y", "N", "Y"))</f>
        <v>Y</v>
      </c>
      <c r="W1455">
        <v>2006</v>
      </c>
      <c r="X1455" t="str" cm="1">
        <f t="array" ref="X1455">IFERROR(IF(U1455=W1455, "N", IF(AND(U1455&lt;W1455, Table1[[#This Row],[YearRemodAdd]]&gt;1990), "Y", "N/A")), No value)</f>
        <v>N</v>
      </c>
      <c r="Y1455" t="s">
        <v>93</v>
      </c>
      <c r="Z1455" t="s">
        <v>94</v>
      </c>
      <c r="AA1455" t="s">
        <v>95</v>
      </c>
      <c r="AB1455" t="s">
        <v>95</v>
      </c>
      <c r="AC1455" t="s">
        <v>117</v>
      </c>
      <c r="AD1455">
        <v>0</v>
      </c>
      <c r="AE1455" t="s">
        <v>98</v>
      </c>
      <c r="AF1455" t="s">
        <v>98</v>
      </c>
      <c r="AG1455" t="s">
        <v>99</v>
      </c>
      <c r="AH1455" t="s">
        <v>97</v>
      </c>
      <c r="AI1455" t="s">
        <v>98</v>
      </c>
      <c r="AJ1455" t="s">
        <v>100</v>
      </c>
      <c r="AK1455" t="s">
        <v>102</v>
      </c>
      <c r="AL1455">
        <v>0</v>
      </c>
      <c r="AM1455" t="s">
        <v>102</v>
      </c>
      <c r="AN1455">
        <v>0</v>
      </c>
      <c r="AO1455">
        <v>1140</v>
      </c>
      <c r="AP1455">
        <v>1140</v>
      </c>
      <c r="AQ1455" t="s">
        <v>103</v>
      </c>
      <c r="AR1455" t="s">
        <v>104</v>
      </c>
      <c r="AS1455" t="s">
        <v>105</v>
      </c>
      <c r="AT1455" t="s">
        <v>106</v>
      </c>
      <c r="AU1455">
        <v>1140</v>
      </c>
      <c r="AV1455">
        <v>0</v>
      </c>
      <c r="AW1455">
        <v>0</v>
      </c>
      <c r="AX1455">
        <v>1140</v>
      </c>
      <c r="AY1455">
        <v>0</v>
      </c>
      <c r="AZ1455">
        <v>0</v>
      </c>
      <c r="BA1455">
        <v>1</v>
      </c>
      <c r="BB1455">
        <v>0</v>
      </c>
      <c r="BC1455">
        <v>3</v>
      </c>
      <c r="BD1455">
        <v>1</v>
      </c>
      <c r="BE1455" t="s">
        <v>98</v>
      </c>
      <c r="BF1455">
        <v>6</v>
      </c>
      <c r="BG1455" t="s">
        <v>107</v>
      </c>
      <c r="BH1455">
        <v>0</v>
      </c>
      <c r="BI1455" t="s">
        <v>83</v>
      </c>
      <c r="BJ1455" t="s">
        <v>83</v>
      </c>
      <c r="BK1455" t="s">
        <v>83</v>
      </c>
      <c r="BL1455" t="s">
        <v>83</v>
      </c>
      <c r="BM1455">
        <v>0</v>
      </c>
      <c r="BN1455">
        <v>0</v>
      </c>
      <c r="BO1455" t="s">
        <v>83</v>
      </c>
      <c r="BP1455" t="s">
        <v>83</v>
      </c>
      <c r="BQ1455" t="s">
        <v>105</v>
      </c>
      <c r="BR1455">
        <v>36</v>
      </c>
      <c r="BS1455">
        <v>56</v>
      </c>
      <c r="BT1455">
        <v>0</v>
      </c>
      <c r="BU1455">
        <v>0</v>
      </c>
      <c r="BV1455">
        <v>0</v>
      </c>
      <c r="BW1455">
        <v>0</v>
      </c>
      <c r="BX1455" t="s">
        <v>83</v>
      </c>
      <c r="BY1455" t="s">
        <v>83</v>
      </c>
      <c r="BZ1455" t="s">
        <v>83</v>
      </c>
      <c r="CA1455" s="2">
        <v>0</v>
      </c>
      <c r="CB1455">
        <v>7</v>
      </c>
      <c r="CC1455">
        <v>2006</v>
      </c>
      <c r="CD1455" t="s">
        <v>110</v>
      </c>
      <c r="CE1455" t="s">
        <v>128</v>
      </c>
      <c r="CF1455" s="2">
        <v>84500</v>
      </c>
      <c r="CG1455" s="4">
        <f t="shared" si="45"/>
        <v>74.122807017543863</v>
      </c>
    </row>
    <row r="1456" spans="1:85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 t="str">
        <f t="shared" si="44"/>
        <v>Y</v>
      </c>
      <c r="S1456">
        <v>7</v>
      </c>
      <c r="T1456">
        <v>5</v>
      </c>
      <c r="U1456">
        <v>2004</v>
      </c>
      <c r="V1456" t="str">
        <f>IF(Table1[[#This Row],[YearBuilt]]&lt;1990, "N", IF(Table1[[#This Row],[Remodeled after 1990?]] = "Y", "N", "Y"))</f>
        <v>N</v>
      </c>
      <c r="W1456">
        <v>2005</v>
      </c>
      <c r="X1456" t="str" cm="1">
        <f t="array" ref="X1456">IFERROR(IF(U1456=W1456, "N", IF(AND(U1456&lt;W1456, Table1[[#This Row],[YearRemodAdd]]&gt;1990), "Y", "N/A")), No value)</f>
        <v>Y</v>
      </c>
      <c r="Y1456" t="s">
        <v>93</v>
      </c>
      <c r="Z1456" t="s">
        <v>94</v>
      </c>
      <c r="AA1456" t="s">
        <v>95</v>
      </c>
      <c r="AB1456" t="s">
        <v>95</v>
      </c>
      <c r="AC1456" t="s">
        <v>117</v>
      </c>
      <c r="AD1456">
        <v>0</v>
      </c>
      <c r="AE1456" t="s">
        <v>97</v>
      </c>
      <c r="AF1456" t="s">
        <v>98</v>
      </c>
      <c r="AG1456" t="s">
        <v>99</v>
      </c>
      <c r="AH1456" t="s">
        <v>97</v>
      </c>
      <c r="AI1456" t="s">
        <v>98</v>
      </c>
      <c r="AJ1456" t="s">
        <v>100</v>
      </c>
      <c r="AK1456" t="s">
        <v>101</v>
      </c>
      <c r="AL1456">
        <v>410</v>
      </c>
      <c r="AM1456" t="s">
        <v>102</v>
      </c>
      <c r="AN1456">
        <v>0</v>
      </c>
      <c r="AO1456">
        <v>811</v>
      </c>
      <c r="AP1456">
        <v>1221</v>
      </c>
      <c r="AQ1456" t="s">
        <v>103</v>
      </c>
      <c r="AR1456" t="s">
        <v>104</v>
      </c>
      <c r="AS1456" t="s">
        <v>105</v>
      </c>
      <c r="AT1456" t="s">
        <v>106</v>
      </c>
      <c r="AU1456">
        <v>1221</v>
      </c>
      <c r="AV1456">
        <v>0</v>
      </c>
      <c r="AW1456">
        <v>0</v>
      </c>
      <c r="AX1456">
        <v>1221</v>
      </c>
      <c r="AY1456">
        <v>1</v>
      </c>
      <c r="AZ1456">
        <v>0</v>
      </c>
      <c r="BA1456">
        <v>2</v>
      </c>
      <c r="BB1456">
        <v>0</v>
      </c>
      <c r="BC1456">
        <v>2</v>
      </c>
      <c r="BD1456">
        <v>1</v>
      </c>
      <c r="BE1456" t="s">
        <v>97</v>
      </c>
      <c r="BF1456">
        <v>6</v>
      </c>
      <c r="BG1456" t="s">
        <v>107</v>
      </c>
      <c r="BH1456">
        <v>0</v>
      </c>
      <c r="BI1456" t="s">
        <v>83</v>
      </c>
      <c r="BJ1456" t="s">
        <v>108</v>
      </c>
      <c r="BK1456">
        <v>2004</v>
      </c>
      <c r="BL1456" t="s">
        <v>109</v>
      </c>
      <c r="BM1456">
        <v>2</v>
      </c>
      <c r="BN1456">
        <v>400</v>
      </c>
      <c r="BO1456" t="s">
        <v>98</v>
      </c>
      <c r="BP1456" t="s">
        <v>98</v>
      </c>
      <c r="BQ1456" t="s">
        <v>105</v>
      </c>
      <c r="BR1456">
        <v>0</v>
      </c>
      <c r="BS1456">
        <v>113</v>
      </c>
      <c r="BT1456">
        <v>0</v>
      </c>
      <c r="BU1456">
        <v>0</v>
      </c>
      <c r="BV1456">
        <v>0</v>
      </c>
      <c r="BW1456">
        <v>0</v>
      </c>
      <c r="BX1456" t="s">
        <v>83</v>
      </c>
      <c r="BY1456" t="s">
        <v>83</v>
      </c>
      <c r="BZ1456" t="s">
        <v>83</v>
      </c>
      <c r="CA1456" s="2">
        <v>0</v>
      </c>
      <c r="CB1456">
        <v>10</v>
      </c>
      <c r="CC1456">
        <v>2009</v>
      </c>
      <c r="CD1456" t="s">
        <v>110</v>
      </c>
      <c r="CE1456" t="s">
        <v>111</v>
      </c>
      <c r="CF1456" s="2">
        <v>185000</v>
      </c>
      <c r="CG1456" s="4">
        <f t="shared" si="45"/>
        <v>151.5151515151515</v>
      </c>
    </row>
    <row r="1457" spans="1:85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 t="str">
        <f t="shared" si="44"/>
        <v>N</v>
      </c>
      <c r="S1457">
        <v>6</v>
      </c>
      <c r="T1457">
        <v>5</v>
      </c>
      <c r="U1457">
        <v>1999</v>
      </c>
      <c r="V1457" t="str">
        <f>IF(Table1[[#This Row],[YearBuilt]]&lt;1990, "N", IF(Table1[[#This Row],[Remodeled after 1990?]] = "Y", "N", "Y"))</f>
        <v>N</v>
      </c>
      <c r="W1457">
        <v>2000</v>
      </c>
      <c r="X1457" t="str" cm="1">
        <f t="array" ref="X1457">IFERROR(IF(U1457=W1457, "N", IF(AND(U1457&lt;W1457, Table1[[#This Row],[YearRemodAdd]]&gt;1990), "Y", "N/A")), No value)</f>
        <v>Y</v>
      </c>
      <c r="Y1457" t="s">
        <v>93</v>
      </c>
      <c r="Z1457" t="s">
        <v>94</v>
      </c>
      <c r="AA1457" t="s">
        <v>95</v>
      </c>
      <c r="AB1457" t="s">
        <v>95</v>
      </c>
      <c r="AC1457" t="s">
        <v>117</v>
      </c>
      <c r="AD1457">
        <v>0</v>
      </c>
      <c r="AE1457" t="s">
        <v>98</v>
      </c>
      <c r="AF1457" t="s">
        <v>98</v>
      </c>
      <c r="AG1457" t="s">
        <v>99</v>
      </c>
      <c r="AH1457" t="s">
        <v>97</v>
      </c>
      <c r="AI1457" t="s">
        <v>98</v>
      </c>
      <c r="AJ1457" t="s">
        <v>100</v>
      </c>
      <c r="AK1457" t="s">
        <v>102</v>
      </c>
      <c r="AL1457">
        <v>0</v>
      </c>
      <c r="AM1457" t="s">
        <v>102</v>
      </c>
      <c r="AN1457">
        <v>0</v>
      </c>
      <c r="AO1457">
        <v>953</v>
      </c>
      <c r="AP1457">
        <v>953</v>
      </c>
      <c r="AQ1457" t="s">
        <v>103</v>
      </c>
      <c r="AR1457" t="s">
        <v>104</v>
      </c>
      <c r="AS1457" t="s">
        <v>105</v>
      </c>
      <c r="AT1457" t="s">
        <v>106</v>
      </c>
      <c r="AU1457">
        <v>953</v>
      </c>
      <c r="AV1457">
        <v>694</v>
      </c>
      <c r="AW1457">
        <v>0</v>
      </c>
      <c r="AX1457">
        <v>1647</v>
      </c>
      <c r="AY1457">
        <v>0</v>
      </c>
      <c r="AZ1457">
        <v>0</v>
      </c>
      <c r="BA1457">
        <v>2</v>
      </c>
      <c r="BB1457">
        <v>1</v>
      </c>
      <c r="BC1457">
        <v>3</v>
      </c>
      <c r="BD1457">
        <v>1</v>
      </c>
      <c r="BE1457" t="s">
        <v>98</v>
      </c>
      <c r="BF1457">
        <v>7</v>
      </c>
      <c r="BG1457" t="s">
        <v>107</v>
      </c>
      <c r="BH1457">
        <v>1</v>
      </c>
      <c r="BI1457" t="s">
        <v>98</v>
      </c>
      <c r="BJ1457" t="s">
        <v>108</v>
      </c>
      <c r="BK1457">
        <v>1999</v>
      </c>
      <c r="BL1457" t="s">
        <v>109</v>
      </c>
      <c r="BM1457">
        <v>2</v>
      </c>
      <c r="BN1457">
        <v>460</v>
      </c>
      <c r="BO1457" t="s">
        <v>98</v>
      </c>
      <c r="BP1457" t="s">
        <v>98</v>
      </c>
      <c r="BQ1457" t="s">
        <v>105</v>
      </c>
      <c r="BR1457">
        <v>0</v>
      </c>
      <c r="BS1457">
        <v>40</v>
      </c>
      <c r="BT1457">
        <v>0</v>
      </c>
      <c r="BU1457">
        <v>0</v>
      </c>
      <c r="BV1457">
        <v>0</v>
      </c>
      <c r="BW1457">
        <v>0</v>
      </c>
      <c r="BX1457" t="s">
        <v>83</v>
      </c>
      <c r="BY1457" t="s">
        <v>83</v>
      </c>
      <c r="BZ1457" t="s">
        <v>83</v>
      </c>
      <c r="CA1457" s="2">
        <v>0</v>
      </c>
      <c r="CB1457">
        <v>8</v>
      </c>
      <c r="CC1457">
        <v>2007</v>
      </c>
      <c r="CD1457" t="s">
        <v>110</v>
      </c>
      <c r="CE1457" t="s">
        <v>111</v>
      </c>
      <c r="CF1457" s="2">
        <v>175000</v>
      </c>
      <c r="CG1457" s="4">
        <f t="shared" si="45"/>
        <v>106.25379477838494</v>
      </c>
    </row>
    <row r="1458" spans="1:85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 t="str">
        <f t="shared" si="44"/>
        <v>Y</v>
      </c>
      <c r="S1458">
        <v>6</v>
      </c>
      <c r="T1458">
        <v>6</v>
      </c>
      <c r="U1458">
        <v>1978</v>
      </c>
      <c r="V1458" t="str">
        <f>IF(Table1[[#This Row],[YearBuilt]]&lt;1990, "N", IF(Table1[[#This Row],[Remodeled after 1990?]] = "Y", "N", "Y"))</f>
        <v>N</v>
      </c>
      <c r="W1458">
        <v>1988</v>
      </c>
      <c r="X1458" t="str" cm="1">
        <f t="array" ref="X1458">IFERROR(IF(U1458=W1458, "N", IF(AND(U1458&lt;W1458, Table1[[#This Row],[YearRemodAdd]]&gt;1990), "Y", "N/A")), No value)</f>
        <v>N/A</v>
      </c>
      <c r="Y1458" t="s">
        <v>93</v>
      </c>
      <c r="Z1458" t="s">
        <v>94</v>
      </c>
      <c r="AA1458" t="s">
        <v>161</v>
      </c>
      <c r="AB1458" t="s">
        <v>161</v>
      </c>
      <c r="AC1458" t="s">
        <v>137</v>
      </c>
      <c r="AD1458">
        <v>119</v>
      </c>
      <c r="AE1458" t="s">
        <v>98</v>
      </c>
      <c r="AF1458" t="s">
        <v>98</v>
      </c>
      <c r="AG1458" t="s">
        <v>118</v>
      </c>
      <c r="AH1458" t="s">
        <v>97</v>
      </c>
      <c r="AI1458" t="s">
        <v>98</v>
      </c>
      <c r="AJ1458" t="s">
        <v>100</v>
      </c>
      <c r="AK1458" t="s">
        <v>119</v>
      </c>
      <c r="AL1458">
        <v>790</v>
      </c>
      <c r="AM1458" t="s">
        <v>153</v>
      </c>
      <c r="AN1458">
        <v>163</v>
      </c>
      <c r="AO1458">
        <v>589</v>
      </c>
      <c r="AP1458">
        <v>1542</v>
      </c>
      <c r="AQ1458" t="s">
        <v>103</v>
      </c>
      <c r="AR1458" t="s">
        <v>98</v>
      </c>
      <c r="AS1458" t="s">
        <v>105</v>
      </c>
      <c r="AT1458" t="s">
        <v>106</v>
      </c>
      <c r="AU1458">
        <v>2073</v>
      </c>
      <c r="AV1458">
        <v>0</v>
      </c>
      <c r="AW1458">
        <v>0</v>
      </c>
      <c r="AX1458">
        <v>2073</v>
      </c>
      <c r="AY1458">
        <v>1</v>
      </c>
      <c r="AZ1458">
        <v>0</v>
      </c>
      <c r="BA1458">
        <v>2</v>
      </c>
      <c r="BB1458">
        <v>0</v>
      </c>
      <c r="BC1458">
        <v>3</v>
      </c>
      <c r="BD1458">
        <v>1</v>
      </c>
      <c r="BE1458" t="s">
        <v>98</v>
      </c>
      <c r="BF1458">
        <v>7</v>
      </c>
      <c r="BG1458" t="s">
        <v>146</v>
      </c>
      <c r="BH1458">
        <v>2</v>
      </c>
      <c r="BI1458" t="s">
        <v>98</v>
      </c>
      <c r="BJ1458" t="s">
        <v>108</v>
      </c>
      <c r="BK1458">
        <v>1978</v>
      </c>
      <c r="BL1458" t="s">
        <v>102</v>
      </c>
      <c r="BM1458">
        <v>2</v>
      </c>
      <c r="BN1458">
        <v>500</v>
      </c>
      <c r="BO1458" t="s">
        <v>98</v>
      </c>
      <c r="BP1458" t="s">
        <v>98</v>
      </c>
      <c r="BQ1458" t="s">
        <v>105</v>
      </c>
      <c r="BR1458">
        <v>349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 t="s">
        <v>83</v>
      </c>
      <c r="BY1458" t="s">
        <v>134</v>
      </c>
      <c r="BZ1458" t="s">
        <v>83</v>
      </c>
      <c r="CA1458" s="2">
        <v>0</v>
      </c>
      <c r="CB1458">
        <v>2</v>
      </c>
      <c r="CC1458">
        <v>2010</v>
      </c>
      <c r="CD1458" t="s">
        <v>110</v>
      </c>
      <c r="CE1458" t="s">
        <v>111</v>
      </c>
      <c r="CF1458" s="2">
        <v>210000</v>
      </c>
      <c r="CG1458" s="4">
        <f t="shared" si="45"/>
        <v>101.30246020260492</v>
      </c>
    </row>
    <row r="1459" spans="1:85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 t="str">
        <f t="shared" si="44"/>
        <v>N</v>
      </c>
      <c r="S1459">
        <v>7</v>
      </c>
      <c r="T1459">
        <v>9</v>
      </c>
      <c r="U1459">
        <v>1941</v>
      </c>
      <c r="V1459" t="str">
        <f>IF(Table1[[#This Row],[YearBuilt]]&lt;1990, "N", IF(Table1[[#This Row],[Remodeled after 1990?]] = "Y", "N", "Y"))</f>
        <v>N</v>
      </c>
      <c r="W1459">
        <v>2006</v>
      </c>
      <c r="X1459" t="str" cm="1">
        <f t="array" ref="X1459">IFERROR(IF(U1459=W1459, "N", IF(AND(U1459&lt;W1459, Table1[[#This Row],[YearRemodAdd]]&gt;1990), "Y", "N/A")), No value)</f>
        <v>Y</v>
      </c>
      <c r="Y1459" t="s">
        <v>93</v>
      </c>
      <c r="Z1459" t="s">
        <v>94</v>
      </c>
      <c r="AA1459" t="s">
        <v>180</v>
      </c>
      <c r="AB1459" t="s">
        <v>181</v>
      </c>
      <c r="AC1459" t="s">
        <v>117</v>
      </c>
      <c r="AD1459">
        <v>0</v>
      </c>
      <c r="AE1459" t="s">
        <v>104</v>
      </c>
      <c r="AF1459" t="s">
        <v>97</v>
      </c>
      <c r="AG1459" t="s">
        <v>137</v>
      </c>
      <c r="AH1459" t="s">
        <v>98</v>
      </c>
      <c r="AI1459" t="s">
        <v>97</v>
      </c>
      <c r="AJ1459" t="s">
        <v>100</v>
      </c>
      <c r="AK1459" t="s">
        <v>101</v>
      </c>
      <c r="AL1459">
        <v>275</v>
      </c>
      <c r="AM1459" t="s">
        <v>102</v>
      </c>
      <c r="AN1459">
        <v>0</v>
      </c>
      <c r="AO1459">
        <v>877</v>
      </c>
      <c r="AP1459">
        <v>1152</v>
      </c>
      <c r="AQ1459" t="s">
        <v>103</v>
      </c>
      <c r="AR1459" t="s">
        <v>104</v>
      </c>
      <c r="AS1459" t="s">
        <v>105</v>
      </c>
      <c r="AT1459" t="s">
        <v>106</v>
      </c>
      <c r="AU1459">
        <v>1188</v>
      </c>
      <c r="AV1459">
        <v>1152</v>
      </c>
      <c r="AW1459">
        <v>0</v>
      </c>
      <c r="AX1459">
        <v>2340</v>
      </c>
      <c r="AY1459">
        <v>0</v>
      </c>
      <c r="AZ1459">
        <v>0</v>
      </c>
      <c r="BA1459">
        <v>2</v>
      </c>
      <c r="BB1459">
        <v>0</v>
      </c>
      <c r="BC1459">
        <v>4</v>
      </c>
      <c r="BD1459">
        <v>1</v>
      </c>
      <c r="BE1459" t="s">
        <v>97</v>
      </c>
      <c r="BF1459">
        <v>9</v>
      </c>
      <c r="BG1459" t="s">
        <v>107</v>
      </c>
      <c r="BH1459">
        <v>2</v>
      </c>
      <c r="BI1459" t="s">
        <v>97</v>
      </c>
      <c r="BJ1459" t="s">
        <v>108</v>
      </c>
      <c r="BK1459">
        <v>1941</v>
      </c>
      <c r="BL1459" t="s">
        <v>109</v>
      </c>
      <c r="BM1459">
        <v>1</v>
      </c>
      <c r="BN1459">
        <v>252</v>
      </c>
      <c r="BO1459" t="s">
        <v>98</v>
      </c>
      <c r="BP1459" t="s">
        <v>98</v>
      </c>
      <c r="BQ1459" t="s">
        <v>105</v>
      </c>
      <c r="BR1459">
        <v>0</v>
      </c>
      <c r="BS1459">
        <v>60</v>
      </c>
      <c r="BT1459">
        <v>0</v>
      </c>
      <c r="BU1459">
        <v>0</v>
      </c>
      <c r="BV1459">
        <v>0</v>
      </c>
      <c r="BW1459">
        <v>0</v>
      </c>
      <c r="BX1459" t="s">
        <v>83</v>
      </c>
      <c r="BY1459" t="s">
        <v>165</v>
      </c>
      <c r="BZ1459" t="s">
        <v>135</v>
      </c>
      <c r="CA1459" s="2">
        <v>2500</v>
      </c>
      <c r="CB1459">
        <v>5</v>
      </c>
      <c r="CC1459">
        <v>2010</v>
      </c>
      <c r="CD1459" t="s">
        <v>110</v>
      </c>
      <c r="CE1459" t="s">
        <v>111</v>
      </c>
      <c r="CF1459" s="2">
        <v>266500</v>
      </c>
      <c r="CG1459" s="4">
        <f t="shared" si="45"/>
        <v>113.88888888888889</v>
      </c>
    </row>
    <row r="1460" spans="1:85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 t="str">
        <f t="shared" si="44"/>
        <v>Y</v>
      </c>
      <c r="S1460">
        <v>5</v>
      </c>
      <c r="T1460">
        <v>6</v>
      </c>
      <c r="U1460">
        <v>1950</v>
      </c>
      <c r="V1460" t="str">
        <f>IF(Table1[[#This Row],[YearBuilt]]&lt;1990, "N", IF(Table1[[#This Row],[Remodeled after 1990?]] = "Y", "N", "Y"))</f>
        <v>N</v>
      </c>
      <c r="W1460">
        <v>1996</v>
      </c>
      <c r="X1460" t="str" cm="1">
        <f t="array" ref="X1460">IFERROR(IF(U1460=W1460, "N", IF(AND(U1460&lt;W1460, Table1[[#This Row],[YearRemodAdd]]&gt;1990), "Y", "N/A")), No value)</f>
        <v>Y</v>
      </c>
      <c r="Y1460" t="s">
        <v>152</v>
      </c>
      <c r="Z1460" t="s">
        <v>94</v>
      </c>
      <c r="AA1460" t="s">
        <v>116</v>
      </c>
      <c r="AB1460" t="s">
        <v>116</v>
      </c>
      <c r="AC1460" t="s">
        <v>117</v>
      </c>
      <c r="AD1460">
        <v>0</v>
      </c>
      <c r="AE1460" t="s">
        <v>98</v>
      </c>
      <c r="AF1460" t="s">
        <v>98</v>
      </c>
      <c r="AG1460" t="s">
        <v>118</v>
      </c>
      <c r="AH1460" t="s">
        <v>98</v>
      </c>
      <c r="AI1460" t="s">
        <v>98</v>
      </c>
      <c r="AJ1460" t="s">
        <v>121</v>
      </c>
      <c r="AK1460" t="s">
        <v>101</v>
      </c>
      <c r="AL1460">
        <v>49</v>
      </c>
      <c r="AM1460" t="s">
        <v>153</v>
      </c>
      <c r="AN1460">
        <v>1029</v>
      </c>
      <c r="AO1460">
        <v>0</v>
      </c>
      <c r="AP1460">
        <v>1078</v>
      </c>
      <c r="AQ1460" t="s">
        <v>103</v>
      </c>
      <c r="AR1460" t="s">
        <v>97</v>
      </c>
      <c r="AS1460" t="s">
        <v>105</v>
      </c>
      <c r="AT1460" t="s">
        <v>164</v>
      </c>
      <c r="AU1460">
        <v>1078</v>
      </c>
      <c r="AV1460">
        <v>0</v>
      </c>
      <c r="AW1460">
        <v>0</v>
      </c>
      <c r="AX1460">
        <v>1078</v>
      </c>
      <c r="AY1460">
        <v>1</v>
      </c>
      <c r="AZ1460">
        <v>0</v>
      </c>
      <c r="BA1460">
        <v>1</v>
      </c>
      <c r="BB1460">
        <v>0</v>
      </c>
      <c r="BC1460">
        <v>2</v>
      </c>
      <c r="BD1460">
        <v>1</v>
      </c>
      <c r="BE1460" t="s">
        <v>97</v>
      </c>
      <c r="BF1460">
        <v>5</v>
      </c>
      <c r="BG1460" t="s">
        <v>107</v>
      </c>
      <c r="BH1460">
        <v>0</v>
      </c>
      <c r="BI1460" t="s">
        <v>83</v>
      </c>
      <c r="BJ1460" t="s">
        <v>108</v>
      </c>
      <c r="BK1460">
        <v>1950</v>
      </c>
      <c r="BL1460" t="s">
        <v>102</v>
      </c>
      <c r="BM1460">
        <v>1</v>
      </c>
      <c r="BN1460">
        <v>240</v>
      </c>
      <c r="BO1460" t="s">
        <v>98</v>
      </c>
      <c r="BP1460" t="s">
        <v>98</v>
      </c>
      <c r="BQ1460" t="s">
        <v>105</v>
      </c>
      <c r="BR1460">
        <v>366</v>
      </c>
      <c r="BS1460">
        <v>0</v>
      </c>
      <c r="BT1460">
        <v>112</v>
      </c>
      <c r="BU1460">
        <v>0</v>
      </c>
      <c r="BV1460">
        <v>0</v>
      </c>
      <c r="BW1460">
        <v>0</v>
      </c>
      <c r="BX1460" t="s">
        <v>83</v>
      </c>
      <c r="BY1460" t="s">
        <v>83</v>
      </c>
      <c r="BZ1460" t="s">
        <v>83</v>
      </c>
      <c r="CA1460" s="2">
        <v>0</v>
      </c>
      <c r="CB1460">
        <v>4</v>
      </c>
      <c r="CC1460">
        <v>2010</v>
      </c>
      <c r="CD1460" t="s">
        <v>110</v>
      </c>
      <c r="CE1460" t="s">
        <v>111</v>
      </c>
      <c r="CF1460" s="2">
        <v>142125</v>
      </c>
      <c r="CG1460" s="4">
        <f t="shared" si="45"/>
        <v>131.84137291280149</v>
      </c>
    </row>
    <row r="1461" spans="1:85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 t="str">
        <f t="shared" si="44"/>
        <v>Y</v>
      </c>
      <c r="S1461">
        <v>5</v>
      </c>
      <c r="T1461">
        <v>6</v>
      </c>
      <c r="U1461">
        <v>1965</v>
      </c>
      <c r="V1461" t="str">
        <f>IF(Table1[[#This Row],[YearBuilt]]&lt;1990, "N", IF(Table1[[#This Row],[Remodeled after 1990?]] = "Y", "N", "Y"))</f>
        <v>N</v>
      </c>
      <c r="W1461">
        <v>1965</v>
      </c>
      <c r="X1461" t="str" cm="1">
        <f t="array" ref="X1461">IFERROR(IF(U1461=W1461, "N", IF(AND(U1461&lt;W1461, Table1[[#This Row],[YearRemodAdd]]&gt;1990), "Y", "N/A")), No value)</f>
        <v>N</v>
      </c>
      <c r="Y1461" t="s">
        <v>93</v>
      </c>
      <c r="Z1461" t="s">
        <v>94</v>
      </c>
      <c r="AA1461" t="s">
        <v>140</v>
      </c>
      <c r="AB1461" t="s">
        <v>140</v>
      </c>
      <c r="AC1461" t="s">
        <v>117</v>
      </c>
      <c r="AD1461">
        <v>0</v>
      </c>
      <c r="AE1461" t="s">
        <v>97</v>
      </c>
      <c r="AF1461" t="s">
        <v>98</v>
      </c>
      <c r="AG1461" t="s">
        <v>118</v>
      </c>
      <c r="AH1461" t="s">
        <v>98</v>
      </c>
      <c r="AI1461" t="s">
        <v>98</v>
      </c>
      <c r="AJ1461" t="s">
        <v>100</v>
      </c>
      <c r="AK1461" t="s">
        <v>141</v>
      </c>
      <c r="AL1461">
        <v>830</v>
      </c>
      <c r="AM1461" t="s">
        <v>172</v>
      </c>
      <c r="AN1461">
        <v>290</v>
      </c>
      <c r="AO1461">
        <v>136</v>
      </c>
      <c r="AP1461">
        <v>1256</v>
      </c>
      <c r="AQ1461" t="s">
        <v>103</v>
      </c>
      <c r="AR1461" t="s">
        <v>97</v>
      </c>
      <c r="AS1461" t="s">
        <v>105</v>
      </c>
      <c r="AT1461" t="s">
        <v>106</v>
      </c>
      <c r="AU1461">
        <v>1256</v>
      </c>
      <c r="AV1461">
        <v>0</v>
      </c>
      <c r="AW1461">
        <v>0</v>
      </c>
      <c r="AX1461">
        <v>1256</v>
      </c>
      <c r="AY1461">
        <v>1</v>
      </c>
      <c r="AZ1461">
        <v>0</v>
      </c>
      <c r="BA1461">
        <v>1</v>
      </c>
      <c r="BB1461">
        <v>1</v>
      </c>
      <c r="BC1461">
        <v>3</v>
      </c>
      <c r="BD1461">
        <v>1</v>
      </c>
      <c r="BE1461" t="s">
        <v>98</v>
      </c>
      <c r="BF1461">
        <v>6</v>
      </c>
      <c r="BG1461" t="s">
        <v>107</v>
      </c>
      <c r="BH1461">
        <v>0</v>
      </c>
      <c r="BI1461" t="s">
        <v>83</v>
      </c>
      <c r="BJ1461" t="s">
        <v>108</v>
      </c>
      <c r="BK1461">
        <v>1965</v>
      </c>
      <c r="BL1461" t="s">
        <v>157</v>
      </c>
      <c r="BM1461">
        <v>1</v>
      </c>
      <c r="BN1461">
        <v>276</v>
      </c>
      <c r="BO1461" t="s">
        <v>98</v>
      </c>
      <c r="BP1461" t="s">
        <v>98</v>
      </c>
      <c r="BQ1461" t="s">
        <v>105</v>
      </c>
      <c r="BR1461">
        <v>736</v>
      </c>
      <c r="BS1461">
        <v>68</v>
      </c>
      <c r="BT1461">
        <v>0</v>
      </c>
      <c r="BU1461">
        <v>0</v>
      </c>
      <c r="BV1461">
        <v>0</v>
      </c>
      <c r="BW1461">
        <v>0</v>
      </c>
      <c r="BX1461" t="s">
        <v>83</v>
      </c>
      <c r="BY1461" t="s">
        <v>83</v>
      </c>
      <c r="BZ1461" t="s">
        <v>83</v>
      </c>
      <c r="CA1461" s="2">
        <v>0</v>
      </c>
      <c r="CB1461">
        <v>6</v>
      </c>
      <c r="CC1461">
        <v>2008</v>
      </c>
      <c r="CD1461" t="s">
        <v>110</v>
      </c>
      <c r="CE1461" t="s">
        <v>111</v>
      </c>
      <c r="CF1461" s="2">
        <v>147500</v>
      </c>
      <c r="CG1461" s="4">
        <f t="shared" si="45"/>
        <v>117.43630573248407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461"/>
  <sheetViews>
    <sheetView topLeftCell="G1" zoomScale="110" zoomScaleNormal="110" workbookViewId="0">
      <selection activeCell="P19" sqref="P19"/>
    </sheetView>
  </sheetViews>
  <sheetFormatPr baseColWidth="10" defaultRowHeight="16" x14ac:dyDescent="0.2"/>
  <cols>
    <col min="2" max="2" width="12.6640625" customWidth="1"/>
    <col min="5" max="5" width="12.6640625" style="1" customWidth="1"/>
    <col min="7" max="7" width="15.33203125" customWidth="1"/>
    <col min="8" max="8" width="8.5" customWidth="1"/>
    <col min="14" max="14" width="5.6640625" customWidth="1"/>
    <col min="15" max="15" width="14" style="1" bestFit="1" customWidth="1"/>
    <col min="16" max="16" width="13.5" style="1" bestFit="1" customWidth="1"/>
    <col min="22" max="23" width="10.83203125" style="1"/>
    <col min="36" max="36" width="13.5" bestFit="1" customWidth="1"/>
  </cols>
  <sheetData>
    <row r="1" spans="1:41" ht="17" thickBot="1" x14ac:dyDescent="0.25">
      <c r="A1" t="s">
        <v>46</v>
      </c>
      <c r="E1" s="1" t="s">
        <v>257</v>
      </c>
      <c r="O1" s="15" t="s">
        <v>272</v>
      </c>
      <c r="P1" s="16" t="s">
        <v>273</v>
      </c>
      <c r="V1" s="15" t="s">
        <v>115</v>
      </c>
      <c r="W1" s="16" t="s">
        <v>92</v>
      </c>
      <c r="AC1" s="19" t="s">
        <v>276</v>
      </c>
      <c r="AD1" s="20" t="s">
        <v>277</v>
      </c>
      <c r="AJ1" s="15" t="s">
        <v>316</v>
      </c>
      <c r="AK1" s="16" t="s">
        <v>315</v>
      </c>
    </row>
    <row r="2" spans="1:41" x14ac:dyDescent="0.2">
      <c r="A2">
        <v>1710</v>
      </c>
      <c r="B2" s="7" t="s">
        <v>46</v>
      </c>
      <c r="C2" s="7"/>
      <c r="E2" s="1">
        <v>121.92982456140351</v>
      </c>
      <c r="F2" s="7" t="s">
        <v>257</v>
      </c>
      <c r="G2" s="7"/>
      <c r="I2" s="21" t="s">
        <v>275</v>
      </c>
      <c r="J2" s="22"/>
      <c r="K2" s="22"/>
      <c r="L2" s="22"/>
      <c r="M2" s="23"/>
      <c r="O2" s="1">
        <v>125.13997760358343</v>
      </c>
      <c r="P2" s="1">
        <v>121.92982456140351</v>
      </c>
      <c r="Q2" s="34" t="s">
        <v>272</v>
      </c>
      <c r="R2" s="34"/>
      <c r="S2" s="35" t="s">
        <v>273</v>
      </c>
      <c r="T2" s="35"/>
      <c r="V2" s="1">
        <v>143.81933438985737</v>
      </c>
      <c r="W2" s="1">
        <v>121.92982456140351</v>
      </c>
      <c r="X2" s="18" t="s">
        <v>115</v>
      </c>
      <c r="Y2" s="18"/>
      <c r="Z2" s="17" t="s">
        <v>92</v>
      </c>
      <c r="AA2" s="17"/>
      <c r="AC2">
        <v>104.99265785609398</v>
      </c>
      <c r="AD2">
        <v>121.92982456140351</v>
      </c>
      <c r="AE2" s="18" t="s">
        <v>276</v>
      </c>
      <c r="AF2" s="18"/>
      <c r="AG2" s="17" t="s">
        <v>277</v>
      </c>
      <c r="AH2" s="17"/>
      <c r="AJ2" s="1">
        <v>121.92982456140351</v>
      </c>
      <c r="AK2" s="1">
        <v>122.54716981132076</v>
      </c>
      <c r="AL2" s="18" t="s">
        <v>316</v>
      </c>
      <c r="AM2" s="18"/>
      <c r="AN2" s="17" t="s">
        <v>315</v>
      </c>
      <c r="AO2" s="17"/>
    </row>
    <row r="3" spans="1:41" x14ac:dyDescent="0.2">
      <c r="A3">
        <v>1262</v>
      </c>
      <c r="E3" s="1">
        <v>143.81933438985737</v>
      </c>
      <c r="I3" s="24" t="s">
        <v>280</v>
      </c>
      <c r="J3" s="25"/>
      <c r="K3" s="25"/>
      <c r="L3" s="25"/>
      <c r="M3" s="26"/>
      <c r="O3" s="1">
        <v>104.99265785609398</v>
      </c>
      <c r="P3" s="1">
        <v>113.73976342129208</v>
      </c>
      <c r="V3" s="1">
        <v>181.22786304604486</v>
      </c>
      <c r="W3" s="1">
        <v>125.13997760358343</v>
      </c>
      <c r="AC3">
        <v>73.224351747463359</v>
      </c>
      <c r="AD3">
        <v>143.81933438985737</v>
      </c>
      <c r="AJ3" s="1">
        <v>143.81933438985737</v>
      </c>
      <c r="AK3" s="1">
        <v>177.77065983344011</v>
      </c>
    </row>
    <row r="4" spans="1:41" ht="17" thickBot="1" x14ac:dyDescent="0.25">
      <c r="A4">
        <v>1786</v>
      </c>
      <c r="B4" s="8" t="s">
        <v>258</v>
      </c>
      <c r="C4" s="8">
        <v>1515.4636986301371</v>
      </c>
      <c r="E4" s="1">
        <v>125.13997760358343</v>
      </c>
      <c r="F4" s="8" t="s">
        <v>258</v>
      </c>
      <c r="G4" s="8">
        <v>120.57287807326834</v>
      </c>
      <c r="I4" s="27" t="s">
        <v>281</v>
      </c>
      <c r="J4" s="28"/>
      <c r="K4" s="28"/>
      <c r="L4" s="28"/>
      <c r="M4" s="29"/>
      <c r="O4" s="1">
        <v>181.22786304604486</v>
      </c>
      <c r="P4" s="1">
        <v>142.72890484739676</v>
      </c>
      <c r="Q4" t="s">
        <v>258</v>
      </c>
      <c r="R4">
        <v>122.06289637925778</v>
      </c>
      <c r="S4" t="s">
        <v>258</v>
      </c>
      <c r="T4">
        <v>130.504640589845</v>
      </c>
      <c r="V4" s="1">
        <v>124.51923076923077</v>
      </c>
      <c r="W4" s="1">
        <v>81.537565521258003</v>
      </c>
      <c r="X4" t="s">
        <v>258</v>
      </c>
      <c r="Y4">
        <v>132.71900297063425</v>
      </c>
      <c r="Z4" t="s">
        <v>258</v>
      </c>
      <c r="AA4">
        <v>110.1755296739622</v>
      </c>
      <c r="AC4">
        <v>109.5636025998143</v>
      </c>
      <c r="AD4">
        <v>125.13997760358343</v>
      </c>
      <c r="AE4" t="s">
        <v>258</v>
      </c>
      <c r="AF4">
        <v>131.35042789792931</v>
      </c>
      <c r="AG4" t="s">
        <v>258</v>
      </c>
      <c r="AH4">
        <v>116.30719391704534</v>
      </c>
      <c r="AJ4" s="1">
        <v>125.13997760358343</v>
      </c>
      <c r="AK4" s="1">
        <v>182.59132420091325</v>
      </c>
      <c r="AL4" t="s">
        <v>258</v>
      </c>
      <c r="AM4">
        <v>121.39750862615904</v>
      </c>
      <c r="AN4" t="s">
        <v>258</v>
      </c>
      <c r="AO4">
        <v>130.53694468723646</v>
      </c>
    </row>
    <row r="5" spans="1:41" x14ac:dyDescent="0.2">
      <c r="A5">
        <v>1717</v>
      </c>
      <c r="B5" t="s">
        <v>259</v>
      </c>
      <c r="C5">
        <v>13.752450176779108</v>
      </c>
      <c r="E5" s="1">
        <v>81.537565521258003</v>
      </c>
      <c r="F5" t="s">
        <v>259</v>
      </c>
      <c r="G5">
        <v>0.82154213086283578</v>
      </c>
      <c r="O5" s="1">
        <v>148.45094664371771</v>
      </c>
      <c r="P5" s="1">
        <v>128.13370473537606</v>
      </c>
      <c r="Q5" t="s">
        <v>259</v>
      </c>
      <c r="R5">
        <v>1.2680823408322799</v>
      </c>
      <c r="S5" t="s">
        <v>259</v>
      </c>
      <c r="T5">
        <v>1.0435169008067746</v>
      </c>
      <c r="V5" s="1">
        <v>157.89473684210526</v>
      </c>
      <c r="W5" s="1">
        <v>113.73976342129208</v>
      </c>
      <c r="X5" t="s">
        <v>259</v>
      </c>
      <c r="Y5">
        <v>1.1616146695148124</v>
      </c>
      <c r="Z5" t="s">
        <v>259</v>
      </c>
      <c r="AA5">
        <v>1.1670137987864748</v>
      </c>
      <c r="AC5">
        <v>157.89473684210526</v>
      </c>
      <c r="AD5">
        <v>81.537565521258003</v>
      </c>
      <c r="AE5" t="s">
        <v>259</v>
      </c>
      <c r="AF5">
        <v>1.7485888294589405</v>
      </c>
      <c r="AG5" t="s">
        <v>259</v>
      </c>
      <c r="AH5">
        <v>0.88068348966982246</v>
      </c>
      <c r="AJ5" s="1">
        <v>81.537565521258003</v>
      </c>
      <c r="AK5" s="1">
        <v>99.19493962047153</v>
      </c>
      <c r="AL5" t="s">
        <v>259</v>
      </c>
      <c r="AM5">
        <v>0.86631519214519959</v>
      </c>
      <c r="AN5" t="s">
        <v>259</v>
      </c>
      <c r="AO5">
        <v>2.602237337400259</v>
      </c>
    </row>
    <row r="6" spans="1:41" x14ac:dyDescent="0.2">
      <c r="A6">
        <v>2198</v>
      </c>
      <c r="B6" t="s">
        <v>260</v>
      </c>
      <c r="C6">
        <v>1464</v>
      </c>
      <c r="E6" s="1">
        <v>113.73976342129208</v>
      </c>
      <c r="F6" t="s">
        <v>260</v>
      </c>
      <c r="G6">
        <v>120.09903146697134</v>
      </c>
      <c r="O6" s="1">
        <v>187.08165997322624</v>
      </c>
      <c r="P6" s="1">
        <v>160.1875</v>
      </c>
      <c r="Q6" t="s">
        <v>260</v>
      </c>
      <c r="R6">
        <v>121.00331929912151</v>
      </c>
      <c r="S6" t="s">
        <v>260</v>
      </c>
      <c r="T6">
        <v>128.19084263178146</v>
      </c>
      <c r="V6" s="1">
        <v>187.08165997322624</v>
      </c>
      <c r="W6" s="1">
        <v>95.693779904306226</v>
      </c>
      <c r="X6" t="s">
        <v>260</v>
      </c>
      <c r="Y6">
        <v>132.16076312019794</v>
      </c>
      <c r="Z6" t="s">
        <v>260</v>
      </c>
      <c r="AA6">
        <v>111.3053613053613</v>
      </c>
      <c r="AC6">
        <v>125.29928172386273</v>
      </c>
      <c r="AD6">
        <v>113.73976342129208</v>
      </c>
      <c r="AE6" t="s">
        <v>260</v>
      </c>
      <c r="AF6">
        <v>131.29749507458484</v>
      </c>
      <c r="AG6" t="s">
        <v>260</v>
      </c>
      <c r="AH6">
        <v>116.81427832908433</v>
      </c>
      <c r="AJ6" s="1">
        <v>113.73976342129208</v>
      </c>
      <c r="AK6" s="1">
        <v>147.8102189781022</v>
      </c>
      <c r="AL6" t="s">
        <v>260</v>
      </c>
      <c r="AM6">
        <v>120.4110430625684</v>
      </c>
      <c r="AN6" t="s">
        <v>260</v>
      </c>
      <c r="AO6">
        <v>131.76</v>
      </c>
    </row>
    <row r="7" spans="1:41" x14ac:dyDescent="0.2">
      <c r="A7">
        <v>1362</v>
      </c>
      <c r="B7" t="s">
        <v>261</v>
      </c>
      <c r="C7">
        <v>864</v>
      </c>
      <c r="E7" s="1">
        <v>104.99265785609398</v>
      </c>
      <c r="F7" t="s">
        <v>261</v>
      </c>
      <c r="G7">
        <v>125</v>
      </c>
      <c r="I7" s="12" t="s">
        <v>311</v>
      </c>
      <c r="O7" s="1">
        <v>154.56674473067915</v>
      </c>
      <c r="P7" s="1">
        <v>145.78606158833063</v>
      </c>
      <c r="Q7" t="s">
        <v>261</v>
      </c>
      <c r="R7">
        <v>151.5151515151515</v>
      </c>
      <c r="S7" t="s">
        <v>261</v>
      </c>
      <c r="T7">
        <v>125</v>
      </c>
      <c r="V7" s="1">
        <v>125.29928172386273</v>
      </c>
      <c r="W7" s="1">
        <v>148.45094664371771</v>
      </c>
      <c r="X7" t="s">
        <v>261</v>
      </c>
      <c r="Y7">
        <v>134.80392156862746</v>
      </c>
      <c r="Z7" t="s">
        <v>261</v>
      </c>
      <c r="AA7">
        <v>76.067875950848446</v>
      </c>
      <c r="AC7">
        <v>154.56674473067915</v>
      </c>
      <c r="AD7">
        <v>181.22786304604486</v>
      </c>
      <c r="AE7" t="s">
        <v>261</v>
      </c>
      <c r="AF7">
        <v>134.80392156862746</v>
      </c>
      <c r="AG7" t="s">
        <v>261</v>
      </c>
      <c r="AH7">
        <v>125</v>
      </c>
      <c r="AJ7" s="1">
        <v>104.99265785609398</v>
      </c>
      <c r="AK7" s="1">
        <v>92.10526315789474</v>
      </c>
      <c r="AL7" t="s">
        <v>261</v>
      </c>
      <c r="AM7">
        <v>125</v>
      </c>
      <c r="AN7" t="s">
        <v>261</v>
      </c>
      <c r="AO7">
        <v>76.067875950848446</v>
      </c>
    </row>
    <row r="8" spans="1:41" x14ac:dyDescent="0.2">
      <c r="A8">
        <v>1694</v>
      </c>
      <c r="B8" t="s">
        <v>262</v>
      </c>
      <c r="C8">
        <v>525.48038342320251</v>
      </c>
      <c r="E8" s="1">
        <v>181.22786304604486</v>
      </c>
      <c r="F8" t="s">
        <v>262</v>
      </c>
      <c r="G8">
        <v>31.391080743782414</v>
      </c>
      <c r="I8">
        <f>MIN(Data_Analysis!U2:U1461)</f>
        <v>1872</v>
      </c>
      <c r="J8">
        <f>MAX(Data_Analysis!U2:U1461)</f>
        <v>2010</v>
      </c>
      <c r="O8" s="1">
        <v>136.91077441077442</v>
      </c>
      <c r="P8" s="1">
        <v>177.77065983344011</v>
      </c>
      <c r="Q8" t="s">
        <v>262</v>
      </c>
      <c r="R8">
        <v>33.454309810530383</v>
      </c>
      <c r="S8" t="s">
        <v>262</v>
      </c>
      <c r="T8">
        <v>28.8433809913783</v>
      </c>
      <c r="V8" s="1">
        <v>148.40637450199202</v>
      </c>
      <c r="W8" s="1">
        <v>136.91077441077442</v>
      </c>
      <c r="X8" t="s">
        <v>262</v>
      </c>
      <c r="Y8">
        <v>31.29899539847305</v>
      </c>
      <c r="Z8" t="s">
        <v>262</v>
      </c>
      <c r="AA8">
        <v>24.618183054773301</v>
      </c>
      <c r="AC8">
        <v>148.40637450199202</v>
      </c>
      <c r="AD8">
        <v>95.693779904306226</v>
      </c>
      <c r="AE8" t="s">
        <v>262</v>
      </c>
      <c r="AF8">
        <v>35.57851933859186</v>
      </c>
      <c r="AG8" t="s">
        <v>262</v>
      </c>
      <c r="AH8">
        <v>28.482997837130117</v>
      </c>
      <c r="AJ8" s="1">
        <v>181.22786304604486</v>
      </c>
      <c r="AK8" s="1">
        <v>114.80927449513837</v>
      </c>
      <c r="AL8" t="s">
        <v>262</v>
      </c>
      <c r="AM8">
        <v>30.259088796801535</v>
      </c>
      <c r="AN8" t="s">
        <v>262</v>
      </c>
      <c r="AO8">
        <v>32.605940381242164</v>
      </c>
    </row>
    <row r="9" spans="1:41" x14ac:dyDescent="0.2">
      <c r="A9">
        <v>2090</v>
      </c>
      <c r="B9" t="s">
        <v>263</v>
      </c>
      <c r="C9">
        <v>276129.63336259587</v>
      </c>
      <c r="E9" s="1">
        <v>95.693779904306226</v>
      </c>
      <c r="F9" t="s">
        <v>263</v>
      </c>
      <c r="G9">
        <v>985.39995026266718</v>
      </c>
      <c r="I9" s="12" t="s">
        <v>312</v>
      </c>
      <c r="O9" s="1">
        <v>145.28301886792454</v>
      </c>
      <c r="P9" s="1">
        <v>182.59132420091325</v>
      </c>
      <c r="Q9" t="s">
        <v>263</v>
      </c>
      <c r="R9">
        <v>1119.1908448989495</v>
      </c>
      <c r="S9" t="s">
        <v>263</v>
      </c>
      <c r="T9">
        <v>831.94062701380312</v>
      </c>
      <c r="V9" s="1">
        <v>69.444444444444443</v>
      </c>
      <c r="W9" s="1">
        <v>30.372057706909644</v>
      </c>
      <c r="X9" t="s">
        <v>263</v>
      </c>
      <c r="Y9">
        <v>979.62711295363715</v>
      </c>
      <c r="Z9" t="s">
        <v>263</v>
      </c>
      <c r="AA9">
        <v>606.05493691832726</v>
      </c>
      <c r="AC9">
        <v>69.444444444444443</v>
      </c>
      <c r="AD9">
        <v>124.51923076923077</v>
      </c>
      <c r="AE9" t="s">
        <v>263</v>
      </c>
      <c r="AF9">
        <v>1265.831038326555</v>
      </c>
      <c r="AG9" t="s">
        <v>263</v>
      </c>
      <c r="AH9">
        <v>811.281165789959</v>
      </c>
      <c r="AJ9" s="1">
        <v>95.693779904306226</v>
      </c>
      <c r="AK9" s="1">
        <v>134.39542483660131</v>
      </c>
      <c r="AL9" t="s">
        <v>263</v>
      </c>
      <c r="AM9">
        <v>915.6124548127201</v>
      </c>
      <c r="AN9" t="s">
        <v>263</v>
      </c>
      <c r="AO9">
        <v>1063.1473481451185</v>
      </c>
    </row>
    <row r="10" spans="1:41" x14ac:dyDescent="0.2">
      <c r="A10">
        <v>1774</v>
      </c>
      <c r="B10" t="s">
        <v>264</v>
      </c>
      <c r="C10">
        <v>4.8951205806931579</v>
      </c>
      <c r="E10" s="1">
        <v>73.224351747463359</v>
      </c>
      <c r="F10" t="s">
        <v>264</v>
      </c>
      <c r="G10">
        <v>0.87015160562950955</v>
      </c>
      <c r="I10">
        <f>MIN(Data_Analysis!CC2:CC1461)</f>
        <v>2006</v>
      </c>
      <c r="J10">
        <f>MAX(Data_Analysis!CC2:CC1461)</f>
        <v>2010</v>
      </c>
      <c r="O10" s="1">
        <v>149.77777777777777</v>
      </c>
      <c r="P10" s="1">
        <v>111.53373662168451</v>
      </c>
      <c r="Q10" t="s">
        <v>264</v>
      </c>
      <c r="R10">
        <v>0.24776955122750843</v>
      </c>
      <c r="S10" t="s">
        <v>264</v>
      </c>
      <c r="T10">
        <v>2.4534152477248328</v>
      </c>
      <c r="V10" s="1">
        <v>142.72890484739676</v>
      </c>
      <c r="W10" s="1">
        <v>126.01957585644372</v>
      </c>
      <c r="X10" t="s">
        <v>264</v>
      </c>
      <c r="Y10">
        <v>1.1218589914755772</v>
      </c>
      <c r="Z10" t="s">
        <v>264</v>
      </c>
      <c r="AA10">
        <v>1.3923712396324048</v>
      </c>
      <c r="AC10">
        <v>129.6875</v>
      </c>
      <c r="AD10">
        <v>148.45094664371771</v>
      </c>
      <c r="AE10" t="s">
        <v>264</v>
      </c>
      <c r="AF10">
        <v>0.7290237417274481</v>
      </c>
      <c r="AG10" t="s">
        <v>264</v>
      </c>
      <c r="AH10">
        <v>0.34799643675627623</v>
      </c>
      <c r="AJ10" s="1">
        <v>73.224351747463359</v>
      </c>
      <c r="AK10" s="1">
        <v>120.71330589849109</v>
      </c>
      <c r="AL10" t="s">
        <v>264</v>
      </c>
      <c r="AM10">
        <v>1.3093737126720848</v>
      </c>
      <c r="AN10" t="s">
        <v>264</v>
      </c>
      <c r="AO10">
        <v>-0.11267824536084703</v>
      </c>
    </row>
    <row r="11" spans="1:41" x14ac:dyDescent="0.2">
      <c r="A11">
        <v>1077</v>
      </c>
      <c r="B11" t="s">
        <v>265</v>
      </c>
      <c r="C11">
        <v>1.3665603560164541</v>
      </c>
      <c r="E11" s="1">
        <v>109.5636025998143</v>
      </c>
      <c r="F11" t="s">
        <v>265</v>
      </c>
      <c r="G11">
        <v>0.37591739388588069</v>
      </c>
      <c r="I11" s="12" t="s">
        <v>313</v>
      </c>
      <c r="O11" s="1">
        <v>179.57746478873239</v>
      </c>
      <c r="P11" s="1">
        <v>150.78502415458937</v>
      </c>
      <c r="Q11" t="s">
        <v>265</v>
      </c>
      <c r="R11">
        <v>0.3746761304454187</v>
      </c>
      <c r="S11" t="s">
        <v>265</v>
      </c>
      <c r="T11">
        <v>0.58060993584254428</v>
      </c>
      <c r="V11" s="1">
        <v>103.80881254667662</v>
      </c>
      <c r="W11" s="1">
        <v>77.823691460055102</v>
      </c>
      <c r="X11" t="s">
        <v>265</v>
      </c>
      <c r="Y11">
        <v>0.35061053076330073</v>
      </c>
      <c r="Z11" t="s">
        <v>265</v>
      </c>
      <c r="AA11">
        <v>-6.9102108579730389E-3</v>
      </c>
      <c r="AC11">
        <v>131.73076923076923</v>
      </c>
      <c r="AD11">
        <v>187.08165997322624</v>
      </c>
      <c r="AE11" t="s">
        <v>265</v>
      </c>
      <c r="AF11">
        <v>0.39746118521787871</v>
      </c>
      <c r="AG11" t="s">
        <v>265</v>
      </c>
      <c r="AH11">
        <v>0.12838099618338145</v>
      </c>
      <c r="AJ11" s="1">
        <v>124.51923076923077</v>
      </c>
      <c r="AK11" s="1">
        <v>128.35696413678065</v>
      </c>
      <c r="AL11" t="s">
        <v>265</v>
      </c>
      <c r="AM11">
        <v>0.43455264577210401</v>
      </c>
      <c r="AN11" t="s">
        <v>265</v>
      </c>
      <c r="AO11">
        <v>0.21941941747230539</v>
      </c>
    </row>
    <row r="12" spans="1:41" x14ac:dyDescent="0.2">
      <c r="A12">
        <v>1040</v>
      </c>
      <c r="B12" t="s">
        <v>266</v>
      </c>
      <c r="C12">
        <v>5308</v>
      </c>
      <c r="E12" s="1">
        <v>124.51923076923077</v>
      </c>
      <c r="F12" t="s">
        <v>266</v>
      </c>
      <c r="G12">
        <v>247.89214286588634</v>
      </c>
      <c r="I12">
        <f>COUNT(Data_Analysis!CC2:CC1461)</f>
        <v>1460</v>
      </c>
      <c r="O12" s="1">
        <v>129.6875</v>
      </c>
      <c r="P12" s="1">
        <v>120.40816326530613</v>
      </c>
      <c r="Q12" t="s">
        <v>266</v>
      </c>
      <c r="R12">
        <v>220.227244243455</v>
      </c>
      <c r="S12" t="s">
        <v>266</v>
      </c>
      <c r="T12">
        <v>247.89214286588634</v>
      </c>
      <c r="V12" s="1">
        <v>128.13370473537606</v>
      </c>
      <c r="W12" s="1">
        <v>120.40816326530613</v>
      </c>
      <c r="X12" t="s">
        <v>266</v>
      </c>
      <c r="Y12">
        <v>229.22893732837599</v>
      </c>
      <c r="Z12" t="s">
        <v>266</v>
      </c>
      <c r="AA12">
        <v>178.20859009991631</v>
      </c>
      <c r="AC12">
        <v>177.77065983344011</v>
      </c>
      <c r="AD12">
        <v>142.72890484739676</v>
      </c>
      <c r="AE12" t="s">
        <v>266</v>
      </c>
      <c r="AF12">
        <v>237.09798834006025</v>
      </c>
      <c r="AG12" t="s">
        <v>266</v>
      </c>
      <c r="AH12">
        <v>187.84973848159746</v>
      </c>
      <c r="AJ12" s="1">
        <v>148.45094664371771</v>
      </c>
      <c r="AK12" s="1">
        <v>133.61169102296452</v>
      </c>
      <c r="AL12" t="s">
        <v>266</v>
      </c>
      <c r="AM12">
        <v>247.89214286588634</v>
      </c>
      <c r="AN12" t="s">
        <v>266</v>
      </c>
      <c r="AO12">
        <v>177.53526551303193</v>
      </c>
    </row>
    <row r="13" spans="1:41" x14ac:dyDescent="0.2">
      <c r="A13">
        <v>2324</v>
      </c>
      <c r="B13" t="s">
        <v>267</v>
      </c>
      <c r="C13">
        <v>334</v>
      </c>
      <c r="E13" s="1">
        <v>148.45094664371771</v>
      </c>
      <c r="F13" t="s">
        <v>267</v>
      </c>
      <c r="G13">
        <v>28.358738036157391</v>
      </c>
      <c r="O13" s="1">
        <v>121.62052117263843</v>
      </c>
      <c r="P13" s="1">
        <v>114.24418604651163</v>
      </c>
      <c r="Q13" t="s">
        <v>267</v>
      </c>
      <c r="R13">
        <v>38.510911424903725</v>
      </c>
      <c r="S13" t="s">
        <v>267</v>
      </c>
      <c r="T13">
        <v>28.358738036157391</v>
      </c>
      <c r="V13" s="1">
        <v>122.54716981132076</v>
      </c>
      <c r="W13" s="1">
        <v>99.19493962047153</v>
      </c>
      <c r="X13" t="s">
        <v>267</v>
      </c>
      <c r="Y13">
        <v>47.021943573667713</v>
      </c>
      <c r="Z13" t="s">
        <v>267</v>
      </c>
      <c r="AA13">
        <v>28.358738036157391</v>
      </c>
      <c r="AC13">
        <v>71.180555555555557</v>
      </c>
      <c r="AD13">
        <v>103.80881254667662</v>
      </c>
      <c r="AE13" t="s">
        <v>267</v>
      </c>
      <c r="AF13">
        <v>39.152892561983471</v>
      </c>
      <c r="AG13" t="s">
        <v>267</v>
      </c>
      <c r="AH13">
        <v>28.358738036157391</v>
      </c>
      <c r="AJ13" s="1">
        <v>157.89473684210526</v>
      </c>
      <c r="AK13" s="1">
        <v>76.067875950848446</v>
      </c>
      <c r="AL13" t="s">
        <v>267</v>
      </c>
      <c r="AM13">
        <v>28.358738036157391</v>
      </c>
      <c r="AN13" t="s">
        <v>267</v>
      </c>
      <c r="AO13">
        <v>60.05553351844506</v>
      </c>
    </row>
    <row r="14" spans="1:41" x14ac:dyDescent="0.2">
      <c r="A14">
        <v>912</v>
      </c>
      <c r="B14" t="s">
        <v>268</v>
      </c>
      <c r="C14">
        <v>5642</v>
      </c>
      <c r="E14" s="1">
        <v>157.89473684210526</v>
      </c>
      <c r="F14" t="s">
        <v>268</v>
      </c>
      <c r="G14">
        <v>276.25088090204372</v>
      </c>
      <c r="O14" s="1">
        <v>126.01957585644372</v>
      </c>
      <c r="P14" s="1">
        <v>148.99151103565364</v>
      </c>
      <c r="Q14" t="s">
        <v>268</v>
      </c>
      <c r="R14">
        <v>258.73815566835873</v>
      </c>
      <c r="S14" t="s">
        <v>268</v>
      </c>
      <c r="T14">
        <v>276.25088090204372</v>
      </c>
      <c r="V14" s="1">
        <v>145.28301886792454</v>
      </c>
      <c r="W14" s="1">
        <v>114.24418604651163</v>
      </c>
      <c r="X14" t="s">
        <v>268</v>
      </c>
      <c r="Y14">
        <v>276.25088090204372</v>
      </c>
      <c r="Z14" t="s">
        <v>268</v>
      </c>
      <c r="AA14">
        <v>206.56732813607371</v>
      </c>
      <c r="AC14">
        <v>128.01204819277109</v>
      </c>
      <c r="AD14">
        <v>136.91077441077442</v>
      </c>
      <c r="AE14" t="s">
        <v>268</v>
      </c>
      <c r="AF14">
        <v>276.25088090204372</v>
      </c>
      <c r="AG14" t="s">
        <v>268</v>
      </c>
      <c r="AH14">
        <v>216.20847651775486</v>
      </c>
      <c r="AJ14" s="1">
        <v>187.08165997322624</v>
      </c>
      <c r="AK14" s="1">
        <v>135.25749858517261</v>
      </c>
      <c r="AL14" t="s">
        <v>268</v>
      </c>
      <c r="AM14">
        <v>276.25088090204372</v>
      </c>
      <c r="AN14" t="s">
        <v>268</v>
      </c>
      <c r="AO14">
        <v>237.59079903147699</v>
      </c>
    </row>
    <row r="15" spans="1:41" x14ac:dyDescent="0.2">
      <c r="A15">
        <v>1494</v>
      </c>
      <c r="B15" t="s">
        <v>269</v>
      </c>
      <c r="C15">
        <v>2212577</v>
      </c>
      <c r="E15" s="1">
        <v>187.08165997322624</v>
      </c>
      <c r="F15" t="s">
        <v>269</v>
      </c>
      <c r="G15">
        <v>176036.40198697179</v>
      </c>
      <c r="O15" s="1">
        <v>132.17866909753874</v>
      </c>
      <c r="P15" s="1">
        <v>136.44214162348877</v>
      </c>
      <c r="Q15" t="s">
        <v>269</v>
      </c>
      <c r="R15">
        <v>84955.775879963418</v>
      </c>
      <c r="S15" t="s">
        <v>269</v>
      </c>
      <c r="T15">
        <v>99705.545410641571</v>
      </c>
      <c r="V15" s="1">
        <v>160.1875</v>
      </c>
      <c r="W15" s="1">
        <v>148.99151103565364</v>
      </c>
      <c r="X15" t="s">
        <v>269</v>
      </c>
      <c r="Y15">
        <v>96353.996156680456</v>
      </c>
      <c r="Z15" t="s">
        <v>269</v>
      </c>
      <c r="AA15">
        <v>49028.110704913182</v>
      </c>
      <c r="AC15">
        <v>162.89592760180994</v>
      </c>
      <c r="AD15">
        <v>125.81227436823104</v>
      </c>
      <c r="AE15" t="s">
        <v>269</v>
      </c>
      <c r="AF15">
        <v>54379.077149742734</v>
      </c>
      <c r="AG15" t="s">
        <v>269</v>
      </c>
      <c r="AH15">
        <v>121657.32483722942</v>
      </c>
      <c r="AJ15" s="1">
        <v>125.29928172386273</v>
      </c>
      <c r="AK15" s="1">
        <v>116.06557377049181</v>
      </c>
      <c r="AL15" t="s">
        <v>269</v>
      </c>
      <c r="AM15">
        <v>148104.96052391402</v>
      </c>
      <c r="AN15" t="s">
        <v>269</v>
      </c>
      <c r="AO15">
        <v>20494.300315896122</v>
      </c>
    </row>
    <row r="16" spans="1:41" ht="17" thickBot="1" x14ac:dyDescent="0.25">
      <c r="A16">
        <v>1253</v>
      </c>
      <c r="B16" s="5" t="s">
        <v>270</v>
      </c>
      <c r="C16" s="5">
        <v>1460</v>
      </c>
      <c r="E16" s="1">
        <v>125.29928172386273</v>
      </c>
      <c r="F16" s="13" t="s">
        <v>270</v>
      </c>
      <c r="G16" s="13">
        <v>1460</v>
      </c>
      <c r="O16" s="1">
        <v>103.12204351939451</v>
      </c>
      <c r="P16" s="1">
        <v>147.8102189781022</v>
      </c>
      <c r="Q16" s="13" t="s">
        <v>270</v>
      </c>
      <c r="R16" s="13">
        <v>696</v>
      </c>
      <c r="S16" s="13" t="s">
        <v>270</v>
      </c>
      <c r="T16" s="13">
        <v>764</v>
      </c>
      <c r="V16" s="1">
        <v>149.77777777777777</v>
      </c>
      <c r="W16" s="1">
        <v>81.871345029239762</v>
      </c>
      <c r="X16" s="13" t="s">
        <v>270</v>
      </c>
      <c r="Y16" s="13">
        <v>726</v>
      </c>
      <c r="Z16" s="13" t="s">
        <v>270</v>
      </c>
      <c r="AA16" s="13">
        <v>445</v>
      </c>
      <c r="AC16">
        <v>182.59132420091325</v>
      </c>
      <c r="AD16">
        <v>128.13370473537606</v>
      </c>
      <c r="AE16" s="13" t="s">
        <v>270</v>
      </c>
      <c r="AF16" s="13">
        <v>414</v>
      </c>
      <c r="AG16" s="13" t="s">
        <v>270</v>
      </c>
      <c r="AH16" s="13">
        <v>1046</v>
      </c>
      <c r="AJ16" s="1">
        <v>154.56674473067915</v>
      </c>
      <c r="AK16" s="1">
        <v>179.5354676710609</v>
      </c>
      <c r="AL16" s="13" t="s">
        <v>270</v>
      </c>
      <c r="AM16" s="13">
        <v>1220</v>
      </c>
      <c r="AN16" s="13" t="s">
        <v>270</v>
      </c>
      <c r="AO16" s="13">
        <v>157</v>
      </c>
    </row>
    <row r="17" spans="1:37" x14ac:dyDescent="0.2">
      <c r="A17">
        <v>854</v>
      </c>
      <c r="E17" s="1">
        <v>154.56674473067915</v>
      </c>
      <c r="O17" s="1">
        <v>77.823691460055102</v>
      </c>
      <c r="P17" s="1">
        <v>152.80594996619337</v>
      </c>
      <c r="V17" s="1">
        <v>179.57746478873239</v>
      </c>
      <c r="W17" s="1">
        <v>107.91543756145526</v>
      </c>
      <c r="AC17">
        <v>111.53373662168451</v>
      </c>
      <c r="AD17">
        <v>122.54716981132076</v>
      </c>
      <c r="AJ17" s="1">
        <v>148.40637450199202</v>
      </c>
      <c r="AK17" s="1">
        <v>76.067875950848446</v>
      </c>
    </row>
    <row r="18" spans="1:37" x14ac:dyDescent="0.2">
      <c r="A18">
        <v>1004</v>
      </c>
      <c r="E18" s="1">
        <v>148.40637450199202</v>
      </c>
      <c r="O18" s="1">
        <v>99.19493962047153</v>
      </c>
      <c r="P18" s="1">
        <v>107.68335273573923</v>
      </c>
      <c r="V18" s="1">
        <v>129.6875</v>
      </c>
      <c r="W18" s="1">
        <v>128.1843914274161</v>
      </c>
      <c r="AC18">
        <v>77.823691460055102</v>
      </c>
      <c r="AD18">
        <v>145.28301886792454</v>
      </c>
      <c r="AJ18" s="1">
        <v>142.72890484739676</v>
      </c>
      <c r="AK18" s="1">
        <v>101.99175824175825</v>
      </c>
    </row>
    <row r="19" spans="1:37" x14ac:dyDescent="0.2">
      <c r="A19">
        <v>1296</v>
      </c>
      <c r="E19" s="1">
        <v>69.444444444444443</v>
      </c>
      <c r="O19" s="1">
        <v>90.909090909090907</v>
      </c>
      <c r="P19" s="1">
        <v>114.80927449513837</v>
      </c>
      <c r="V19" s="1">
        <v>131.73076923076923</v>
      </c>
      <c r="W19" s="1">
        <v>107.68335273573923</v>
      </c>
      <c r="AC19">
        <v>134.80392156862746</v>
      </c>
      <c r="AD19">
        <v>160.1875</v>
      </c>
      <c r="AJ19" s="1">
        <v>103.80881254667662</v>
      </c>
      <c r="AK19" s="1">
        <v>175.70754716981133</v>
      </c>
    </row>
    <row r="20" spans="1:37" x14ac:dyDescent="0.2">
      <c r="A20">
        <v>1114</v>
      </c>
      <c r="E20" s="1">
        <v>142.72890484739676</v>
      </c>
      <c r="H20" s="1"/>
      <c r="O20" s="1">
        <v>107.91543756145526</v>
      </c>
      <c r="P20" s="1">
        <v>156.74984005118361</v>
      </c>
      <c r="V20" s="1">
        <v>121.62052117263843</v>
      </c>
      <c r="W20" s="1">
        <v>66.915887850467286</v>
      </c>
      <c r="AC20">
        <v>209.01194353963083</v>
      </c>
      <c r="AD20">
        <v>149.77777777777777</v>
      </c>
      <c r="AJ20" s="1">
        <v>136.91077441077442</v>
      </c>
      <c r="AK20" s="1">
        <v>134.00641025641025</v>
      </c>
    </row>
    <row r="21" spans="1:37" x14ac:dyDescent="0.2">
      <c r="A21">
        <v>1339</v>
      </c>
      <c r="E21" s="1">
        <v>103.80881254667662</v>
      </c>
      <c r="O21" s="1">
        <v>128.1843914274161</v>
      </c>
      <c r="P21" s="1">
        <v>111.53846153846153</v>
      </c>
      <c r="V21" s="1">
        <v>145.78606158833063</v>
      </c>
      <c r="W21" s="1">
        <v>89.430894308943095</v>
      </c>
      <c r="AC21">
        <v>160.12820512820514</v>
      </c>
      <c r="AD21">
        <v>179.57746478873239</v>
      </c>
      <c r="AJ21" s="1">
        <v>125.81227436823104</v>
      </c>
      <c r="AK21" s="1">
        <v>86.021505376344081</v>
      </c>
    </row>
    <row r="22" spans="1:37" x14ac:dyDescent="0.2">
      <c r="A22">
        <v>2376</v>
      </c>
      <c r="E22" s="1">
        <v>136.91077441077442</v>
      </c>
      <c r="O22" s="1">
        <v>153.25443786982248</v>
      </c>
      <c r="P22" s="1">
        <v>134.39542483660131</v>
      </c>
      <c r="V22" s="1">
        <v>97.352941176470594</v>
      </c>
      <c r="W22" s="1">
        <v>90.336134453781511</v>
      </c>
      <c r="AC22">
        <v>147.8102189781022</v>
      </c>
      <c r="AD22">
        <v>30.372057706909644</v>
      </c>
      <c r="AJ22" s="1">
        <v>128.13370473537606</v>
      </c>
      <c r="AK22" s="1">
        <v>107.39614994934144</v>
      </c>
    </row>
    <row r="23" spans="1:37" x14ac:dyDescent="0.2">
      <c r="A23">
        <v>1108</v>
      </c>
      <c r="E23" s="1">
        <v>125.81227436823104</v>
      </c>
      <c r="O23" s="1">
        <v>133.42541436464089</v>
      </c>
      <c r="P23" s="1">
        <v>114.64165733482643</v>
      </c>
      <c r="V23" s="1">
        <v>177.77065983344011</v>
      </c>
      <c r="W23" s="1">
        <v>107.57136946628052</v>
      </c>
      <c r="AC23">
        <v>107.09504685408299</v>
      </c>
      <c r="AD23">
        <v>121.62052117263843</v>
      </c>
      <c r="AJ23" s="1">
        <v>145.28301886792454</v>
      </c>
      <c r="AK23" s="1">
        <v>123.79421221864952</v>
      </c>
    </row>
    <row r="24" spans="1:37" x14ac:dyDescent="0.2">
      <c r="A24">
        <v>1795</v>
      </c>
      <c r="E24" s="1">
        <v>128.13370473537606</v>
      </c>
      <c r="O24" s="1">
        <v>98.832684824902728</v>
      </c>
      <c r="P24" s="1">
        <v>125.85034013605443</v>
      </c>
      <c r="V24" s="1">
        <v>132.17866909753874</v>
      </c>
      <c r="W24" s="1">
        <v>111.53846153846153</v>
      </c>
      <c r="AC24">
        <v>153.25443786982248</v>
      </c>
      <c r="AD24">
        <v>145.78606158833063</v>
      </c>
      <c r="AJ24" s="1">
        <v>160.1875</v>
      </c>
      <c r="AK24" s="1">
        <v>95.744680851063833</v>
      </c>
    </row>
    <row r="25" spans="1:37" x14ac:dyDescent="0.2">
      <c r="A25">
        <v>1060</v>
      </c>
      <c r="E25" s="1">
        <v>122.54716981132076</v>
      </c>
      <c r="O25" s="1">
        <v>114.31478968792402</v>
      </c>
      <c r="P25" s="1">
        <v>134.76070528967256</v>
      </c>
      <c r="V25" s="1">
        <v>117.96453353893601</v>
      </c>
      <c r="W25" s="1">
        <v>134.39542483660131</v>
      </c>
      <c r="AC25">
        <v>92.10526315789474</v>
      </c>
      <c r="AD25">
        <v>97.352941176470594</v>
      </c>
      <c r="AJ25" s="1">
        <v>149.77777777777777</v>
      </c>
      <c r="AK25" s="1">
        <v>90.678824721377907</v>
      </c>
    </row>
    <row r="26" spans="1:37" x14ac:dyDescent="0.2">
      <c r="A26">
        <v>1060</v>
      </c>
      <c r="E26" s="1">
        <v>145.28301886792454</v>
      </c>
      <c r="O26" s="1">
        <v>107.57136946628052</v>
      </c>
      <c r="P26" s="1">
        <v>162.23491027732464</v>
      </c>
      <c r="V26" s="1">
        <v>103.12204351939451</v>
      </c>
      <c r="W26" s="1">
        <v>114.64165733482643</v>
      </c>
      <c r="AC26">
        <v>142.59453781512605</v>
      </c>
      <c r="AD26">
        <v>126.01957585644372</v>
      </c>
      <c r="AJ26" s="1">
        <v>179.57746478873239</v>
      </c>
      <c r="AK26" s="1">
        <v>98.603122432210355</v>
      </c>
    </row>
    <row r="27" spans="1:37" x14ac:dyDescent="0.2">
      <c r="A27">
        <v>1600</v>
      </c>
      <c r="E27" s="1">
        <v>160.1875</v>
      </c>
      <c r="O27" s="1">
        <v>124.84848484848484</v>
      </c>
      <c r="P27" s="1">
        <v>125.87412587412588</v>
      </c>
      <c r="V27" s="1">
        <v>71.180555555555557</v>
      </c>
      <c r="W27" s="1">
        <v>125.85034013605443</v>
      </c>
      <c r="AC27">
        <v>98.832684824902728</v>
      </c>
      <c r="AD27">
        <v>132.17866909753874</v>
      </c>
      <c r="AJ27" s="1">
        <v>129.6875</v>
      </c>
      <c r="AK27" s="1">
        <v>144.61538461538461</v>
      </c>
    </row>
    <row r="28" spans="1:37" x14ac:dyDescent="0.2">
      <c r="A28">
        <v>900</v>
      </c>
      <c r="E28" s="1">
        <v>149.77777777777777</v>
      </c>
      <c r="O28" s="1">
        <v>169.60580912863071</v>
      </c>
      <c r="P28" s="1">
        <v>142.42210682492581</v>
      </c>
      <c r="V28" s="1">
        <v>120.84592145015105</v>
      </c>
      <c r="W28" s="1">
        <v>102.77136258660508</v>
      </c>
      <c r="AC28">
        <v>89.430894308943095</v>
      </c>
      <c r="AD28">
        <v>117.96453353893601</v>
      </c>
      <c r="AJ28" s="1">
        <v>131.73076923076923</v>
      </c>
      <c r="AK28" s="1">
        <v>157.91476407914763</v>
      </c>
    </row>
    <row r="29" spans="1:37" x14ac:dyDescent="0.2">
      <c r="A29">
        <v>1704</v>
      </c>
      <c r="E29" s="1">
        <v>179.57746478873239</v>
      </c>
      <c r="O29" s="1">
        <v>58.446093408991707</v>
      </c>
      <c r="P29" s="1">
        <v>120.71330589849109</v>
      </c>
      <c r="V29" s="1">
        <v>128.01204819277109</v>
      </c>
      <c r="W29" s="1">
        <v>125.50200803212851</v>
      </c>
      <c r="AC29">
        <v>114.80927449513837</v>
      </c>
      <c r="AD29">
        <v>103.12204351939451</v>
      </c>
      <c r="AJ29" s="1">
        <v>30.372057706909644</v>
      </c>
      <c r="AK29" s="1">
        <v>113.77777777777777</v>
      </c>
    </row>
    <row r="30" spans="1:37" x14ac:dyDescent="0.2">
      <c r="A30">
        <v>1600</v>
      </c>
      <c r="E30" s="1">
        <v>129.6875</v>
      </c>
      <c r="O30" s="1">
        <v>127.32919254658385</v>
      </c>
      <c r="P30" s="1">
        <v>99.317194289261323</v>
      </c>
      <c r="V30" s="1">
        <v>138.85927505330491</v>
      </c>
      <c r="W30" s="1">
        <v>142.42210682492581</v>
      </c>
      <c r="AC30">
        <v>134.39542483660131</v>
      </c>
      <c r="AD30">
        <v>120.84592145015105</v>
      </c>
      <c r="AJ30" s="1">
        <v>121.62052117263843</v>
      </c>
      <c r="AK30" s="1">
        <v>131.76</v>
      </c>
    </row>
    <row r="31" spans="1:37" x14ac:dyDescent="0.2">
      <c r="A31">
        <v>520</v>
      </c>
      <c r="E31" s="1">
        <v>131.73076923076923</v>
      </c>
      <c r="O31" s="1">
        <v>125.50200803212851</v>
      </c>
      <c r="P31" s="1">
        <v>128.35696413678065</v>
      </c>
      <c r="V31" s="1">
        <v>122.60869565217391</v>
      </c>
      <c r="W31" s="1">
        <v>111.85344827586206</v>
      </c>
      <c r="AC31">
        <v>55.701179554390563</v>
      </c>
      <c r="AD31">
        <v>138.85927505330491</v>
      </c>
      <c r="AJ31" s="1">
        <v>145.78606158833063</v>
      </c>
      <c r="AK31" s="1">
        <v>188.48167539267016</v>
      </c>
    </row>
    <row r="32" spans="1:37" x14ac:dyDescent="0.2">
      <c r="A32">
        <v>1317</v>
      </c>
      <c r="E32" s="1">
        <v>30.372057706909644</v>
      </c>
      <c r="O32" s="1">
        <v>95.510983763132757</v>
      </c>
      <c r="P32" s="1">
        <v>118.79259980525804</v>
      </c>
      <c r="V32" s="1">
        <v>182.59132420091325</v>
      </c>
      <c r="W32" s="1">
        <v>120.71330589849109</v>
      </c>
      <c r="AC32">
        <v>105.67307692307692</v>
      </c>
      <c r="AD32">
        <v>122.60869565217391</v>
      </c>
      <c r="AJ32" s="1">
        <v>97.352941176470594</v>
      </c>
      <c r="AK32" s="1">
        <v>152.43004418262151</v>
      </c>
    </row>
    <row r="33" spans="1:37" x14ac:dyDescent="0.2">
      <c r="A33">
        <v>1228</v>
      </c>
      <c r="E33" s="1">
        <v>121.62052117263843</v>
      </c>
      <c r="O33" s="1">
        <v>75.807514831905081</v>
      </c>
      <c r="P33" s="1">
        <v>131.2358276643991</v>
      </c>
      <c r="V33" s="1">
        <v>150.78502415458937</v>
      </c>
      <c r="W33" s="1">
        <v>99.317194289261323</v>
      </c>
      <c r="AC33">
        <v>79.838056680161941</v>
      </c>
      <c r="AD33">
        <v>150.78502415458937</v>
      </c>
      <c r="AJ33" s="1">
        <v>126.01957585644372</v>
      </c>
      <c r="AK33" s="1">
        <v>157.95724465558195</v>
      </c>
    </row>
    <row r="34" spans="1:37" x14ac:dyDescent="0.2">
      <c r="A34">
        <v>1234</v>
      </c>
      <c r="E34" s="1">
        <v>145.78606158833063</v>
      </c>
      <c r="O34" s="1">
        <v>111.85344827586206</v>
      </c>
      <c r="P34" s="1">
        <v>149.94232987312571</v>
      </c>
      <c r="V34" s="1">
        <v>132.98429319371726</v>
      </c>
      <c r="W34" s="1">
        <v>112.63049450549451</v>
      </c>
      <c r="AC34">
        <v>169.60580912863071</v>
      </c>
      <c r="AD34">
        <v>132.98429319371726</v>
      </c>
      <c r="AJ34" s="1">
        <v>132.17866909753874</v>
      </c>
      <c r="AK34" s="1">
        <v>76.438848920863308</v>
      </c>
    </row>
    <row r="35" spans="1:37" x14ac:dyDescent="0.2">
      <c r="A35">
        <v>1700</v>
      </c>
      <c r="E35" s="1">
        <v>97.352941176470594</v>
      </c>
      <c r="O35" s="1">
        <v>137.77777777777777</v>
      </c>
      <c r="P35" s="1">
        <v>135.90939373750834</v>
      </c>
      <c r="V35" s="1">
        <v>134.80392156862746</v>
      </c>
      <c r="W35" s="1">
        <v>114.98516320474778</v>
      </c>
      <c r="AC35">
        <v>99.401197604790426</v>
      </c>
      <c r="AD35">
        <v>120.40816326530613</v>
      </c>
      <c r="AJ35" s="1">
        <v>117.96453353893601</v>
      </c>
      <c r="AK35" s="1">
        <v>94.710947109471093</v>
      </c>
    </row>
    <row r="36" spans="1:37" x14ac:dyDescent="0.2">
      <c r="A36">
        <v>1561</v>
      </c>
      <c r="E36" s="1">
        <v>177.77065983344011</v>
      </c>
      <c r="O36" s="1">
        <v>112.63049450549451</v>
      </c>
      <c r="P36" s="1">
        <v>109.33660933660934</v>
      </c>
      <c r="V36" s="1">
        <v>209.01194353963083</v>
      </c>
      <c r="W36" s="1">
        <v>104.77515067222996</v>
      </c>
      <c r="AC36">
        <v>95.510983763132757</v>
      </c>
      <c r="AD36">
        <v>97.363945578231295</v>
      </c>
      <c r="AJ36" s="1">
        <v>103.12204351939451</v>
      </c>
      <c r="AK36" s="1">
        <v>170.17710005350455</v>
      </c>
    </row>
    <row r="37" spans="1:37" x14ac:dyDescent="0.2">
      <c r="A37">
        <v>2452</v>
      </c>
      <c r="E37" s="1">
        <v>126.01957585644372</v>
      </c>
      <c r="O37" s="1">
        <v>114.12358133669609</v>
      </c>
      <c r="P37" s="1">
        <v>142.76443867618428</v>
      </c>
      <c r="V37" s="1">
        <v>126.66666666666667</v>
      </c>
      <c r="W37" s="1">
        <v>118.79259980525804</v>
      </c>
      <c r="AC37">
        <v>145.75411913814955</v>
      </c>
      <c r="AD37">
        <v>95.588235294117652</v>
      </c>
      <c r="AJ37" s="1">
        <v>120.84592145015105</v>
      </c>
      <c r="AK37" s="1">
        <v>117.33800350262698</v>
      </c>
    </row>
    <row r="38" spans="1:37" x14ac:dyDescent="0.2">
      <c r="A38">
        <v>1097</v>
      </c>
      <c r="E38" s="1">
        <v>132.17866909753874</v>
      </c>
      <c r="O38" s="1">
        <v>142.45014245014244</v>
      </c>
      <c r="P38" s="1">
        <v>150.68209162424805</v>
      </c>
      <c r="V38" s="1">
        <v>160.12820512820514</v>
      </c>
      <c r="W38" s="1">
        <v>124.19006479481641</v>
      </c>
      <c r="AC38">
        <v>120.71330589849109</v>
      </c>
      <c r="AD38">
        <v>126.66666666666667</v>
      </c>
      <c r="AJ38" s="1">
        <v>128.01204819277109</v>
      </c>
      <c r="AK38" s="1">
        <v>119.55420466058764</v>
      </c>
    </row>
    <row r="39" spans="1:37" x14ac:dyDescent="0.2">
      <c r="A39">
        <v>1297</v>
      </c>
      <c r="E39" s="1">
        <v>117.96453353893601</v>
      </c>
      <c r="O39" s="1">
        <v>113.60211002260739</v>
      </c>
      <c r="P39" s="1">
        <v>106.68604651162791</v>
      </c>
      <c r="V39" s="1">
        <v>136.44214162348877</v>
      </c>
      <c r="W39" s="1">
        <v>131.2358276643991</v>
      </c>
      <c r="AC39">
        <v>137.77777777777777</v>
      </c>
      <c r="AD39">
        <v>99.19493962047153</v>
      </c>
      <c r="AJ39" s="1">
        <v>162.89592760180994</v>
      </c>
      <c r="AK39" s="1">
        <v>166.22340425531914</v>
      </c>
    </row>
    <row r="40" spans="1:37" x14ac:dyDescent="0.2">
      <c r="A40">
        <v>1057</v>
      </c>
      <c r="E40" s="1">
        <v>103.12204351939451</v>
      </c>
      <c r="O40" s="1">
        <v>169.75308641975309</v>
      </c>
      <c r="P40" s="1">
        <v>116.06557377049181</v>
      </c>
      <c r="V40" s="1">
        <v>147.8102189781022</v>
      </c>
      <c r="W40" s="1">
        <v>76.067875950848446</v>
      </c>
      <c r="AC40">
        <v>182.18623481781376</v>
      </c>
      <c r="AD40">
        <v>114.24418604651163</v>
      </c>
      <c r="AJ40" s="1">
        <v>138.85927505330491</v>
      </c>
      <c r="AK40" s="1">
        <v>151.30023640661938</v>
      </c>
    </row>
    <row r="41" spans="1:37" x14ac:dyDescent="0.2">
      <c r="A41">
        <v>1152</v>
      </c>
      <c r="E41" s="1">
        <v>71.180555555555557</v>
      </c>
      <c r="O41" s="1">
        <v>104.59035444509006</v>
      </c>
      <c r="P41" s="1">
        <v>96.061479346781937</v>
      </c>
      <c r="V41" s="1">
        <v>81.558676937018575</v>
      </c>
      <c r="W41" s="1">
        <v>109.33660933660934</v>
      </c>
      <c r="AC41">
        <v>128.35696413678065</v>
      </c>
      <c r="AD41">
        <v>148.99151103565364</v>
      </c>
      <c r="AJ41" s="1">
        <v>122.60869565217391</v>
      </c>
      <c r="AK41" s="1">
        <v>190.60559006211179</v>
      </c>
    </row>
    <row r="42" spans="1:37" x14ac:dyDescent="0.2">
      <c r="A42">
        <v>1324</v>
      </c>
      <c r="E42" s="1">
        <v>120.84592145015105</v>
      </c>
      <c r="O42" s="1">
        <v>124.19006479481641</v>
      </c>
      <c r="P42" s="1">
        <v>134.17190775681343</v>
      </c>
      <c r="V42" s="1">
        <v>152.80594996619337</v>
      </c>
      <c r="W42" s="1">
        <v>95.333667837431008</v>
      </c>
      <c r="AC42">
        <v>112.06896551724138</v>
      </c>
      <c r="AD42">
        <v>136.44214162348877</v>
      </c>
      <c r="AJ42" s="1">
        <v>111.53373662168451</v>
      </c>
      <c r="AK42" s="1">
        <v>86.524822695035468</v>
      </c>
    </row>
    <row r="43" spans="1:37" x14ac:dyDescent="0.2">
      <c r="A43">
        <v>1328</v>
      </c>
      <c r="E43" s="1">
        <v>128.01204819277109</v>
      </c>
      <c r="O43" s="1">
        <v>76.067875950848446</v>
      </c>
      <c r="P43" s="1">
        <v>76.067875950848446</v>
      </c>
      <c r="V43" s="1">
        <v>107.09504685408299</v>
      </c>
      <c r="W43" s="1">
        <v>136.9410569105691</v>
      </c>
      <c r="AC43">
        <v>133.61169102296452</v>
      </c>
      <c r="AD43">
        <v>90.909090909090907</v>
      </c>
      <c r="AJ43" s="1">
        <v>150.78502415458937</v>
      </c>
      <c r="AK43" s="1">
        <v>89.743589743589737</v>
      </c>
    </row>
    <row r="44" spans="1:37" x14ac:dyDescent="0.2">
      <c r="A44">
        <v>884</v>
      </c>
      <c r="E44" s="1">
        <v>162.89592760180994</v>
      </c>
      <c r="O44" s="1">
        <v>120</v>
      </c>
      <c r="P44" s="1">
        <v>180.69061413673234</v>
      </c>
      <c r="V44" s="1">
        <v>109.76158344579397</v>
      </c>
      <c r="W44" s="1">
        <v>130.91936312275294</v>
      </c>
      <c r="AC44">
        <v>169.75308641975309</v>
      </c>
      <c r="AD44">
        <v>81.871345029239762</v>
      </c>
      <c r="AJ44" s="1">
        <v>132.98429319371726</v>
      </c>
      <c r="AK44" s="1">
        <v>128.57142857142858</v>
      </c>
    </row>
    <row r="45" spans="1:37" x14ac:dyDescent="0.2">
      <c r="A45">
        <v>938</v>
      </c>
      <c r="E45" s="1">
        <v>138.85927505330491</v>
      </c>
      <c r="O45" s="1">
        <v>130.55555555555554</v>
      </c>
      <c r="P45" s="1">
        <v>175.70754716981133</v>
      </c>
      <c r="V45" s="1">
        <v>153.25443786982248</v>
      </c>
      <c r="W45" s="1">
        <v>129.97562956945572</v>
      </c>
      <c r="AC45">
        <v>120</v>
      </c>
      <c r="AD45">
        <v>107.91543756145526</v>
      </c>
      <c r="AJ45" s="1">
        <v>120.40816326530613</v>
      </c>
      <c r="AK45" s="1">
        <v>137.12241653418124</v>
      </c>
    </row>
    <row r="46" spans="1:37" x14ac:dyDescent="0.2">
      <c r="A46">
        <v>1150</v>
      </c>
      <c r="E46" s="1">
        <v>122.60869565217391</v>
      </c>
      <c r="O46" s="1">
        <v>217.77894736842106</v>
      </c>
      <c r="P46" s="1">
        <v>125.17337031900139</v>
      </c>
      <c r="V46" s="1">
        <v>133.42541436464089</v>
      </c>
      <c r="W46" s="1">
        <v>154.61019490254873</v>
      </c>
      <c r="AC46">
        <v>217.77894736842106</v>
      </c>
      <c r="AD46">
        <v>128.1843914274161</v>
      </c>
      <c r="AJ46" s="1">
        <v>97.363945578231295</v>
      </c>
      <c r="AK46" s="1">
        <v>126.4073550212164</v>
      </c>
    </row>
    <row r="47" spans="1:37" x14ac:dyDescent="0.2">
      <c r="A47">
        <v>1752</v>
      </c>
      <c r="E47" s="1">
        <v>182.59132420091325</v>
      </c>
      <c r="O47" s="1">
        <v>136.9410569105691</v>
      </c>
      <c r="P47" s="1">
        <v>153.46534653465346</v>
      </c>
      <c r="V47" s="1">
        <v>142.59453781512605</v>
      </c>
      <c r="W47" s="1">
        <v>150.68209162424805</v>
      </c>
      <c r="AC47">
        <v>187.69968051118209</v>
      </c>
      <c r="AD47">
        <v>81.558676937018575</v>
      </c>
      <c r="AJ47" s="1">
        <v>209.01194353963083</v>
      </c>
      <c r="AK47" s="1">
        <v>141.14513981358189</v>
      </c>
    </row>
    <row r="48" spans="1:37" x14ac:dyDescent="0.2">
      <c r="A48">
        <v>2149</v>
      </c>
      <c r="E48" s="1">
        <v>111.53373662168451</v>
      </c>
      <c r="O48" s="1">
        <v>130.91936312275294</v>
      </c>
      <c r="P48" s="1">
        <v>136.43520518358531</v>
      </c>
      <c r="V48" s="1">
        <v>77.205882352941174</v>
      </c>
      <c r="W48" s="1">
        <v>106.68604651162791</v>
      </c>
      <c r="AC48">
        <v>72.080291970802918</v>
      </c>
      <c r="AD48">
        <v>152.80594996619337</v>
      </c>
      <c r="AJ48" s="1">
        <v>95.588235294117652</v>
      </c>
      <c r="AK48" s="1">
        <v>138.0597014925373</v>
      </c>
    </row>
    <row r="49" spans="1:37" x14ac:dyDescent="0.2">
      <c r="A49">
        <v>1656</v>
      </c>
      <c r="E49" s="1">
        <v>150.78502415458937</v>
      </c>
      <c r="O49" s="1">
        <v>129.97562956945572</v>
      </c>
      <c r="P49" s="1">
        <v>157.57575757575756</v>
      </c>
      <c r="V49" s="1">
        <v>114.80927449513837</v>
      </c>
      <c r="W49" s="1">
        <v>135.25749858517261</v>
      </c>
      <c r="AC49">
        <v>105.28846153846153</v>
      </c>
      <c r="AD49">
        <v>98.38216003498033</v>
      </c>
      <c r="AJ49" s="1">
        <v>126.66666666666667</v>
      </c>
      <c r="AK49" s="1">
        <v>151.93704600484261</v>
      </c>
    </row>
    <row r="50" spans="1:37" x14ac:dyDescent="0.2">
      <c r="A50">
        <v>1452</v>
      </c>
      <c r="E50" s="1">
        <v>77.823691460055102</v>
      </c>
      <c r="O50" s="1">
        <v>154.61019490254873</v>
      </c>
      <c r="P50" s="1">
        <v>146.23955431754874</v>
      </c>
      <c r="V50" s="1">
        <v>156.74984005118361</v>
      </c>
      <c r="W50" s="1">
        <v>102.42718446601941</v>
      </c>
      <c r="AC50">
        <v>117.00680272108843</v>
      </c>
      <c r="AD50">
        <v>109.76158344579397</v>
      </c>
      <c r="AJ50" s="1">
        <v>114.24418604651163</v>
      </c>
      <c r="AK50" s="1">
        <v>134.86842105263159</v>
      </c>
    </row>
    <row r="51" spans="1:37" x14ac:dyDescent="0.2">
      <c r="A51">
        <v>955</v>
      </c>
      <c r="E51" s="1">
        <v>132.98429319371726</v>
      </c>
      <c r="O51" s="1">
        <v>94.059405940594061</v>
      </c>
      <c r="P51" s="1">
        <v>136.78237650200268</v>
      </c>
      <c r="V51" s="1">
        <v>118.77934272300469</v>
      </c>
      <c r="W51" s="1">
        <v>116.06557377049181</v>
      </c>
      <c r="AC51">
        <v>101.76754151044456</v>
      </c>
      <c r="AD51">
        <v>107.68335273573923</v>
      </c>
      <c r="AJ51" s="1">
        <v>148.99151103565364</v>
      </c>
      <c r="AK51" s="1">
        <v>136.50793650793651</v>
      </c>
    </row>
    <row r="52" spans="1:37" x14ac:dyDescent="0.2">
      <c r="A52">
        <v>1470</v>
      </c>
      <c r="E52" s="1">
        <v>120.40816326530613</v>
      </c>
      <c r="O52" s="1">
        <v>94.095940959409589</v>
      </c>
      <c r="P52" s="1">
        <v>88.222320247022495</v>
      </c>
      <c r="V52" s="1">
        <v>124.84848484848484</v>
      </c>
      <c r="W52" s="1">
        <v>111.04328523862375</v>
      </c>
      <c r="AC52">
        <v>133.5676625659051</v>
      </c>
      <c r="AD52">
        <v>133.42541436464089</v>
      </c>
      <c r="AJ52" s="1">
        <v>160.12820512820514</v>
      </c>
      <c r="AK52" s="1">
        <v>88.190184049079761</v>
      </c>
    </row>
    <row r="53" spans="1:37" x14ac:dyDescent="0.2">
      <c r="A53">
        <v>1176</v>
      </c>
      <c r="E53" s="1">
        <v>97.363945578231295</v>
      </c>
      <c r="O53" s="1">
        <v>101.76754151044456</v>
      </c>
      <c r="P53" s="1">
        <v>161.47575250836121</v>
      </c>
      <c r="V53" s="1">
        <v>105.67307692307692</v>
      </c>
      <c r="W53" s="1">
        <v>115.51155115511551</v>
      </c>
      <c r="AC53">
        <v>92.981186685962371</v>
      </c>
      <c r="AD53">
        <v>66.915887850467286</v>
      </c>
      <c r="AJ53" s="1">
        <v>136.44214162348877</v>
      </c>
      <c r="AK53" s="1">
        <v>92.775041050903127</v>
      </c>
    </row>
    <row r="54" spans="1:37" x14ac:dyDescent="0.2">
      <c r="A54">
        <v>816</v>
      </c>
      <c r="E54" s="1">
        <v>134.80392156862746</v>
      </c>
      <c r="O54" s="1">
        <v>112.60426320667284</v>
      </c>
      <c r="P54" s="1">
        <v>115.07936507936508</v>
      </c>
      <c r="V54" s="1">
        <v>79.838056680161941</v>
      </c>
      <c r="W54" s="1">
        <v>124.40838404327248</v>
      </c>
      <c r="AC54">
        <v>135.25749858517261</v>
      </c>
      <c r="AD54">
        <v>77.205882352941174</v>
      </c>
      <c r="AJ54" s="1">
        <v>90.909090909090907</v>
      </c>
      <c r="AK54" s="1">
        <v>111.19515885022693</v>
      </c>
    </row>
    <row r="55" spans="1:37" x14ac:dyDescent="0.2">
      <c r="A55">
        <v>1842</v>
      </c>
      <c r="E55" s="1">
        <v>209.01194353963083</v>
      </c>
      <c r="O55" s="1">
        <v>224.63607878245301</v>
      </c>
      <c r="P55" s="1">
        <v>110.45918367346938</v>
      </c>
      <c r="V55" s="1">
        <v>169.60580912863071</v>
      </c>
      <c r="W55" s="1">
        <v>76.067875950848446</v>
      </c>
      <c r="AC55">
        <v>224.63607878245301</v>
      </c>
      <c r="AD55">
        <v>90.336134453781511</v>
      </c>
      <c r="AJ55" s="1">
        <v>81.871345029239762</v>
      </c>
      <c r="AK55" s="1">
        <v>148.1469298245614</v>
      </c>
    </row>
    <row r="56" spans="1:37" x14ac:dyDescent="0.2">
      <c r="A56">
        <v>1360</v>
      </c>
      <c r="E56" s="1">
        <v>95.588235294117652</v>
      </c>
      <c r="O56" s="1">
        <v>103.30578512396694</v>
      </c>
      <c r="P56" s="1">
        <v>131.1881188118812</v>
      </c>
      <c r="V56" s="1">
        <v>134.76070528967256</v>
      </c>
      <c r="W56" s="1">
        <v>101.99175824175825</v>
      </c>
      <c r="AC56">
        <v>103.30578512396694</v>
      </c>
      <c r="AD56">
        <v>156.74984005118361</v>
      </c>
      <c r="AJ56" s="1">
        <v>107.91543756145526</v>
      </c>
      <c r="AK56" s="1">
        <v>173.40286831812256</v>
      </c>
    </row>
    <row r="57" spans="1:37" x14ac:dyDescent="0.2">
      <c r="A57">
        <v>1425</v>
      </c>
      <c r="E57" s="1">
        <v>126.66666666666667</v>
      </c>
      <c r="O57" s="1">
        <v>89.552238805970148</v>
      </c>
      <c r="P57" s="1">
        <v>187.72136953955135</v>
      </c>
      <c r="V57" s="1">
        <v>98.697916666666671</v>
      </c>
      <c r="W57" s="1">
        <v>75.514138817480713</v>
      </c>
      <c r="AC57">
        <v>125.27532679738562</v>
      </c>
      <c r="AD57">
        <v>118.77934272300469</v>
      </c>
      <c r="AJ57" s="1">
        <v>128.1843914274161</v>
      </c>
      <c r="AK57" s="1">
        <v>130.96351730589336</v>
      </c>
    </row>
    <row r="58" spans="1:37" x14ac:dyDescent="0.2">
      <c r="A58">
        <v>1739</v>
      </c>
      <c r="E58" s="1">
        <v>99.19493962047153</v>
      </c>
      <c r="O58" s="1">
        <v>101.43769968051119</v>
      </c>
      <c r="P58" s="1">
        <v>167.62452107279694</v>
      </c>
      <c r="V58" s="1">
        <v>99.401197604790426</v>
      </c>
      <c r="W58" s="1">
        <v>134.33559650824444</v>
      </c>
      <c r="AC58">
        <v>179.5354676710609</v>
      </c>
      <c r="AD58">
        <v>114.31478968792402</v>
      </c>
      <c r="AJ58" s="1">
        <v>81.558676937018575</v>
      </c>
      <c r="AK58" s="1">
        <v>150.28901734104045</v>
      </c>
    </row>
    <row r="59" spans="1:37" x14ac:dyDescent="0.2">
      <c r="A59">
        <v>1720</v>
      </c>
      <c r="E59" s="1">
        <v>114.24418604651163</v>
      </c>
      <c r="O59" s="1">
        <v>131.65188470066519</v>
      </c>
      <c r="P59" s="1">
        <v>107.91366906474821</v>
      </c>
      <c r="V59" s="1">
        <v>105.26530612244898</v>
      </c>
      <c r="W59" s="1">
        <v>136.43520518358531</v>
      </c>
      <c r="AC59">
        <v>124.88849241748439</v>
      </c>
      <c r="AD59">
        <v>107.57136946628052</v>
      </c>
      <c r="AJ59" s="1">
        <v>152.80594996619337</v>
      </c>
      <c r="AK59" s="1">
        <v>104.88505747126437</v>
      </c>
    </row>
    <row r="60" spans="1:37" x14ac:dyDescent="0.2">
      <c r="A60">
        <v>2945</v>
      </c>
      <c r="E60" s="1">
        <v>148.99151103565364</v>
      </c>
      <c r="O60" s="1">
        <v>142.15283483976992</v>
      </c>
      <c r="P60" s="1">
        <v>105.48780487804878</v>
      </c>
      <c r="V60" s="1">
        <v>127.32919254658385</v>
      </c>
      <c r="W60" s="1">
        <v>116.19971264367815</v>
      </c>
      <c r="AC60">
        <v>85.496183206106863</v>
      </c>
      <c r="AD60">
        <v>111.53846153846153</v>
      </c>
      <c r="AJ60" s="1">
        <v>107.09504685408299</v>
      </c>
      <c r="AK60" s="1">
        <v>165.09433962264151</v>
      </c>
    </row>
    <row r="61" spans="1:37" x14ac:dyDescent="0.2">
      <c r="A61">
        <v>780</v>
      </c>
      <c r="E61" s="1">
        <v>160.12820512820514</v>
      </c>
      <c r="O61" s="1">
        <v>179.5354676710609</v>
      </c>
      <c r="P61" s="1">
        <v>100.39284155390659</v>
      </c>
      <c r="V61" s="1">
        <v>77.500977198697072</v>
      </c>
      <c r="W61" s="1">
        <v>80.57228915662651</v>
      </c>
      <c r="AC61">
        <v>175.70754716981133</v>
      </c>
      <c r="AD61">
        <v>124.84848484848484</v>
      </c>
      <c r="AJ61" s="1">
        <v>98.38216003498033</v>
      </c>
      <c r="AK61" s="1">
        <v>138.51711840228245</v>
      </c>
    </row>
    <row r="62" spans="1:37" x14ac:dyDescent="0.2">
      <c r="A62">
        <v>1158</v>
      </c>
      <c r="E62" s="1">
        <v>136.44214162348877</v>
      </c>
      <c r="O62" s="1">
        <v>115.51155115511551</v>
      </c>
      <c r="P62" s="1">
        <v>120.08101851851852</v>
      </c>
      <c r="V62" s="1">
        <v>162.23491027732464</v>
      </c>
      <c r="W62" s="1">
        <v>88.222320247022495</v>
      </c>
      <c r="AC62">
        <v>85.669781931464172</v>
      </c>
      <c r="AD62">
        <v>58.446093408991707</v>
      </c>
      <c r="AJ62" s="1">
        <v>109.76158344579397</v>
      </c>
      <c r="AK62" s="1">
        <v>97.043701799485859</v>
      </c>
    </row>
    <row r="63" spans="1:37" x14ac:dyDescent="0.2">
      <c r="A63">
        <v>1111</v>
      </c>
      <c r="E63" s="1">
        <v>90.909090909090907</v>
      </c>
      <c r="O63" s="1">
        <v>124.40838404327248</v>
      </c>
      <c r="P63" s="1">
        <v>137.15710723192021</v>
      </c>
      <c r="V63" s="1">
        <v>95.510983763132757</v>
      </c>
      <c r="W63" s="1">
        <v>115.91494845360825</v>
      </c>
      <c r="AC63">
        <v>113.42592592592592</v>
      </c>
      <c r="AD63">
        <v>114.64165733482643</v>
      </c>
      <c r="AJ63" s="1">
        <v>153.25443786982248</v>
      </c>
      <c r="AK63" s="1">
        <v>125.83333333333333</v>
      </c>
    </row>
    <row r="64" spans="1:37" x14ac:dyDescent="0.2">
      <c r="A64">
        <v>1370</v>
      </c>
      <c r="E64" s="1">
        <v>147.8102189781022</v>
      </c>
      <c r="O64" s="1">
        <v>160.47869235259779</v>
      </c>
      <c r="P64" s="1">
        <v>129.18526785714286</v>
      </c>
      <c r="V64" s="1">
        <v>145.75411913814955</v>
      </c>
      <c r="W64" s="1">
        <v>86.021505376344081</v>
      </c>
      <c r="AC64">
        <v>108.77831715210355</v>
      </c>
      <c r="AD64">
        <v>125.85034013605443</v>
      </c>
      <c r="AJ64" s="1">
        <v>107.68335273573923</v>
      </c>
      <c r="AK64" s="1">
        <v>119.84126984126983</v>
      </c>
    </row>
    <row r="65" spans="1:37" x14ac:dyDescent="0.2">
      <c r="A65">
        <v>1710</v>
      </c>
      <c r="E65" s="1">
        <v>81.871345029239762</v>
      </c>
      <c r="O65" s="1">
        <v>124.88849241748439</v>
      </c>
      <c r="P65" s="1">
        <v>107.22610722610723</v>
      </c>
      <c r="V65" s="1">
        <v>103.03687635574838</v>
      </c>
      <c r="W65" s="1">
        <v>115.07936507936508</v>
      </c>
      <c r="AC65">
        <v>134.00641025641025</v>
      </c>
      <c r="AD65">
        <v>134.76070528967256</v>
      </c>
      <c r="AJ65" s="1">
        <v>133.42541436464089</v>
      </c>
      <c r="AK65" s="1">
        <v>111.44179894179894</v>
      </c>
    </row>
    <row r="66" spans="1:37" x14ac:dyDescent="0.2">
      <c r="A66">
        <v>2034</v>
      </c>
      <c r="E66" s="1">
        <v>107.91543756145526</v>
      </c>
      <c r="O66" s="1">
        <v>108.77831715210355</v>
      </c>
      <c r="P66" s="1">
        <v>122.43547319655858</v>
      </c>
      <c r="V66" s="1">
        <v>96.060203629924743</v>
      </c>
      <c r="W66" s="1">
        <v>107.39614994934144</v>
      </c>
      <c r="AC66">
        <v>136.78237650200268</v>
      </c>
      <c r="AD66">
        <v>98.697916666666671</v>
      </c>
      <c r="AJ66" s="1">
        <v>66.915887850467286</v>
      </c>
      <c r="AK66" s="1">
        <v>134.8133848133848</v>
      </c>
    </row>
    <row r="67" spans="1:37" x14ac:dyDescent="0.2">
      <c r="A67">
        <v>2473</v>
      </c>
      <c r="E67" s="1">
        <v>128.1843914274161</v>
      </c>
      <c r="O67" s="1">
        <v>159.41658137154556</v>
      </c>
      <c r="P67" s="1">
        <v>137.18411552346569</v>
      </c>
      <c r="V67" s="1">
        <v>127.28937728937728</v>
      </c>
      <c r="W67" s="1">
        <v>144.23765211166787</v>
      </c>
      <c r="AC67">
        <v>112.26851851851852</v>
      </c>
      <c r="AD67">
        <v>105.26530612244898</v>
      </c>
      <c r="AJ67" s="1">
        <v>142.59453781512605</v>
      </c>
      <c r="AK67" s="1">
        <v>168.83280153158901</v>
      </c>
    </row>
    <row r="68" spans="1:37" x14ac:dyDescent="0.2">
      <c r="A68">
        <v>2207</v>
      </c>
      <c r="E68" s="1">
        <v>81.558676937018575</v>
      </c>
      <c r="O68" s="1">
        <v>134.00641025641025</v>
      </c>
      <c r="P68" s="1">
        <v>128.84615384615384</v>
      </c>
      <c r="V68" s="1">
        <v>137.77777777777777</v>
      </c>
      <c r="W68" s="1">
        <v>95.744680851063833</v>
      </c>
      <c r="AC68">
        <v>107.39614994934144</v>
      </c>
      <c r="AD68">
        <v>127.32919254658385</v>
      </c>
      <c r="AJ68" s="1">
        <v>98.832684824902728</v>
      </c>
      <c r="AK68" s="1">
        <v>180.50065876152831</v>
      </c>
    </row>
    <row r="69" spans="1:37" x14ac:dyDescent="0.2">
      <c r="A69">
        <v>1479</v>
      </c>
      <c r="E69" s="1">
        <v>152.80594996619337</v>
      </c>
      <c r="O69" s="1">
        <v>123.79421221864952</v>
      </c>
      <c r="P69" s="1">
        <v>146.59270998415215</v>
      </c>
      <c r="V69" s="1">
        <v>125.92592592592592</v>
      </c>
      <c r="W69" s="1">
        <v>110.45918367346938</v>
      </c>
      <c r="AC69">
        <v>123.79421221864952</v>
      </c>
      <c r="AD69">
        <v>102.77136258660508</v>
      </c>
      <c r="AJ69" s="1">
        <v>89.430894308943095</v>
      </c>
      <c r="AK69" s="1">
        <v>134.12698412698413</v>
      </c>
    </row>
    <row r="70" spans="1:37" x14ac:dyDescent="0.2">
      <c r="A70">
        <v>747</v>
      </c>
      <c r="E70" s="1">
        <v>107.09504685408299</v>
      </c>
      <c r="O70" s="1">
        <v>144.23765211166787</v>
      </c>
      <c r="P70" s="1">
        <v>113.77777777777777</v>
      </c>
      <c r="V70" s="1">
        <v>128.35696413678065</v>
      </c>
      <c r="W70" s="1">
        <v>90.678824721377907</v>
      </c>
      <c r="AC70">
        <v>95.744680851063833</v>
      </c>
      <c r="AD70">
        <v>77.500977198697072</v>
      </c>
      <c r="AJ70" s="1">
        <v>90.336134453781511</v>
      </c>
      <c r="AK70" s="1">
        <v>80.586080586080584</v>
      </c>
    </row>
    <row r="71" spans="1:37" x14ac:dyDescent="0.2">
      <c r="A71">
        <v>2287</v>
      </c>
      <c r="E71" s="1">
        <v>98.38216003498033</v>
      </c>
      <c r="O71" s="1">
        <v>111.52522935779817</v>
      </c>
      <c r="P71" s="1">
        <v>121.5372589890568</v>
      </c>
      <c r="V71" s="1">
        <v>114.12358133669609</v>
      </c>
      <c r="W71" s="1">
        <v>111.52522935779817</v>
      </c>
      <c r="AC71">
        <v>90.678824721377907</v>
      </c>
      <c r="AD71">
        <v>162.23491027732464</v>
      </c>
      <c r="AJ71" s="1">
        <v>156.74984005118361</v>
      </c>
      <c r="AK71" s="1">
        <v>103.05343511450381</v>
      </c>
    </row>
    <row r="72" spans="1:37" x14ac:dyDescent="0.2">
      <c r="A72">
        <v>2223</v>
      </c>
      <c r="E72" s="1">
        <v>109.76158344579397</v>
      </c>
      <c r="O72" s="1">
        <v>127.59815242494226</v>
      </c>
      <c r="P72" s="1">
        <v>137.82542113323123</v>
      </c>
      <c r="V72" s="1">
        <v>133.61169102296452</v>
      </c>
      <c r="W72" s="1">
        <v>98.603122432210355</v>
      </c>
      <c r="AC72">
        <v>127.59815242494226</v>
      </c>
      <c r="AD72">
        <v>93.234323432343231</v>
      </c>
      <c r="AJ72" s="1">
        <v>118.77934272300469</v>
      </c>
      <c r="AK72" s="1">
        <v>154.92957746478874</v>
      </c>
    </row>
    <row r="73" spans="1:37" x14ac:dyDescent="0.2">
      <c r="A73">
        <v>845</v>
      </c>
      <c r="E73" s="1">
        <v>153.25443786982248</v>
      </c>
      <c r="O73" s="1">
        <v>97.156398104265406</v>
      </c>
      <c r="P73" s="1">
        <v>98.261526832955411</v>
      </c>
      <c r="V73" s="1">
        <v>142.45014245014244</v>
      </c>
      <c r="W73" s="1">
        <v>97.156398104265406</v>
      </c>
      <c r="AC73">
        <v>101.81818181818181</v>
      </c>
      <c r="AD73">
        <v>125.50200803212851</v>
      </c>
      <c r="AJ73" s="1">
        <v>114.31478968792402</v>
      </c>
      <c r="AK73" s="1">
        <v>99.282296650717697</v>
      </c>
    </row>
    <row r="74" spans="1:37" x14ac:dyDescent="0.2">
      <c r="A74">
        <v>1718</v>
      </c>
      <c r="E74" s="1">
        <v>107.68335273573923</v>
      </c>
      <c r="O74" s="1">
        <v>129.19776119402985</v>
      </c>
      <c r="P74" s="1">
        <v>131.98882896764252</v>
      </c>
      <c r="V74" s="1">
        <v>113.60211002260739</v>
      </c>
      <c r="W74" s="1">
        <v>71.058091286307061</v>
      </c>
      <c r="AC74">
        <v>144.61538461538461</v>
      </c>
      <c r="AD74">
        <v>75.807514831905081</v>
      </c>
      <c r="AJ74" s="1">
        <v>107.57136946628052</v>
      </c>
      <c r="AK74" s="1">
        <v>135.02722323049002</v>
      </c>
    </row>
    <row r="75" spans="1:37" x14ac:dyDescent="0.2">
      <c r="A75">
        <v>1086</v>
      </c>
      <c r="E75" s="1">
        <v>133.42541436464089</v>
      </c>
      <c r="O75" s="1">
        <v>144.61538461538461</v>
      </c>
      <c r="P75" s="1">
        <v>143.43598055105349</v>
      </c>
      <c r="V75" s="1">
        <v>169.75308641975309</v>
      </c>
      <c r="W75" s="1">
        <v>107.91366906474821</v>
      </c>
      <c r="AC75">
        <v>109.97732426303855</v>
      </c>
      <c r="AD75">
        <v>103.03687635574838</v>
      </c>
      <c r="AJ75" s="1">
        <v>111.53846153846153</v>
      </c>
      <c r="AK75" s="1">
        <v>142.95154185022025</v>
      </c>
    </row>
    <row r="76" spans="1:37" x14ac:dyDescent="0.2">
      <c r="A76">
        <v>1605</v>
      </c>
      <c r="E76" s="1">
        <v>66.915887850467286</v>
      </c>
      <c r="O76" s="1">
        <v>121.35176651305683</v>
      </c>
      <c r="P76" s="1">
        <v>188.48167539267016</v>
      </c>
      <c r="V76" s="1">
        <v>104.59035444509006</v>
      </c>
      <c r="W76" s="1">
        <v>105.48780487804878</v>
      </c>
      <c r="AC76">
        <v>95.549738219895289</v>
      </c>
      <c r="AD76">
        <v>73.80053908355795</v>
      </c>
      <c r="AJ76" s="1">
        <v>55.701179554390563</v>
      </c>
      <c r="AK76" s="1">
        <v>166.27358490566039</v>
      </c>
    </row>
    <row r="77" spans="1:37" x14ac:dyDescent="0.2">
      <c r="A77">
        <v>988</v>
      </c>
      <c r="E77" s="1">
        <v>92.10526315789474</v>
      </c>
      <c r="O77" s="1">
        <v>124.58745874587459</v>
      </c>
      <c r="P77" s="1">
        <v>152.43004418262151</v>
      </c>
      <c r="V77" s="1">
        <v>103.44827586206897</v>
      </c>
      <c r="W77" s="1">
        <v>100.39284155390659</v>
      </c>
      <c r="AC77">
        <v>154.88431876606683</v>
      </c>
      <c r="AD77">
        <v>125.87412587412588</v>
      </c>
      <c r="AJ77" s="1">
        <v>124.84848484848484</v>
      </c>
      <c r="AK77" s="1">
        <v>140.90582314881379</v>
      </c>
    </row>
    <row r="78" spans="1:37" x14ac:dyDescent="0.2">
      <c r="A78">
        <v>952</v>
      </c>
      <c r="E78" s="1">
        <v>142.59453781512605</v>
      </c>
      <c r="O78" s="1">
        <v>98.784194528875375</v>
      </c>
      <c r="P78" s="1">
        <v>117.21611721611721</v>
      </c>
      <c r="V78" s="1">
        <v>117.79242174629324</v>
      </c>
      <c r="W78" s="1">
        <v>120.08101851851852</v>
      </c>
      <c r="AC78">
        <v>177.18268525311811</v>
      </c>
      <c r="AD78">
        <v>142.42210682492581</v>
      </c>
      <c r="AJ78" s="1">
        <v>105.67307692307692</v>
      </c>
      <c r="AK78" s="1">
        <v>191.8429003021148</v>
      </c>
    </row>
    <row r="79" spans="1:37" x14ac:dyDescent="0.2">
      <c r="A79">
        <v>1285</v>
      </c>
      <c r="E79" s="1">
        <v>98.832684824902728</v>
      </c>
      <c r="O79" s="1">
        <v>95.549738219895289</v>
      </c>
      <c r="P79" s="1">
        <v>106.34171907756813</v>
      </c>
      <c r="V79" s="1">
        <v>87.289433384379791</v>
      </c>
      <c r="W79" s="1">
        <v>129.18526785714286</v>
      </c>
      <c r="AC79">
        <v>152.5735294117647</v>
      </c>
      <c r="AD79">
        <v>96.060203629924743</v>
      </c>
      <c r="AJ79" s="1">
        <v>79.838056680161941</v>
      </c>
      <c r="AK79" s="1">
        <v>153.90879478827361</v>
      </c>
    </row>
    <row r="80" spans="1:37" x14ac:dyDescent="0.2">
      <c r="A80">
        <v>1768</v>
      </c>
      <c r="E80" s="1">
        <v>77.205882352941174</v>
      </c>
      <c r="O80" s="1">
        <v>81.888686131386862</v>
      </c>
      <c r="P80" s="1">
        <v>157.95724465558195</v>
      </c>
      <c r="V80" s="1">
        <v>133.10185185185185</v>
      </c>
      <c r="W80" s="1">
        <v>107.22610722610723</v>
      </c>
      <c r="AC80">
        <v>163.19444444444446</v>
      </c>
      <c r="AD80">
        <v>111.85344827586206</v>
      </c>
      <c r="AJ80" s="1">
        <v>169.60580912863071</v>
      </c>
      <c r="AK80" s="1">
        <v>168.6320754716981</v>
      </c>
    </row>
    <row r="81" spans="1:37" x14ac:dyDescent="0.2">
      <c r="A81">
        <v>1230</v>
      </c>
      <c r="E81" s="1">
        <v>89.430894308943095</v>
      </c>
      <c r="O81" s="1">
        <v>177.18268525311811</v>
      </c>
      <c r="P81" s="1">
        <v>170.17710005350455</v>
      </c>
      <c r="V81" s="1">
        <v>149.94232987312571</v>
      </c>
      <c r="W81" s="1">
        <v>122.43547319655858</v>
      </c>
      <c r="AC81">
        <v>146.59270998415215</v>
      </c>
      <c r="AD81">
        <v>127.28937728937728</v>
      </c>
      <c r="AJ81" s="1">
        <v>114.64165733482643</v>
      </c>
      <c r="AK81" s="1">
        <v>146.3490099009901</v>
      </c>
    </row>
    <row r="82" spans="1:37" x14ac:dyDescent="0.2">
      <c r="A82">
        <v>2142</v>
      </c>
      <c r="E82" s="1">
        <v>90.336134453781511</v>
      </c>
      <c r="O82" s="1">
        <v>127.75330396475771</v>
      </c>
      <c r="P82" s="1">
        <v>147.91666666666666</v>
      </c>
      <c r="V82" s="1">
        <v>135.90939373750834</v>
      </c>
      <c r="W82" s="1">
        <v>137.18411552346569</v>
      </c>
      <c r="AC82">
        <v>157.91476407914763</v>
      </c>
      <c r="AD82">
        <v>99.317194289261323</v>
      </c>
      <c r="AJ82" s="1">
        <v>125.85034013605443</v>
      </c>
      <c r="AK82" s="1">
        <v>134.62976813762154</v>
      </c>
    </row>
    <row r="83" spans="1:37" x14ac:dyDescent="0.2">
      <c r="A83">
        <v>1337</v>
      </c>
      <c r="E83" s="1">
        <v>114.80927449513837</v>
      </c>
      <c r="O83" s="1">
        <v>132.42894056847544</v>
      </c>
      <c r="P83" s="1">
        <v>148.24335904027421</v>
      </c>
      <c r="V83" s="1">
        <v>72.337962962962962</v>
      </c>
      <c r="W83" s="1">
        <v>127.75330396475771</v>
      </c>
      <c r="AC83">
        <v>113.77777777777777</v>
      </c>
      <c r="AD83">
        <v>112.63049450549451</v>
      </c>
      <c r="AJ83" s="1">
        <v>134.76070528967256</v>
      </c>
      <c r="AK83" s="1">
        <v>117.26716519374575</v>
      </c>
    </row>
    <row r="84" spans="1:37" x14ac:dyDescent="0.2">
      <c r="A84">
        <v>1563</v>
      </c>
      <c r="E84" s="1">
        <v>156.74984005118361</v>
      </c>
      <c r="O84" s="1">
        <v>195.8029231494578</v>
      </c>
      <c r="P84" s="1">
        <v>145.53014553014552</v>
      </c>
      <c r="V84" s="1">
        <v>120</v>
      </c>
      <c r="W84" s="1">
        <v>94.955489614243319</v>
      </c>
      <c r="AC84">
        <v>131.76</v>
      </c>
      <c r="AD84">
        <v>89.047195013357083</v>
      </c>
      <c r="AJ84" s="1">
        <v>98.697916666666671</v>
      </c>
      <c r="AK84" s="1">
        <v>119.5203197868088</v>
      </c>
    </row>
    <row r="85" spans="1:37" x14ac:dyDescent="0.2">
      <c r="A85">
        <v>1065</v>
      </c>
      <c r="E85" s="1">
        <v>118.77934272300469</v>
      </c>
      <c r="O85" s="1">
        <v>157.91476407914763</v>
      </c>
      <c r="P85" s="1">
        <v>103.27783558792925</v>
      </c>
      <c r="V85" s="1">
        <v>130.55555555555554</v>
      </c>
      <c r="W85" s="1">
        <v>115.28758829465187</v>
      </c>
      <c r="AC85">
        <v>117.51497005988024</v>
      </c>
      <c r="AD85">
        <v>125.92592592592592</v>
      </c>
      <c r="AJ85" s="1">
        <v>99.401197604790426</v>
      </c>
      <c r="AK85" s="1">
        <v>180.72289156626505</v>
      </c>
    </row>
    <row r="86" spans="1:37" x14ac:dyDescent="0.2">
      <c r="A86">
        <v>1474</v>
      </c>
      <c r="E86" s="1">
        <v>114.31478968792402</v>
      </c>
      <c r="O86" s="1">
        <v>166.62125340599454</v>
      </c>
      <c r="P86" s="1">
        <v>103.60576923076923</v>
      </c>
      <c r="V86" s="1">
        <v>125.90299277605779</v>
      </c>
      <c r="W86" s="1">
        <v>131.76</v>
      </c>
      <c r="AC86">
        <v>95.818815331010455</v>
      </c>
      <c r="AD86">
        <v>114.12358133669609</v>
      </c>
      <c r="AJ86" s="1">
        <v>105.26530612244898</v>
      </c>
      <c r="AK86" s="1">
        <v>134.55149501661128</v>
      </c>
    </row>
    <row r="87" spans="1:37" x14ac:dyDescent="0.2">
      <c r="A87">
        <v>2417</v>
      </c>
      <c r="E87" s="1">
        <v>107.57136946628052</v>
      </c>
      <c r="O87" s="1">
        <v>131.76</v>
      </c>
      <c r="P87" s="1">
        <v>161.92560175054706</v>
      </c>
      <c r="V87" s="1">
        <v>217.77894736842106</v>
      </c>
      <c r="W87" s="1">
        <v>110.01074498567336</v>
      </c>
      <c r="AC87">
        <v>135.80246913580248</v>
      </c>
      <c r="AD87">
        <v>103.57142857142857</v>
      </c>
      <c r="AJ87" s="1">
        <v>127.32919254658385</v>
      </c>
      <c r="AK87" s="1">
        <v>139.91266375545851</v>
      </c>
    </row>
    <row r="88" spans="1:37" x14ac:dyDescent="0.2">
      <c r="A88">
        <v>1560</v>
      </c>
      <c r="E88" s="1">
        <v>111.53846153846153</v>
      </c>
      <c r="O88" s="1">
        <v>110.01074498567336</v>
      </c>
      <c r="P88" s="1">
        <v>212.51724137931035</v>
      </c>
      <c r="V88" s="1">
        <v>187.69968051118209</v>
      </c>
      <c r="W88" s="1">
        <v>121.5372589890568</v>
      </c>
      <c r="AC88">
        <v>108.34371108343711</v>
      </c>
      <c r="AD88">
        <v>114.98516320474778</v>
      </c>
      <c r="AJ88" s="1">
        <v>102.77136258660508</v>
      </c>
      <c r="AK88" s="1">
        <v>170.40094339622641</v>
      </c>
    </row>
    <row r="89" spans="1:37" x14ac:dyDescent="0.2">
      <c r="A89">
        <v>1224</v>
      </c>
      <c r="E89" s="1">
        <v>134.39542483660131</v>
      </c>
      <c r="O89" s="1">
        <v>79.1958041958042</v>
      </c>
      <c r="P89" s="1">
        <v>99.444444444444443</v>
      </c>
      <c r="V89" s="1">
        <v>104.16666666666667</v>
      </c>
      <c r="W89" s="1">
        <v>79.1958041958042</v>
      </c>
      <c r="AC89">
        <v>188.48167539267016</v>
      </c>
      <c r="AD89">
        <v>142.45014245014244</v>
      </c>
      <c r="AJ89" s="1">
        <v>162.23491027732464</v>
      </c>
      <c r="AK89" s="1">
        <v>164.94845360824743</v>
      </c>
    </row>
    <row r="90" spans="1:37" x14ac:dyDescent="0.2">
      <c r="A90">
        <v>1526</v>
      </c>
      <c r="E90" s="1">
        <v>55.701179554390563</v>
      </c>
      <c r="O90" s="1">
        <v>76.340326340326342</v>
      </c>
      <c r="P90" s="1">
        <v>144.31206764027672</v>
      </c>
      <c r="V90" s="1">
        <v>105.28846153846153</v>
      </c>
      <c r="W90" s="1">
        <v>103.844454264251</v>
      </c>
      <c r="AC90">
        <v>152.43004418262151</v>
      </c>
      <c r="AD90">
        <v>104.77515067222996</v>
      </c>
      <c r="AJ90" s="1">
        <v>93.234323432343231</v>
      </c>
      <c r="AK90" s="1">
        <v>120.5233033524121</v>
      </c>
    </row>
    <row r="91" spans="1:37" x14ac:dyDescent="0.2">
      <c r="A91">
        <v>990</v>
      </c>
      <c r="E91" s="1">
        <v>124.84848484848484</v>
      </c>
      <c r="O91" s="1">
        <v>103.844454264251</v>
      </c>
      <c r="P91" s="1">
        <v>118.80912632164718</v>
      </c>
      <c r="V91" s="1">
        <v>131.89935064935065</v>
      </c>
      <c r="W91" s="1">
        <v>122.56410256410257</v>
      </c>
      <c r="AC91">
        <v>97.502972651605234</v>
      </c>
      <c r="AD91">
        <v>118.79259980525804</v>
      </c>
      <c r="AJ91" s="1">
        <v>125.50200803212851</v>
      </c>
      <c r="AK91" s="1">
        <v>125.83333333333333</v>
      </c>
    </row>
    <row r="92" spans="1:37" x14ac:dyDescent="0.2">
      <c r="A92">
        <v>1040</v>
      </c>
      <c r="E92" s="1">
        <v>105.67307692307692</v>
      </c>
      <c r="O92" s="1">
        <v>122.56410256410257</v>
      </c>
      <c r="P92" s="1">
        <v>122.88786482334869</v>
      </c>
      <c r="V92" s="1">
        <v>142.76443867618428</v>
      </c>
      <c r="W92" s="1">
        <v>100.40160642570281</v>
      </c>
      <c r="AC92">
        <v>84.134615384615387</v>
      </c>
      <c r="AD92">
        <v>113.60211002260739</v>
      </c>
      <c r="AJ92" s="1">
        <v>95.510983763132757</v>
      </c>
      <c r="AK92" s="1">
        <v>101.31712259371834</v>
      </c>
    </row>
    <row r="93" spans="1:37" x14ac:dyDescent="0.2">
      <c r="A93">
        <v>1235</v>
      </c>
      <c r="E93" s="1">
        <v>79.838056680161941</v>
      </c>
      <c r="O93" s="1">
        <v>137.58680555555554</v>
      </c>
      <c r="P93" s="1">
        <v>190.60559006211179</v>
      </c>
      <c r="V93" s="1">
        <v>94.059405940594061</v>
      </c>
      <c r="W93" s="1">
        <v>108.89070146818923</v>
      </c>
      <c r="AC93">
        <v>157.95724465558195</v>
      </c>
      <c r="AD93">
        <v>104.59035444509006</v>
      </c>
      <c r="AJ93" s="1">
        <v>145.75411913814955</v>
      </c>
      <c r="AK93" s="1">
        <v>155.07075471698113</v>
      </c>
    </row>
    <row r="94" spans="1:37" x14ac:dyDescent="0.2">
      <c r="A94">
        <v>964</v>
      </c>
      <c r="E94" s="1">
        <v>169.60580912863071</v>
      </c>
      <c r="O94" s="1">
        <v>108.89070146818923</v>
      </c>
      <c r="P94" s="1">
        <v>125.94656488549619</v>
      </c>
      <c r="V94" s="1">
        <v>101.76754151044456</v>
      </c>
      <c r="W94" s="1">
        <v>100.31208203299153</v>
      </c>
      <c r="AC94">
        <v>158.1419624217119</v>
      </c>
      <c r="AD94">
        <v>103.44827586206897</v>
      </c>
      <c r="AJ94" s="1">
        <v>75.807514831905081</v>
      </c>
      <c r="AK94" s="1">
        <v>147.66483516483515</v>
      </c>
    </row>
    <row r="95" spans="1:37" x14ac:dyDescent="0.2">
      <c r="A95">
        <v>2291</v>
      </c>
      <c r="E95" s="1">
        <v>58.446093408991707</v>
      </c>
      <c r="O95" s="1">
        <v>133.03049967553537</v>
      </c>
      <c r="P95" s="1">
        <v>114.00795404330535</v>
      </c>
      <c r="V95" s="1">
        <v>133.5676625659051</v>
      </c>
      <c r="W95" s="1">
        <v>110.32644903397735</v>
      </c>
      <c r="AC95">
        <v>94.710947109471093</v>
      </c>
      <c r="AD95">
        <v>117.79242174629324</v>
      </c>
      <c r="AJ95" s="1">
        <v>103.03687635574838</v>
      </c>
      <c r="AK95" s="1">
        <v>192.45172615564658</v>
      </c>
    </row>
    <row r="96" spans="1:37" x14ac:dyDescent="0.2">
      <c r="A96">
        <v>1786</v>
      </c>
      <c r="E96" s="1">
        <v>114.64165733482643</v>
      </c>
      <c r="O96" s="1">
        <v>84.454623532779848</v>
      </c>
      <c r="P96" s="1">
        <v>128.91344383057091</v>
      </c>
      <c r="V96" s="1">
        <v>129.83091787439614</v>
      </c>
      <c r="W96" s="1">
        <v>108.47044485070079</v>
      </c>
      <c r="AC96">
        <v>170.17710005350455</v>
      </c>
      <c r="AD96">
        <v>87.289433384379791</v>
      </c>
      <c r="AJ96" s="1">
        <v>73.80053908355795</v>
      </c>
      <c r="AK96" s="1">
        <v>141.93872549019608</v>
      </c>
    </row>
    <row r="97" spans="1:37" x14ac:dyDescent="0.2">
      <c r="A97">
        <v>1470</v>
      </c>
      <c r="E97" s="1">
        <v>125.85034013605443</v>
      </c>
      <c r="O97" s="1">
        <v>152.94999999999999</v>
      </c>
      <c r="P97" s="1">
        <v>150.20297699594045</v>
      </c>
      <c r="V97" s="1">
        <v>119.67694566813509</v>
      </c>
      <c r="W97" s="1">
        <v>131.63407821229049</v>
      </c>
      <c r="AC97">
        <v>130.76393668272539</v>
      </c>
      <c r="AD97">
        <v>124.19006479481641</v>
      </c>
      <c r="AJ97" s="1">
        <v>125.87412587412588</v>
      </c>
      <c r="AK97" s="1">
        <v>68.681318681318686</v>
      </c>
    </row>
    <row r="98" spans="1:37" x14ac:dyDescent="0.2">
      <c r="A98">
        <v>1588</v>
      </c>
      <c r="E98" s="1">
        <v>134.76070528967256</v>
      </c>
      <c r="O98" s="1">
        <v>100.31208203299153</v>
      </c>
      <c r="P98" s="1">
        <v>108.72675250357653</v>
      </c>
      <c r="V98" s="1">
        <v>111.44760751059964</v>
      </c>
      <c r="W98" s="1">
        <v>110.49723756906077</v>
      </c>
      <c r="AC98">
        <v>147.08333333333334</v>
      </c>
      <c r="AD98">
        <v>131.2358276643991</v>
      </c>
      <c r="AJ98" s="1">
        <v>142.42210682492581</v>
      </c>
      <c r="AK98" s="1">
        <v>119.35683364254793</v>
      </c>
    </row>
    <row r="99" spans="1:37" x14ac:dyDescent="0.2">
      <c r="A99">
        <v>960</v>
      </c>
      <c r="E99" s="1">
        <v>98.697916666666671</v>
      </c>
      <c r="O99" s="1">
        <v>185.18518518518519</v>
      </c>
      <c r="P99" s="1">
        <v>135.17462686567166</v>
      </c>
      <c r="V99" s="1">
        <v>112.60426320667284</v>
      </c>
      <c r="W99" s="1">
        <v>137.82542113323123</v>
      </c>
      <c r="AC99">
        <v>87.774294670846402</v>
      </c>
      <c r="AD99">
        <v>133.10185185185185</v>
      </c>
      <c r="AJ99" s="1">
        <v>96.060203629924743</v>
      </c>
      <c r="AK99" s="1">
        <v>100.89503661513426</v>
      </c>
    </row>
    <row r="100" spans="1:37" x14ac:dyDescent="0.2">
      <c r="A100">
        <v>835</v>
      </c>
      <c r="E100" s="1">
        <v>99.401197604790426</v>
      </c>
      <c r="O100" s="1">
        <v>110.32644903397735</v>
      </c>
      <c r="P100" s="1">
        <v>119.77186311787072</v>
      </c>
      <c r="V100" s="1">
        <v>224.63607878245301</v>
      </c>
      <c r="W100" s="1">
        <v>98.261526832955411</v>
      </c>
      <c r="AC100">
        <v>171.05263157894737</v>
      </c>
      <c r="AD100">
        <v>149.94232987312571</v>
      </c>
      <c r="AJ100" s="1">
        <v>111.85344827586206</v>
      </c>
      <c r="AK100" s="1">
        <v>109.46327683615819</v>
      </c>
    </row>
    <row r="101" spans="1:37" x14ac:dyDescent="0.2">
      <c r="A101">
        <v>1225</v>
      </c>
      <c r="E101" s="1">
        <v>105.26530612244898</v>
      </c>
      <c r="O101" s="1">
        <v>135.80246913580248</v>
      </c>
      <c r="P101" s="1">
        <v>161.75496688741723</v>
      </c>
      <c r="V101" s="1">
        <v>103.30578512396694</v>
      </c>
      <c r="W101" s="1">
        <v>131.98882896764252</v>
      </c>
      <c r="AC101">
        <v>119.55420466058764</v>
      </c>
      <c r="AD101">
        <v>119.85559566787003</v>
      </c>
      <c r="AJ101" s="1">
        <v>127.28937728937728</v>
      </c>
      <c r="AK101" s="1">
        <v>100.12919896640827</v>
      </c>
    </row>
    <row r="102" spans="1:37" x14ac:dyDescent="0.2">
      <c r="A102">
        <v>1610</v>
      </c>
      <c r="E102" s="1">
        <v>127.32919254658385</v>
      </c>
      <c r="O102" s="1">
        <v>131.63407821229049</v>
      </c>
      <c r="P102" s="1">
        <v>127.63395544852499</v>
      </c>
      <c r="V102" s="1">
        <v>89.552238805970148</v>
      </c>
      <c r="W102" s="1">
        <v>143.43598055105349</v>
      </c>
      <c r="AC102">
        <v>104.10094637223975</v>
      </c>
      <c r="AD102">
        <v>135.90939373750834</v>
      </c>
      <c r="AJ102" s="1">
        <v>137.77777777777777</v>
      </c>
      <c r="AK102" s="1">
        <v>106.39606396063961</v>
      </c>
    </row>
    <row r="103" spans="1:37" x14ac:dyDescent="0.2">
      <c r="A103">
        <v>1732</v>
      </c>
      <c r="E103" s="1">
        <v>102.77136258660508</v>
      </c>
      <c r="O103" s="1">
        <v>108.49097162510748</v>
      </c>
      <c r="P103" s="1">
        <v>231.05745212323063</v>
      </c>
      <c r="V103" s="1">
        <v>179.5354676710609</v>
      </c>
      <c r="W103" s="1">
        <v>110.25641025641026</v>
      </c>
      <c r="AC103">
        <v>166.22340425531914</v>
      </c>
      <c r="AD103">
        <v>72.337962962962962</v>
      </c>
      <c r="AJ103" s="1">
        <v>99.317194289261323</v>
      </c>
      <c r="AK103" s="1">
        <v>108.38779956427015</v>
      </c>
    </row>
    <row r="104" spans="1:37" x14ac:dyDescent="0.2">
      <c r="A104">
        <v>1535</v>
      </c>
      <c r="E104" s="1">
        <v>77.500977198697072</v>
      </c>
      <c r="O104" s="1">
        <v>81.262592343854934</v>
      </c>
      <c r="P104" s="1">
        <v>132.0754716981132</v>
      </c>
      <c r="V104" s="1">
        <v>134.17190775681343</v>
      </c>
      <c r="W104" s="1">
        <v>65.43624161073825</v>
      </c>
      <c r="AC104">
        <v>67.477876106194685</v>
      </c>
      <c r="AD104">
        <v>76.067875950848446</v>
      </c>
      <c r="AJ104" s="1">
        <v>112.63049450549451</v>
      </c>
      <c r="AK104" s="1">
        <v>119.39218523878436</v>
      </c>
    </row>
    <row r="105" spans="1:37" x14ac:dyDescent="0.2">
      <c r="A105">
        <v>1226</v>
      </c>
      <c r="E105" s="1">
        <v>162.23491027732464</v>
      </c>
      <c r="O105" s="1">
        <v>100.51546391752578</v>
      </c>
      <c r="P105" s="1">
        <v>136.14211886304909</v>
      </c>
      <c r="V105" s="1">
        <v>146.99074074074073</v>
      </c>
      <c r="W105" s="1">
        <v>117.21611721611721</v>
      </c>
      <c r="AC105">
        <v>161.92560175054706</v>
      </c>
      <c r="AD105">
        <v>109.33660933660934</v>
      </c>
      <c r="AJ105" s="1">
        <v>182.18623481781376</v>
      </c>
      <c r="AK105" s="1">
        <v>161.07977437550363</v>
      </c>
    </row>
    <row r="106" spans="1:37" x14ac:dyDescent="0.2">
      <c r="A106">
        <v>1818</v>
      </c>
      <c r="E106" s="1">
        <v>93.234323432343231</v>
      </c>
      <c r="O106" s="1">
        <v>131.62878787878788</v>
      </c>
      <c r="P106" s="1">
        <v>126.4073550212164</v>
      </c>
      <c r="V106" s="1">
        <v>180.69061413673234</v>
      </c>
      <c r="W106" s="1">
        <v>106.34171907756813</v>
      </c>
      <c r="AC106">
        <v>212.51724137931035</v>
      </c>
      <c r="AD106">
        <v>130.55555555555554</v>
      </c>
      <c r="AJ106" s="1">
        <v>89.047195013357083</v>
      </c>
      <c r="AK106" s="1">
        <v>120.34574468085107</v>
      </c>
    </row>
    <row r="107" spans="1:37" x14ac:dyDescent="0.2">
      <c r="A107">
        <v>1992</v>
      </c>
      <c r="E107" s="1">
        <v>125.50200803212851</v>
      </c>
      <c r="O107" s="1">
        <v>174.3400859422959</v>
      </c>
      <c r="P107" s="1">
        <v>152.99877600979192</v>
      </c>
      <c r="V107" s="1">
        <v>160.47869235259779</v>
      </c>
      <c r="W107" s="1">
        <v>76.438848920863308</v>
      </c>
      <c r="AC107">
        <v>144.31206764027672</v>
      </c>
      <c r="AD107">
        <v>85.56547619047619</v>
      </c>
      <c r="AJ107" s="1">
        <v>125.92592592592592</v>
      </c>
      <c r="AK107" s="1">
        <v>80.586080586080584</v>
      </c>
    </row>
    <row r="108" spans="1:37" x14ac:dyDescent="0.2">
      <c r="A108">
        <v>1047</v>
      </c>
      <c r="E108" s="1">
        <v>95.510983763132757</v>
      </c>
      <c r="O108" s="1">
        <v>196.37148803329865</v>
      </c>
      <c r="P108" s="1">
        <v>109.35672514619883</v>
      </c>
      <c r="V108" s="1">
        <v>124.88849241748439</v>
      </c>
      <c r="W108" s="1">
        <v>94.710947109471093</v>
      </c>
      <c r="AC108">
        <v>96.938775510204081</v>
      </c>
      <c r="AD108">
        <v>125.90299277605779</v>
      </c>
      <c r="AJ108" s="1">
        <v>114.12358133669609</v>
      </c>
      <c r="AK108" s="1">
        <v>137.86764705882354</v>
      </c>
    </row>
    <row r="109" spans="1:37" x14ac:dyDescent="0.2">
      <c r="A109">
        <v>789</v>
      </c>
      <c r="E109" s="1">
        <v>145.75411913814955</v>
      </c>
      <c r="O109" s="1">
        <v>139.32291666666666</v>
      </c>
      <c r="P109" s="1">
        <v>138.0597014925373</v>
      </c>
      <c r="V109" s="1">
        <v>134.08913213448005</v>
      </c>
      <c r="W109" s="1">
        <v>160.24706744868035</v>
      </c>
      <c r="AC109">
        <v>151.30023640661938</v>
      </c>
      <c r="AD109">
        <v>95.333667837431008</v>
      </c>
      <c r="AJ109" s="1">
        <v>103.57142857142857</v>
      </c>
      <c r="AK109" s="1">
        <v>141.75962815405046</v>
      </c>
    </row>
    <row r="110" spans="1:37" x14ac:dyDescent="0.2">
      <c r="A110">
        <v>1517</v>
      </c>
      <c r="E110" s="1">
        <v>75.807514831905081</v>
      </c>
      <c r="O110" s="1">
        <v>124.92288710672425</v>
      </c>
      <c r="P110" s="1">
        <v>151.93704600484261</v>
      </c>
      <c r="V110" s="1">
        <v>175.70754716981133</v>
      </c>
      <c r="W110" s="1">
        <v>145.53014553014552</v>
      </c>
      <c r="AC110">
        <v>126.90355329949239</v>
      </c>
      <c r="AD110">
        <v>104.16666666666667</v>
      </c>
      <c r="AJ110" s="1">
        <v>114.98516320474778</v>
      </c>
      <c r="AK110" s="1">
        <v>126.99468085106383</v>
      </c>
    </row>
    <row r="111" spans="1:37" x14ac:dyDescent="0.2">
      <c r="A111">
        <v>1844</v>
      </c>
      <c r="E111" s="1">
        <v>103.03687635574838</v>
      </c>
      <c r="O111" s="1">
        <v>127.57201646090535</v>
      </c>
      <c r="P111" s="1">
        <v>143.77601210745365</v>
      </c>
      <c r="V111" s="1">
        <v>125.17337031900139</v>
      </c>
      <c r="W111" s="1">
        <v>119.55420466058764</v>
      </c>
      <c r="AC111">
        <v>105.41586073500967</v>
      </c>
      <c r="AD111">
        <v>136.9410569105691</v>
      </c>
      <c r="AJ111" s="1">
        <v>142.45014245014244</v>
      </c>
      <c r="AK111" s="1">
        <v>96.880131362889983</v>
      </c>
    </row>
    <row r="112" spans="1:37" x14ac:dyDescent="0.2">
      <c r="A112">
        <v>1855</v>
      </c>
      <c r="E112" s="1">
        <v>73.80053908355795</v>
      </c>
      <c r="O112" s="1">
        <v>158.1419624217119</v>
      </c>
      <c r="P112" s="1">
        <v>134.86842105263159</v>
      </c>
      <c r="V112" s="1">
        <v>84.846698113207552</v>
      </c>
      <c r="W112" s="1">
        <v>120.71156289707751</v>
      </c>
      <c r="AC112">
        <v>137.58389261744966</v>
      </c>
      <c r="AD112">
        <v>130.91936312275294</v>
      </c>
      <c r="AJ112" s="1">
        <v>104.77515067222996</v>
      </c>
      <c r="AK112" s="1">
        <v>72.172619047619051</v>
      </c>
    </row>
    <row r="113" spans="1:37" x14ac:dyDescent="0.2">
      <c r="A113">
        <v>1430</v>
      </c>
      <c r="E113" s="1">
        <v>125.87412587412588</v>
      </c>
      <c r="O113" s="1">
        <v>94.710947109471093</v>
      </c>
      <c r="P113" s="1">
        <v>118.67101648351648</v>
      </c>
      <c r="V113" s="1">
        <v>128.18181818181819</v>
      </c>
      <c r="W113" s="1">
        <v>109.375</v>
      </c>
      <c r="AC113">
        <v>62.209842154131849</v>
      </c>
      <c r="AD113">
        <v>129.97562956945572</v>
      </c>
      <c r="AJ113" s="1">
        <v>118.79259980525804</v>
      </c>
      <c r="AK113" s="1">
        <v>126.98412698412699</v>
      </c>
    </row>
    <row r="114" spans="1:37" x14ac:dyDescent="0.2">
      <c r="A114">
        <v>2696</v>
      </c>
      <c r="E114" s="1">
        <v>142.42210682492581</v>
      </c>
      <c r="O114" s="1">
        <v>160.24706744868035</v>
      </c>
      <c r="P114" s="1">
        <v>128.22398190045249</v>
      </c>
      <c r="V114" s="1">
        <v>132.78388278388277</v>
      </c>
      <c r="W114" s="1">
        <v>103.60576923076923</v>
      </c>
      <c r="AC114">
        <v>155.48387096774192</v>
      </c>
      <c r="AD114">
        <v>131.89935064935065</v>
      </c>
      <c r="AJ114" s="1">
        <v>113.60211002260739</v>
      </c>
      <c r="AK114" s="1">
        <v>150.07656967840734</v>
      </c>
    </row>
    <row r="115" spans="1:37" x14ac:dyDescent="0.2">
      <c r="A115">
        <v>2259</v>
      </c>
      <c r="E115" s="1">
        <v>96.060203629924743</v>
      </c>
      <c r="O115" s="1">
        <v>147.08333333333334</v>
      </c>
      <c r="P115" s="1">
        <v>171.01806239737274</v>
      </c>
      <c r="V115" s="1">
        <v>113.42592592592592</v>
      </c>
      <c r="W115" s="1">
        <v>113.84854771784232</v>
      </c>
      <c r="AC115">
        <v>190.60559006211179</v>
      </c>
      <c r="AD115">
        <v>154.61019490254873</v>
      </c>
      <c r="AJ115" s="1">
        <v>169.75308641975309</v>
      </c>
      <c r="AK115" s="1">
        <v>136.25366568914956</v>
      </c>
    </row>
    <row r="116" spans="1:37" x14ac:dyDescent="0.2">
      <c r="A116">
        <v>2320</v>
      </c>
      <c r="E116" s="1">
        <v>111.85344827586206</v>
      </c>
      <c r="O116" s="1">
        <v>87.774294670846402</v>
      </c>
      <c r="P116" s="1">
        <v>199.43613861386137</v>
      </c>
      <c r="V116" s="1">
        <v>153.46534653465346</v>
      </c>
      <c r="W116" s="1">
        <v>137.87510137875103</v>
      </c>
      <c r="AC116">
        <v>160.71428571428572</v>
      </c>
      <c r="AD116">
        <v>142.76443867618428</v>
      </c>
      <c r="AJ116" s="1">
        <v>104.59035444509006</v>
      </c>
      <c r="AK116" s="1">
        <v>159.56651718983557</v>
      </c>
    </row>
    <row r="117" spans="1:37" x14ac:dyDescent="0.2">
      <c r="A117">
        <v>1458</v>
      </c>
      <c r="E117" s="1">
        <v>120.71330589849109</v>
      </c>
      <c r="O117" s="1">
        <v>119.55420466058764</v>
      </c>
      <c r="P117" s="1">
        <v>117.48329621380846</v>
      </c>
      <c r="V117" s="1">
        <v>157.57575757575756</v>
      </c>
      <c r="W117" s="1">
        <v>99.444444444444443</v>
      </c>
      <c r="AC117">
        <v>150.20297699594045</v>
      </c>
      <c r="AD117">
        <v>94.059405940594061</v>
      </c>
      <c r="AJ117" s="1">
        <v>103.44827586206897</v>
      </c>
      <c r="AK117" s="1">
        <v>60.05553351844506</v>
      </c>
    </row>
    <row r="118" spans="1:37" x14ac:dyDescent="0.2">
      <c r="A118">
        <v>1092</v>
      </c>
      <c r="E118" s="1">
        <v>127.28937728937728</v>
      </c>
      <c r="O118" s="1">
        <v>109.375</v>
      </c>
      <c r="P118" s="1">
        <v>139.02053712480253</v>
      </c>
      <c r="V118" s="1">
        <v>108.77831715210355</v>
      </c>
      <c r="W118" s="1">
        <v>118.80912632164718</v>
      </c>
      <c r="AC118">
        <v>111.86770428015564</v>
      </c>
      <c r="AD118">
        <v>94.095940959409589</v>
      </c>
      <c r="AJ118" s="1">
        <v>117.79242174629324</v>
      </c>
      <c r="AK118" s="1">
        <v>183.84433962264151</v>
      </c>
    </row>
    <row r="119" spans="1:37" x14ac:dyDescent="0.2">
      <c r="A119">
        <v>1125</v>
      </c>
      <c r="E119" s="1">
        <v>137.77777777777777</v>
      </c>
      <c r="O119" s="1">
        <v>125.87412587412588</v>
      </c>
      <c r="P119" s="1">
        <v>164.48986361960928</v>
      </c>
      <c r="V119" s="1">
        <v>146.23955431754874</v>
      </c>
      <c r="W119" s="1">
        <v>122.88786482334869</v>
      </c>
      <c r="AC119">
        <v>153.4970238095238</v>
      </c>
      <c r="AD119">
        <v>150.68209162424805</v>
      </c>
      <c r="AJ119" s="1">
        <v>124.19006479481641</v>
      </c>
      <c r="AK119" s="1">
        <v>76.46520146520146</v>
      </c>
    </row>
    <row r="120" spans="1:37" x14ac:dyDescent="0.2">
      <c r="A120">
        <v>3222</v>
      </c>
      <c r="E120" s="1">
        <v>99.317194289261323</v>
      </c>
      <c r="O120" s="1">
        <v>113.84854771784232</v>
      </c>
      <c r="P120" s="1">
        <v>125.88401697312588</v>
      </c>
      <c r="V120" s="1">
        <v>134.00641025641025</v>
      </c>
      <c r="W120" s="1">
        <v>182.67581475128645</v>
      </c>
      <c r="AC120">
        <v>114.37246963562752</v>
      </c>
      <c r="AD120">
        <v>106.68604651162791</v>
      </c>
      <c r="AJ120" s="1">
        <v>131.2358276643991</v>
      </c>
      <c r="AK120" s="1">
        <v>80.456407255705088</v>
      </c>
    </row>
    <row r="121" spans="1:37" x14ac:dyDescent="0.2">
      <c r="A121">
        <v>1456</v>
      </c>
      <c r="E121" s="1">
        <v>112.63049450549451</v>
      </c>
      <c r="O121" s="1">
        <v>137.87510137875103</v>
      </c>
      <c r="P121" s="1">
        <v>171.38193688792165</v>
      </c>
      <c r="V121" s="1">
        <v>136.78237650200268</v>
      </c>
      <c r="W121" s="1">
        <v>109.63793982661907</v>
      </c>
      <c r="AC121">
        <v>116.22073578595318</v>
      </c>
      <c r="AD121">
        <v>129.83091787439614</v>
      </c>
      <c r="AJ121" s="1">
        <v>133.10185185185185</v>
      </c>
      <c r="AK121" s="1">
        <v>157.97914995990376</v>
      </c>
    </row>
    <row r="122" spans="1:37" x14ac:dyDescent="0.2">
      <c r="A122">
        <v>988</v>
      </c>
      <c r="E122" s="1">
        <v>182.18623481781376</v>
      </c>
      <c r="O122" s="1">
        <v>151.30023640661938</v>
      </c>
      <c r="P122" s="1">
        <v>108.53391684901531</v>
      </c>
      <c r="V122" s="1">
        <v>112.26851851851852</v>
      </c>
      <c r="W122" s="1">
        <v>93.543046357615893</v>
      </c>
      <c r="AC122">
        <v>167.27493917274938</v>
      </c>
      <c r="AD122">
        <v>119.67694566813509</v>
      </c>
      <c r="AJ122" s="1">
        <v>149.94232987312571</v>
      </c>
      <c r="AK122" s="1">
        <v>127.79552715654953</v>
      </c>
    </row>
    <row r="123" spans="1:37" x14ac:dyDescent="0.2">
      <c r="A123">
        <v>1123</v>
      </c>
      <c r="E123" s="1">
        <v>89.047195013357083</v>
      </c>
      <c r="O123" s="1">
        <v>68.412162162162161</v>
      </c>
      <c r="P123" s="1">
        <v>173.40286831812256</v>
      </c>
      <c r="V123" s="1">
        <v>161.47575250836121</v>
      </c>
      <c r="W123" s="1">
        <v>155.48387096774192</v>
      </c>
      <c r="AC123">
        <v>161.75496688741723</v>
      </c>
      <c r="AD123">
        <v>111.44760751059964</v>
      </c>
      <c r="AJ123" s="1">
        <v>119.85559566787003</v>
      </c>
      <c r="AK123" s="1">
        <v>156.25</v>
      </c>
    </row>
    <row r="124" spans="1:37" x14ac:dyDescent="0.2">
      <c r="A124">
        <v>1080</v>
      </c>
      <c r="E124" s="1">
        <v>125.92592592592592</v>
      </c>
      <c r="O124" s="1">
        <v>129.14131169709262</v>
      </c>
      <c r="P124" s="1">
        <v>120.09692513368984</v>
      </c>
      <c r="V124" s="1">
        <v>137.06140350877192</v>
      </c>
      <c r="W124" s="1">
        <v>114.00795404330535</v>
      </c>
      <c r="AC124">
        <v>86.524822695035468</v>
      </c>
      <c r="AD124">
        <v>112.60426320667284</v>
      </c>
      <c r="AJ124" s="1">
        <v>135.90939373750834</v>
      </c>
      <c r="AK124" s="1">
        <v>81.413210445468508</v>
      </c>
    </row>
    <row r="125" spans="1:37" x14ac:dyDescent="0.2">
      <c r="A125">
        <v>1199</v>
      </c>
      <c r="E125" s="1">
        <v>128.35696413678065</v>
      </c>
      <c r="O125" s="1">
        <v>182.67581475128645</v>
      </c>
      <c r="P125" s="1">
        <v>148.80605707629587</v>
      </c>
      <c r="V125" s="1">
        <v>123.79421221864952</v>
      </c>
      <c r="W125" s="1">
        <v>106.87022900763358</v>
      </c>
      <c r="AC125">
        <v>89.743589743589737</v>
      </c>
      <c r="AD125">
        <v>102.42718446601941</v>
      </c>
      <c r="AJ125" s="1">
        <v>120</v>
      </c>
      <c r="AK125" s="1">
        <v>111.89710610932475</v>
      </c>
    </row>
    <row r="126" spans="1:37" x14ac:dyDescent="0.2">
      <c r="A126">
        <v>1586</v>
      </c>
      <c r="E126" s="1">
        <v>114.12358133669609</v>
      </c>
      <c r="O126" s="1">
        <v>109.63793982661907</v>
      </c>
      <c r="P126" s="1">
        <v>139.41368078175896</v>
      </c>
      <c r="V126" s="1">
        <v>123.95309882747068</v>
      </c>
      <c r="W126" s="1">
        <v>105.35714285714286</v>
      </c>
      <c r="AC126">
        <v>128.57142857142858</v>
      </c>
      <c r="AD126">
        <v>89.84375</v>
      </c>
      <c r="AJ126" s="1">
        <v>109.33660933660934</v>
      </c>
      <c r="AK126" s="1">
        <v>175.0380517503805</v>
      </c>
    </row>
    <row r="127" spans="1:37" x14ac:dyDescent="0.2">
      <c r="A127">
        <v>754</v>
      </c>
      <c r="E127" s="1">
        <v>112.06896551724138</v>
      </c>
      <c r="O127" s="1">
        <v>155.48387096774192</v>
      </c>
      <c r="P127" s="1">
        <v>132.68321513002365</v>
      </c>
      <c r="V127" s="1">
        <v>143.40044742729307</v>
      </c>
      <c r="W127" s="1">
        <v>128.91344383057091</v>
      </c>
      <c r="AC127">
        <v>103.7567084078712</v>
      </c>
      <c r="AD127">
        <v>116.06557377049181</v>
      </c>
      <c r="AJ127" s="1">
        <v>130.55555555555554</v>
      </c>
      <c r="AK127" s="1">
        <v>100.27472527472527</v>
      </c>
    </row>
    <row r="128" spans="1:37" x14ac:dyDescent="0.2">
      <c r="A128">
        <v>958</v>
      </c>
      <c r="E128" s="1">
        <v>133.61169102296452</v>
      </c>
      <c r="O128" s="1">
        <v>160.71428571428572</v>
      </c>
      <c r="P128" s="1">
        <v>118.88111888111888</v>
      </c>
      <c r="V128" s="1">
        <v>131.1881188118812</v>
      </c>
      <c r="W128" s="1">
        <v>163.49855630413859</v>
      </c>
      <c r="AC128">
        <v>131.63716814159292</v>
      </c>
      <c r="AD128">
        <v>111.04328523862375</v>
      </c>
      <c r="AJ128" s="1">
        <v>85.56547619047619</v>
      </c>
      <c r="AK128" s="1">
        <v>137.52000000000001</v>
      </c>
    </row>
    <row r="129" spans="1:37" x14ac:dyDescent="0.2">
      <c r="A129">
        <v>840</v>
      </c>
      <c r="E129" s="1">
        <v>103.57142857142857</v>
      </c>
      <c r="O129" s="1">
        <v>106.87022900763358</v>
      </c>
      <c r="P129" s="1">
        <v>104.88505747126437</v>
      </c>
      <c r="V129" s="1">
        <v>187.72136953955135</v>
      </c>
      <c r="W129" s="1">
        <v>108.72675250357653</v>
      </c>
      <c r="AC129">
        <v>130.18731988472624</v>
      </c>
      <c r="AD129">
        <v>89.552238805970148</v>
      </c>
      <c r="AJ129" s="1">
        <v>125.90299277605779</v>
      </c>
      <c r="AK129" s="1">
        <v>237.59079903147699</v>
      </c>
    </row>
    <row r="130" spans="1:37" x14ac:dyDescent="0.2">
      <c r="A130">
        <v>1348</v>
      </c>
      <c r="E130" s="1">
        <v>114.98516320474778</v>
      </c>
      <c r="O130" s="1">
        <v>92.592592592592595</v>
      </c>
      <c r="P130" s="1">
        <v>145.22058823529412</v>
      </c>
      <c r="V130" s="1">
        <v>167.62452107279694</v>
      </c>
      <c r="W130" s="1">
        <v>106.78571428571429</v>
      </c>
      <c r="AC130">
        <v>231.05745212323063</v>
      </c>
      <c r="AD130">
        <v>96.061479346781937</v>
      </c>
      <c r="AJ130" s="1">
        <v>217.77894736842106</v>
      </c>
      <c r="AK130" s="1">
        <v>120.74947952810548</v>
      </c>
    </row>
    <row r="131" spans="1:37" x14ac:dyDescent="0.2">
      <c r="A131">
        <v>1053</v>
      </c>
      <c r="E131" s="1">
        <v>142.45014245014244</v>
      </c>
      <c r="O131" s="1">
        <v>163.49855630413859</v>
      </c>
      <c r="P131" s="1">
        <v>117.5094816687737</v>
      </c>
      <c r="V131" s="1">
        <v>127.59815242494226</v>
      </c>
      <c r="W131" s="1">
        <v>91.082317073170728</v>
      </c>
      <c r="AC131">
        <v>137.12241653418124</v>
      </c>
      <c r="AD131">
        <v>101.43769968051119</v>
      </c>
      <c r="AJ131" s="1">
        <v>95.333667837431008</v>
      </c>
      <c r="AK131" s="1">
        <v>134.80392156862746</v>
      </c>
    </row>
    <row r="132" spans="1:37" x14ac:dyDescent="0.2">
      <c r="A132">
        <v>2157</v>
      </c>
      <c r="E132" s="1">
        <v>104.77515067222996</v>
      </c>
      <c r="O132" s="1">
        <v>153.4970238095238</v>
      </c>
      <c r="P132" s="1">
        <v>196.84233449477352</v>
      </c>
      <c r="V132" s="1">
        <v>129.00641025641025</v>
      </c>
      <c r="W132" s="1">
        <v>119.77186311787072</v>
      </c>
      <c r="AC132">
        <v>100.63559322033899</v>
      </c>
      <c r="AD132">
        <v>131.65188470066519</v>
      </c>
      <c r="AJ132" s="1">
        <v>187.69968051118209</v>
      </c>
      <c r="AK132" s="1">
        <v>75.123152709359601</v>
      </c>
    </row>
    <row r="133" spans="1:37" x14ac:dyDescent="0.2">
      <c r="A133">
        <v>2054</v>
      </c>
      <c r="E133" s="1">
        <v>118.79259980525804</v>
      </c>
      <c r="O133" s="1">
        <v>134.20724094881399</v>
      </c>
      <c r="P133" s="1">
        <v>165.09433962264151</v>
      </c>
      <c r="V133" s="1">
        <v>101.81818181818181</v>
      </c>
      <c r="W133" s="1">
        <v>97.192224622030238</v>
      </c>
      <c r="AC133">
        <v>101.43702451394759</v>
      </c>
      <c r="AD133">
        <v>142.15283483976992</v>
      </c>
      <c r="AJ133" s="1">
        <v>104.16666666666667</v>
      </c>
      <c r="AK133" s="1">
        <v>215.80141010575792</v>
      </c>
    </row>
    <row r="134" spans="1:37" x14ac:dyDescent="0.2">
      <c r="A134">
        <v>1327</v>
      </c>
      <c r="E134" s="1">
        <v>113.60211002260739</v>
      </c>
      <c r="O134" s="1">
        <v>97.192224622030238</v>
      </c>
      <c r="P134" s="1">
        <v>144.4327731092437</v>
      </c>
      <c r="V134" s="1">
        <v>58.575803981623274</v>
      </c>
      <c r="W134" s="1">
        <v>86.524822695035468</v>
      </c>
      <c r="AC134">
        <v>135.30135301353013</v>
      </c>
      <c r="AD134">
        <v>81.521739130434781</v>
      </c>
      <c r="AJ134" s="1">
        <v>72.080291970802918</v>
      </c>
      <c r="AK134" s="1">
        <v>107.93357933579335</v>
      </c>
    </row>
    <row r="135" spans="1:37" x14ac:dyDescent="0.2">
      <c r="A135">
        <v>1296</v>
      </c>
      <c r="E135" s="1">
        <v>169.75308641975309</v>
      </c>
      <c r="O135" s="1">
        <v>66.694490818030047</v>
      </c>
      <c r="P135" s="1">
        <v>114.88250652741515</v>
      </c>
      <c r="V135" s="1">
        <v>144.61538461538461</v>
      </c>
      <c r="W135" s="1">
        <v>89.743589743589737</v>
      </c>
      <c r="AC135">
        <v>182.64840182648402</v>
      </c>
      <c r="AD135">
        <v>115.51155115511551</v>
      </c>
      <c r="AJ135" s="1">
        <v>105.28846153846153</v>
      </c>
      <c r="AK135" s="1">
        <v>122.24199288256227</v>
      </c>
    </row>
    <row r="136" spans="1:37" x14ac:dyDescent="0.2">
      <c r="A136">
        <v>1721</v>
      </c>
      <c r="E136" s="1">
        <v>104.59035444509006</v>
      </c>
      <c r="O136" s="1">
        <v>112.84289276807981</v>
      </c>
      <c r="P136" s="1">
        <v>147.92503346720216</v>
      </c>
      <c r="V136" s="1">
        <v>110.35007610350075</v>
      </c>
      <c r="W136" s="1">
        <v>112.84289276807981</v>
      </c>
      <c r="AC136">
        <v>153.9386650631389</v>
      </c>
      <c r="AD136">
        <v>124.40838404327248</v>
      </c>
      <c r="AJ136" s="1">
        <v>136.9410569105691</v>
      </c>
      <c r="AK136" s="1">
        <v>135.37771129394167</v>
      </c>
    </row>
    <row r="137" spans="1:37" x14ac:dyDescent="0.2">
      <c r="A137">
        <v>1682</v>
      </c>
      <c r="E137" s="1">
        <v>103.44827586206897</v>
      </c>
      <c r="O137" s="1">
        <v>131.63716814159292</v>
      </c>
      <c r="P137" s="1">
        <v>146.15384615384616</v>
      </c>
      <c r="V137" s="1">
        <v>137.15710723192021</v>
      </c>
      <c r="W137" s="1">
        <v>127.63395544852499</v>
      </c>
      <c r="AC137">
        <v>126.4073550212164</v>
      </c>
      <c r="AD137">
        <v>134.17190775681343</v>
      </c>
      <c r="AJ137" s="1">
        <v>130.91936312275294</v>
      </c>
      <c r="AK137" s="1">
        <v>126.65289256198348</v>
      </c>
    </row>
    <row r="138" spans="1:37" x14ac:dyDescent="0.2">
      <c r="A138">
        <v>1214</v>
      </c>
      <c r="E138" s="1">
        <v>117.79242174629324</v>
      </c>
      <c r="O138" s="1">
        <v>130.18731988472624</v>
      </c>
      <c r="P138" s="1">
        <v>145.37854156990247</v>
      </c>
      <c r="V138" s="1">
        <v>109.97732426303855</v>
      </c>
      <c r="W138" s="1">
        <v>110.062893081761</v>
      </c>
      <c r="AC138">
        <v>130.77525450274081</v>
      </c>
      <c r="AD138">
        <v>76.067875950848446</v>
      </c>
      <c r="AJ138" s="1">
        <v>129.97562956945572</v>
      </c>
      <c r="AK138" s="1">
        <v>167.57082579867389</v>
      </c>
    </row>
    <row r="139" spans="1:37" x14ac:dyDescent="0.2">
      <c r="A139">
        <v>1959</v>
      </c>
      <c r="E139" s="1">
        <v>87.289433384379791</v>
      </c>
      <c r="O139" s="1">
        <v>91.973244147157189</v>
      </c>
      <c r="P139" s="1">
        <v>139.69017094017093</v>
      </c>
      <c r="V139" s="1">
        <v>95.549738219895289</v>
      </c>
      <c r="W139" s="1">
        <v>105.9915164369035</v>
      </c>
      <c r="AC139">
        <v>141.14513981358189</v>
      </c>
      <c r="AD139">
        <v>146.99074074074073</v>
      </c>
      <c r="AJ139" s="1">
        <v>131.89935064935065</v>
      </c>
      <c r="AK139" s="1">
        <v>91.781874039938558</v>
      </c>
    </row>
    <row r="140" spans="1:37" x14ac:dyDescent="0.2">
      <c r="A140">
        <v>1852</v>
      </c>
      <c r="E140" s="1">
        <v>124.19006479481641</v>
      </c>
      <c r="O140" s="1">
        <v>103.56007628734902</v>
      </c>
      <c r="P140" s="1">
        <v>131.25</v>
      </c>
      <c r="V140" s="1">
        <v>123.41772151898734</v>
      </c>
      <c r="W140" s="1">
        <v>116.17312072892939</v>
      </c>
      <c r="AC140">
        <v>138.0597014925373</v>
      </c>
      <c r="AD140">
        <v>101.99175824175825</v>
      </c>
      <c r="AJ140" s="1">
        <v>154.61019490254873</v>
      </c>
      <c r="AK140" s="1">
        <v>130.59701492537314</v>
      </c>
    </row>
    <row r="141" spans="1:37" x14ac:dyDescent="0.2">
      <c r="A141">
        <v>1764</v>
      </c>
      <c r="E141" s="1">
        <v>131.2358276643991</v>
      </c>
      <c r="O141" s="1">
        <v>137.12241653418124</v>
      </c>
      <c r="P141" s="1">
        <v>172.2171772428884</v>
      </c>
      <c r="V141" s="1">
        <v>154.88431876606683</v>
      </c>
      <c r="W141" s="1">
        <v>132.0754716981132</v>
      </c>
      <c r="AC141">
        <v>222.67206477732793</v>
      </c>
      <c r="AD141">
        <v>180.69061413673234</v>
      </c>
      <c r="AJ141" s="1">
        <v>142.76443867618428</v>
      </c>
      <c r="AK141" s="1">
        <v>76.112412177985945</v>
      </c>
    </row>
    <row r="142" spans="1:37" x14ac:dyDescent="0.2">
      <c r="A142">
        <v>864</v>
      </c>
      <c r="E142" s="1">
        <v>133.10185185185185</v>
      </c>
      <c r="O142" s="1">
        <v>110.062893081761</v>
      </c>
      <c r="P142" s="1">
        <v>134.83642793987622</v>
      </c>
      <c r="V142" s="1">
        <v>132.97394429469901</v>
      </c>
      <c r="W142" s="1">
        <v>72.916666666666671</v>
      </c>
      <c r="AC142">
        <v>151.93704600484261</v>
      </c>
      <c r="AD142">
        <v>75.514138817480713</v>
      </c>
      <c r="AJ142" s="1">
        <v>117.00680272108843</v>
      </c>
      <c r="AK142" s="1">
        <v>148.02631578947367</v>
      </c>
    </row>
    <row r="143" spans="1:37" x14ac:dyDescent="0.2">
      <c r="A143">
        <v>1734</v>
      </c>
      <c r="E143" s="1">
        <v>149.94232987312571</v>
      </c>
      <c r="O143" s="1">
        <v>100.63559322033899</v>
      </c>
      <c r="P143" s="1">
        <v>111.44179894179894</v>
      </c>
      <c r="V143" s="1">
        <v>177.18268525311811</v>
      </c>
      <c r="W143" s="1">
        <v>96.638655462184872</v>
      </c>
      <c r="AC143">
        <v>136.5979381443299</v>
      </c>
      <c r="AD143">
        <v>46.657694033198744</v>
      </c>
      <c r="AJ143" s="1">
        <v>94.059405940594061</v>
      </c>
      <c r="AK143" s="1">
        <v>154.51183431952663</v>
      </c>
    </row>
    <row r="144" spans="1:37" x14ac:dyDescent="0.2">
      <c r="A144">
        <v>1385</v>
      </c>
      <c r="E144" s="1">
        <v>119.85559566787003</v>
      </c>
      <c r="O144" s="1">
        <v>105.9915164369035</v>
      </c>
      <c r="P144" s="1">
        <v>134.8133848133848</v>
      </c>
      <c r="V144" s="1">
        <v>85.171568627450981</v>
      </c>
      <c r="W144" s="1">
        <v>136.14211886304909</v>
      </c>
      <c r="AC144">
        <v>79.107869142351902</v>
      </c>
      <c r="AD144">
        <v>160.47869235259779</v>
      </c>
      <c r="AJ144" s="1">
        <v>101.76754151044456</v>
      </c>
      <c r="AK144" s="1">
        <v>91.575091575091577</v>
      </c>
    </row>
    <row r="145" spans="1:37" x14ac:dyDescent="0.2">
      <c r="A145">
        <v>1501</v>
      </c>
      <c r="E145" s="1">
        <v>135.90939373750834</v>
      </c>
      <c r="O145" s="1">
        <v>101.43702451394759</v>
      </c>
      <c r="P145" s="1">
        <v>168.83280153158901</v>
      </c>
      <c r="V145" s="1">
        <v>152.5735294117647</v>
      </c>
      <c r="W145" s="1">
        <v>136.56387665198238</v>
      </c>
      <c r="AC145">
        <v>208.70535714285714</v>
      </c>
      <c r="AD145">
        <v>134.08913213448005</v>
      </c>
      <c r="AJ145" s="1">
        <v>150.68209162424805</v>
      </c>
      <c r="AK145" s="1">
        <v>112.84170375079466</v>
      </c>
    </row>
    <row r="146" spans="1:37" x14ac:dyDescent="0.2">
      <c r="A146">
        <v>1728</v>
      </c>
      <c r="E146" s="1">
        <v>72.337962962962962</v>
      </c>
      <c r="O146" s="1">
        <v>135.30135301353013</v>
      </c>
      <c r="P146" s="1">
        <v>117.15914981855884</v>
      </c>
      <c r="V146" s="1">
        <v>128.84615384615384</v>
      </c>
      <c r="W146" s="1">
        <v>113.67469879518072</v>
      </c>
      <c r="AC146">
        <v>134.86842105263159</v>
      </c>
      <c r="AD146">
        <v>125.17337031900139</v>
      </c>
      <c r="AJ146" s="1">
        <v>106.68604651162791</v>
      </c>
      <c r="AK146" s="1">
        <v>120.12666666666667</v>
      </c>
    </row>
    <row r="147" spans="1:37" x14ac:dyDescent="0.2">
      <c r="A147">
        <v>1709</v>
      </c>
      <c r="E147" s="1">
        <v>76.067875950848446</v>
      </c>
      <c r="O147" s="1">
        <v>116.17312072892939</v>
      </c>
      <c r="P147" s="1">
        <v>210.0101925254813</v>
      </c>
      <c r="V147" s="1">
        <v>163.19444444444446</v>
      </c>
      <c r="W147" s="1">
        <v>89.111922141119223</v>
      </c>
      <c r="AC147">
        <v>136.50793650793651</v>
      </c>
      <c r="AD147">
        <v>84.846698113207552</v>
      </c>
      <c r="AJ147" s="1">
        <v>133.5676625659051</v>
      </c>
      <c r="AK147" s="1">
        <v>86.101694915254242</v>
      </c>
    </row>
    <row r="148" spans="1:37" x14ac:dyDescent="0.2">
      <c r="A148">
        <v>875</v>
      </c>
      <c r="E148" s="1">
        <v>120</v>
      </c>
      <c r="O148" s="1">
        <v>153.9386650631389</v>
      </c>
      <c r="P148" s="1">
        <v>123.69369369369369</v>
      </c>
      <c r="V148" s="1">
        <v>195.8029231494578</v>
      </c>
      <c r="W148" s="1">
        <v>109.35672514619883</v>
      </c>
      <c r="AC148">
        <v>103.04740406320542</v>
      </c>
      <c r="AD148">
        <v>128.18181818181819</v>
      </c>
      <c r="AJ148" s="1">
        <v>92.981186685962371</v>
      </c>
      <c r="AK148" s="1">
        <v>169.81132075471697</v>
      </c>
    </row>
    <row r="149" spans="1:37" x14ac:dyDescent="0.2">
      <c r="A149">
        <v>2035</v>
      </c>
      <c r="E149" s="1">
        <v>109.33660933660934</v>
      </c>
      <c r="O149" s="1">
        <v>96.638655462184872</v>
      </c>
      <c r="P149" s="1">
        <v>111.3053613053613</v>
      </c>
      <c r="V149" s="1">
        <v>146.59270998415215</v>
      </c>
      <c r="W149" s="1">
        <v>96.495683087861863</v>
      </c>
      <c r="AC149">
        <v>48.472222222222221</v>
      </c>
      <c r="AD149">
        <v>134.33559650824444</v>
      </c>
      <c r="AJ149" s="1">
        <v>129.83091787439614</v>
      </c>
      <c r="AK149" s="1">
        <v>84.093211752786218</v>
      </c>
    </row>
    <row r="150" spans="1:37" x14ac:dyDescent="0.2">
      <c r="A150">
        <v>1080</v>
      </c>
      <c r="E150" s="1">
        <v>130.55555555555554</v>
      </c>
      <c r="O150" s="1">
        <v>136.56387665198238</v>
      </c>
      <c r="P150" s="1">
        <v>165.6412683388547</v>
      </c>
      <c r="V150" s="1">
        <v>157.91476407914763</v>
      </c>
      <c r="W150" s="1">
        <v>143.77601210745365</v>
      </c>
      <c r="AC150">
        <v>131.57894736842104</v>
      </c>
      <c r="AD150">
        <v>132.78388278388277</v>
      </c>
      <c r="AJ150" s="1">
        <v>119.67694566813509</v>
      </c>
      <c r="AK150" s="1">
        <v>164.38533333333334</v>
      </c>
    </row>
    <row r="151" spans="1:37" x14ac:dyDescent="0.2">
      <c r="A151">
        <v>1344</v>
      </c>
      <c r="E151" s="1">
        <v>85.56547619047619</v>
      </c>
      <c r="O151" s="1">
        <v>113.67469879518072</v>
      </c>
      <c r="P151" s="1">
        <v>119.05991735537189</v>
      </c>
      <c r="V151" s="1">
        <v>166.62125340599454</v>
      </c>
      <c r="W151" s="1">
        <v>84.884994523548741</v>
      </c>
      <c r="AC151">
        <v>115.32125205930807</v>
      </c>
      <c r="AD151">
        <v>153.46534653465346</v>
      </c>
      <c r="AJ151" s="1">
        <v>111.44760751059964</v>
      </c>
      <c r="AK151" s="1">
        <v>167.07168894289185</v>
      </c>
    </row>
    <row r="152" spans="1:37" x14ac:dyDescent="0.2">
      <c r="A152">
        <v>969</v>
      </c>
      <c r="E152" s="1">
        <v>125.90299277605779</v>
      </c>
      <c r="O152" s="1">
        <v>89.111922141119223</v>
      </c>
      <c r="P152" s="1">
        <v>117.54742547425474</v>
      </c>
      <c r="V152" s="1">
        <v>113.77777777777777</v>
      </c>
      <c r="W152" s="1">
        <v>88.190184049079761</v>
      </c>
      <c r="AC152">
        <v>160.46640755136036</v>
      </c>
      <c r="AD152">
        <v>136.43520518358531</v>
      </c>
      <c r="AJ152" s="1">
        <v>112.60426320667284</v>
      </c>
      <c r="AK152" s="1">
        <v>112.10962396430848</v>
      </c>
    </row>
    <row r="153" spans="1:37" x14ac:dyDescent="0.2">
      <c r="A153">
        <v>1710</v>
      </c>
      <c r="E153" s="1">
        <v>217.77894736842106</v>
      </c>
      <c r="O153" s="1">
        <v>222.67206477732793</v>
      </c>
      <c r="P153" s="1">
        <v>182.06256109481916</v>
      </c>
      <c r="V153" s="1">
        <v>102.56410256410257</v>
      </c>
      <c r="W153" s="1">
        <v>118.67101648351648</v>
      </c>
      <c r="AC153">
        <v>171.01806239737274</v>
      </c>
      <c r="AD153">
        <v>157.57575757575756</v>
      </c>
      <c r="AJ153" s="1">
        <v>102.42718446601941</v>
      </c>
      <c r="AK153" s="1">
        <v>119.27034611786716</v>
      </c>
    </row>
    <row r="154" spans="1:37" x14ac:dyDescent="0.2">
      <c r="A154">
        <v>1993</v>
      </c>
      <c r="E154" s="1">
        <v>95.333667837431008</v>
      </c>
      <c r="O154" s="1">
        <v>139.91962491627595</v>
      </c>
      <c r="P154" s="1">
        <v>170.86330935251797</v>
      </c>
      <c r="V154" s="1">
        <v>135.55555555555554</v>
      </c>
      <c r="W154" s="1">
        <v>92.775041050903127</v>
      </c>
      <c r="AC154">
        <v>120.98312545854732</v>
      </c>
      <c r="AD154">
        <v>116.19971264367815</v>
      </c>
      <c r="AJ154" s="1">
        <v>89.84375</v>
      </c>
      <c r="AK154" s="1">
        <v>160.96698113207546</v>
      </c>
    </row>
    <row r="155" spans="1:37" x14ac:dyDescent="0.2">
      <c r="A155">
        <v>1252</v>
      </c>
      <c r="E155" s="1">
        <v>187.69968051118209</v>
      </c>
      <c r="O155" s="1">
        <v>172.8754365541327</v>
      </c>
      <c r="P155" s="1">
        <v>120.17400761283307</v>
      </c>
      <c r="V155" s="1">
        <v>101.58150851581509</v>
      </c>
      <c r="W155" s="1">
        <v>128.22398190045249</v>
      </c>
      <c r="AC155">
        <v>148.1469298245614</v>
      </c>
      <c r="AD155">
        <v>146.23955431754874</v>
      </c>
      <c r="AJ155" s="1">
        <v>224.63607878245301</v>
      </c>
      <c r="AK155" s="1">
        <v>150.05219206680584</v>
      </c>
    </row>
    <row r="156" spans="1:37" x14ac:dyDescent="0.2">
      <c r="A156">
        <v>1200</v>
      </c>
      <c r="E156" s="1">
        <v>104.16666666666667</v>
      </c>
      <c r="O156" s="1">
        <v>79.107869142351902</v>
      </c>
      <c r="P156" s="1">
        <v>129.40090857467348</v>
      </c>
      <c r="V156" s="1">
        <v>137.58680555555554</v>
      </c>
      <c r="W156" s="1">
        <v>111.19515885022693</v>
      </c>
      <c r="AC156">
        <v>122.30671736375159</v>
      </c>
      <c r="AD156">
        <v>80.57228915662651</v>
      </c>
      <c r="AJ156" s="1">
        <v>103.30578512396694</v>
      </c>
      <c r="AK156" s="1">
        <v>176.06132075471697</v>
      </c>
    </row>
    <row r="157" spans="1:37" x14ac:dyDescent="0.2">
      <c r="A157">
        <v>1096</v>
      </c>
      <c r="E157" s="1">
        <v>72.080291970802918</v>
      </c>
      <c r="O157" s="1">
        <v>176.21621621621622</v>
      </c>
      <c r="P157" s="1">
        <v>135.02722323049002</v>
      </c>
      <c r="V157" s="1">
        <v>117.51497005988024</v>
      </c>
      <c r="W157" s="1">
        <v>63.520408163265309</v>
      </c>
      <c r="AC157">
        <v>142.24137931034483</v>
      </c>
      <c r="AD157">
        <v>159.41658137154556</v>
      </c>
      <c r="AJ157" s="1">
        <v>111.04328523862375</v>
      </c>
      <c r="AK157" s="1">
        <v>146.03174603174602</v>
      </c>
    </row>
    <row r="158" spans="1:37" x14ac:dyDescent="0.2">
      <c r="A158">
        <v>1040</v>
      </c>
      <c r="E158" s="1">
        <v>105.28846153846153</v>
      </c>
      <c r="O158" s="1">
        <v>208.70535714285714</v>
      </c>
      <c r="P158" s="1">
        <v>276.25088090204372</v>
      </c>
      <c r="V158" s="1">
        <v>133.03049967553537</v>
      </c>
      <c r="W158" s="1">
        <v>112.50654107796964</v>
      </c>
      <c r="AC158">
        <v>142.14876033057851</v>
      </c>
      <c r="AD158">
        <v>88.222320247022495</v>
      </c>
      <c r="AJ158" s="1">
        <v>89.552238805970148</v>
      </c>
      <c r="AK158" s="1">
        <v>135.26119402985074</v>
      </c>
    </row>
    <row r="159" spans="1:37" x14ac:dyDescent="0.2">
      <c r="A159">
        <v>1968</v>
      </c>
      <c r="E159" s="1">
        <v>136.9410569105691</v>
      </c>
      <c r="O159" s="1">
        <v>84.884994523548741</v>
      </c>
      <c r="P159" s="1">
        <v>166.27358490566039</v>
      </c>
      <c r="V159" s="1">
        <v>167.67337807606265</v>
      </c>
      <c r="W159" s="1">
        <v>116.83599419448475</v>
      </c>
      <c r="AC159">
        <v>129.98790810157195</v>
      </c>
      <c r="AD159">
        <v>115.91494845360825</v>
      </c>
      <c r="AJ159" s="1">
        <v>96.061479346781937</v>
      </c>
    </row>
    <row r="160" spans="1:37" x14ac:dyDescent="0.2">
      <c r="A160">
        <v>1947</v>
      </c>
      <c r="E160" s="1">
        <v>130.91936312275294</v>
      </c>
      <c r="O160" s="1">
        <v>132.63263263263264</v>
      </c>
      <c r="P160" s="1">
        <v>140.90582314881379</v>
      </c>
      <c r="V160" s="1">
        <v>152.94999999999999</v>
      </c>
      <c r="W160" s="1">
        <v>113.05460750853243</v>
      </c>
      <c r="AC160">
        <v>117.66467065868264</v>
      </c>
      <c r="AD160">
        <v>161.47575250836121</v>
      </c>
      <c r="AJ160" s="1">
        <v>101.43769968051119</v>
      </c>
    </row>
    <row r="161" spans="1:36" x14ac:dyDescent="0.2">
      <c r="A161">
        <v>2462</v>
      </c>
      <c r="E161" s="1">
        <v>129.97562956945572</v>
      </c>
      <c r="O161" s="1">
        <v>132.0754716981132</v>
      </c>
      <c r="P161" s="1">
        <v>173.61111111111111</v>
      </c>
      <c r="V161" s="1">
        <v>95.818815331010455</v>
      </c>
      <c r="W161" s="1">
        <v>117.48329621380846</v>
      </c>
      <c r="AC161">
        <v>171.38193688792165</v>
      </c>
      <c r="AD161">
        <v>86.021505376344081</v>
      </c>
      <c r="AJ161" s="1">
        <v>131.65188470066519</v>
      </c>
    </row>
    <row r="162" spans="1:36" x14ac:dyDescent="0.2">
      <c r="A162">
        <v>1232</v>
      </c>
      <c r="E162" s="1">
        <v>131.89935064935065</v>
      </c>
      <c r="O162" s="1">
        <v>136.50793650793651</v>
      </c>
      <c r="P162" s="1">
        <v>140.49650621118013</v>
      </c>
      <c r="V162" s="1">
        <v>185.18518518518519</v>
      </c>
      <c r="W162" s="1">
        <v>112.5</v>
      </c>
      <c r="AC162">
        <v>173.40286831812256</v>
      </c>
      <c r="AD162">
        <v>115.07936507936508</v>
      </c>
      <c r="AJ162" s="1">
        <v>142.15283483976992</v>
      </c>
    </row>
    <row r="163" spans="1:36" x14ac:dyDescent="0.2">
      <c r="A163">
        <v>2668</v>
      </c>
      <c r="E163" s="1">
        <v>154.61019490254873</v>
      </c>
      <c r="O163" s="1">
        <v>103.04740406320542</v>
      </c>
      <c r="P163" s="1">
        <v>191.8429003021148</v>
      </c>
      <c r="V163" s="1">
        <v>135.80246913580248</v>
      </c>
      <c r="W163" s="1">
        <v>82.109737248840801</v>
      </c>
      <c r="AC163">
        <v>168.61979166666666</v>
      </c>
      <c r="AD163">
        <v>137.06140350877192</v>
      </c>
      <c r="AJ163" s="1">
        <v>81.521739130434781</v>
      </c>
    </row>
    <row r="164" spans="1:36" x14ac:dyDescent="0.2">
      <c r="A164">
        <v>1541</v>
      </c>
      <c r="E164" s="1">
        <v>142.76443867618428</v>
      </c>
      <c r="O164" s="1">
        <v>133.20941759603468</v>
      </c>
      <c r="P164" s="1">
        <v>123.31043956043956</v>
      </c>
      <c r="V164" s="1">
        <v>184.18467583497053</v>
      </c>
      <c r="W164" s="1">
        <v>39.51026518391788</v>
      </c>
      <c r="AC164">
        <v>151.5151515151515</v>
      </c>
      <c r="AD164">
        <v>123.95309882747068</v>
      </c>
      <c r="AJ164" s="1">
        <v>115.51155115511551</v>
      </c>
    </row>
    <row r="165" spans="1:36" x14ac:dyDescent="0.2">
      <c r="A165">
        <v>882</v>
      </c>
      <c r="E165" s="1">
        <v>117.00680272108843</v>
      </c>
      <c r="O165" s="1">
        <v>144.60511679644048</v>
      </c>
      <c r="P165" s="1">
        <v>168.6320754716981</v>
      </c>
      <c r="V165" s="1">
        <v>108.49097162510748</v>
      </c>
      <c r="W165" s="1">
        <v>131.67222685571309</v>
      </c>
      <c r="AC165">
        <v>130.96351730589336</v>
      </c>
      <c r="AD165">
        <v>144.23765211166787</v>
      </c>
      <c r="AJ165" s="1">
        <v>124.40838404327248</v>
      </c>
    </row>
    <row r="166" spans="1:36" x14ac:dyDescent="0.2">
      <c r="A166">
        <v>1616</v>
      </c>
      <c r="E166" s="1">
        <v>94.059405940594061</v>
      </c>
      <c r="O166" s="1">
        <v>160.46640755136036</v>
      </c>
      <c r="P166" s="1">
        <v>157.87337662337663</v>
      </c>
      <c r="V166" s="1">
        <v>188.48167539267016</v>
      </c>
      <c r="W166" s="1">
        <v>164.48986361960928</v>
      </c>
      <c r="AC166">
        <v>95.914742451154524</v>
      </c>
      <c r="AD166">
        <v>143.40044742729307</v>
      </c>
      <c r="AJ166" s="1">
        <v>134.17190775681343</v>
      </c>
    </row>
    <row r="167" spans="1:36" x14ac:dyDescent="0.2">
      <c r="A167">
        <v>1355</v>
      </c>
      <c r="E167" s="1">
        <v>94.095940959409589</v>
      </c>
      <c r="O167" s="1">
        <v>112.50654107796964</v>
      </c>
      <c r="P167" s="1">
        <v>163.61256544502618</v>
      </c>
      <c r="V167" s="1">
        <v>105.02530730296456</v>
      </c>
      <c r="W167" s="1">
        <v>93.979441997063148</v>
      </c>
      <c r="AC167">
        <v>107.82442748091603</v>
      </c>
      <c r="AD167">
        <v>110.45918367346938</v>
      </c>
      <c r="AJ167" s="1">
        <v>146.99074074074073</v>
      </c>
    </row>
    <row r="168" spans="1:36" x14ac:dyDescent="0.2">
      <c r="A168">
        <v>1867</v>
      </c>
      <c r="E168" s="1">
        <v>101.76754151044456</v>
      </c>
      <c r="O168" s="1">
        <v>116.83599419448475</v>
      </c>
      <c r="P168" s="1">
        <v>133.20377568017767</v>
      </c>
      <c r="V168" s="1">
        <v>68.865740740740748</v>
      </c>
      <c r="W168" s="1">
        <v>125.88401697312588</v>
      </c>
      <c r="AC168">
        <v>129.12087912087912</v>
      </c>
      <c r="AD168">
        <v>131.1881188118812</v>
      </c>
      <c r="AJ168" s="1">
        <v>180.69061413673234</v>
      </c>
    </row>
    <row r="169" spans="1:36" x14ac:dyDescent="0.2">
      <c r="A169">
        <v>2161</v>
      </c>
      <c r="E169" s="1">
        <v>150.68209162424805</v>
      </c>
      <c r="O169" s="1">
        <v>120.98312545854732</v>
      </c>
      <c r="P169" s="1">
        <v>109.95370370370371</v>
      </c>
      <c r="V169" s="1">
        <v>131.62878787878788</v>
      </c>
      <c r="W169" s="1">
        <v>79.806978470675574</v>
      </c>
      <c r="AC169">
        <v>150.28901734104045</v>
      </c>
      <c r="AD169">
        <v>111.52522935779817</v>
      </c>
      <c r="AJ169" s="1">
        <v>75.514138817480713</v>
      </c>
    </row>
    <row r="170" spans="1:36" x14ac:dyDescent="0.2">
      <c r="A170">
        <v>1720</v>
      </c>
      <c r="E170" s="1">
        <v>106.68604651162791</v>
      </c>
      <c r="O170" s="1">
        <v>148.1469298245614</v>
      </c>
      <c r="P170" s="1">
        <v>134.62976813762154</v>
      </c>
      <c r="V170" s="1">
        <v>174.3400859422959</v>
      </c>
      <c r="W170" s="1">
        <v>109.04872389791183</v>
      </c>
      <c r="AC170">
        <v>122.39020878329734</v>
      </c>
      <c r="AD170">
        <v>187.72136953955135</v>
      </c>
      <c r="AJ170" s="1">
        <v>46.657694033198744</v>
      </c>
    </row>
    <row r="171" spans="1:36" x14ac:dyDescent="0.2">
      <c r="A171">
        <v>1707</v>
      </c>
      <c r="E171" s="1">
        <v>133.5676625659051</v>
      </c>
      <c r="O171" s="1">
        <v>113.05460750853243</v>
      </c>
      <c r="P171" s="1">
        <v>104.60992907801419</v>
      </c>
      <c r="V171" s="1">
        <v>152.43004418262151</v>
      </c>
      <c r="W171" s="1">
        <v>108.53391684901531</v>
      </c>
      <c r="AC171">
        <v>148.49906191369607</v>
      </c>
      <c r="AD171">
        <v>75.991930060524552</v>
      </c>
      <c r="AJ171" s="1">
        <v>160.47869235259779</v>
      </c>
    </row>
    <row r="172" spans="1:36" x14ac:dyDescent="0.2">
      <c r="A172">
        <v>1382</v>
      </c>
      <c r="E172" s="1">
        <v>92.981186685962371</v>
      </c>
      <c r="O172" s="1">
        <v>112.5</v>
      </c>
      <c r="P172" s="1">
        <v>151.3953488372093</v>
      </c>
      <c r="V172" s="1">
        <v>196.37148803329865</v>
      </c>
      <c r="W172" s="1">
        <v>120.09692513368984</v>
      </c>
      <c r="AC172">
        <v>144.17815482502652</v>
      </c>
      <c r="AD172">
        <v>167.62452107279694</v>
      </c>
      <c r="AJ172" s="1">
        <v>124.88849241748439</v>
      </c>
    </row>
    <row r="173" spans="1:36" x14ac:dyDescent="0.2">
      <c r="A173">
        <v>1656</v>
      </c>
      <c r="E173" s="1">
        <v>129.83091787439614</v>
      </c>
      <c r="O173" s="1">
        <v>82.109737248840801</v>
      </c>
      <c r="P173" s="1">
        <v>122.72727272727273</v>
      </c>
      <c r="V173" s="1">
        <v>139.32291666666666</v>
      </c>
      <c r="W173" s="1">
        <v>125.59694364851958</v>
      </c>
      <c r="AC173">
        <v>138.88888888888889</v>
      </c>
      <c r="AD173">
        <v>54.861111111111114</v>
      </c>
      <c r="AJ173" s="1">
        <v>134.08913213448005</v>
      </c>
    </row>
    <row r="174" spans="1:36" x14ac:dyDescent="0.2">
      <c r="A174">
        <v>1767</v>
      </c>
      <c r="E174" s="1">
        <v>135.25749858517261</v>
      </c>
      <c r="O174" s="1">
        <v>39.51026518391788</v>
      </c>
      <c r="P174" s="1">
        <v>145.24765729585008</v>
      </c>
      <c r="V174" s="1">
        <v>124.92288710672425</v>
      </c>
      <c r="W174" s="1">
        <v>138.80742913000978</v>
      </c>
      <c r="AC174">
        <v>97.450657894736835</v>
      </c>
      <c r="AD174">
        <v>98.603122432210355</v>
      </c>
      <c r="AJ174" s="1">
        <v>85.496183206106863</v>
      </c>
    </row>
    <row r="175" spans="1:36" x14ac:dyDescent="0.2">
      <c r="A175">
        <v>1362</v>
      </c>
      <c r="E175" s="1">
        <v>119.67694566813509</v>
      </c>
      <c r="O175" s="1">
        <v>131.67222685571309</v>
      </c>
      <c r="P175" s="1">
        <v>131.3155386081983</v>
      </c>
      <c r="V175" s="1">
        <v>127.57201646090535</v>
      </c>
      <c r="W175" s="1">
        <v>121.02351313969571</v>
      </c>
      <c r="AC175">
        <v>104.88505747126437</v>
      </c>
      <c r="AD175">
        <v>97.156398104265406</v>
      </c>
      <c r="AJ175" s="1">
        <v>85.669781931464172</v>
      </c>
    </row>
    <row r="176" spans="1:36" x14ac:dyDescent="0.2">
      <c r="A176">
        <v>1651</v>
      </c>
      <c r="E176" s="1">
        <v>111.44760751059964</v>
      </c>
      <c r="O176" s="1">
        <v>142.24137931034483</v>
      </c>
      <c r="P176" s="1">
        <v>117.26716519374575</v>
      </c>
      <c r="V176" s="1">
        <v>97.502972651605234</v>
      </c>
      <c r="W176" s="1">
        <v>116.77559912854031</v>
      </c>
      <c r="AC176">
        <v>182.39644970414201</v>
      </c>
      <c r="AD176">
        <v>129.00641025641025</v>
      </c>
      <c r="AJ176" s="1">
        <v>125.17337031900139</v>
      </c>
    </row>
    <row r="177" spans="1:36" x14ac:dyDescent="0.2">
      <c r="A177">
        <v>2158</v>
      </c>
      <c r="E177" s="1">
        <v>112.60426320667284</v>
      </c>
      <c r="O177" s="1">
        <v>142.14876033057851</v>
      </c>
      <c r="P177" s="1">
        <v>119.90950226244344</v>
      </c>
      <c r="V177" s="1">
        <v>84.134615384615387</v>
      </c>
      <c r="W177" s="1">
        <v>77.717061323618694</v>
      </c>
      <c r="AC177">
        <v>155.13126491646779</v>
      </c>
      <c r="AD177">
        <v>71.058091286307061</v>
      </c>
      <c r="AJ177" s="1">
        <v>84.846698113207552</v>
      </c>
    </row>
    <row r="178" spans="1:36" x14ac:dyDescent="0.2">
      <c r="A178">
        <v>2060</v>
      </c>
      <c r="E178" s="1">
        <v>102.42718446601941</v>
      </c>
      <c r="O178" s="1">
        <v>93.979441997063148</v>
      </c>
      <c r="P178" s="1">
        <v>119.5203197868088</v>
      </c>
      <c r="V178" s="1">
        <v>157.95724465558195</v>
      </c>
      <c r="W178" s="1">
        <v>129.79233226837061</v>
      </c>
      <c r="AC178">
        <v>159.30232558139534</v>
      </c>
      <c r="AD178">
        <v>107.91366906474821</v>
      </c>
      <c r="AJ178" s="1">
        <v>128.18181818181819</v>
      </c>
    </row>
    <row r="179" spans="1:36" x14ac:dyDescent="0.2">
      <c r="A179">
        <v>1920</v>
      </c>
      <c r="E179" s="1">
        <v>89.84375</v>
      </c>
      <c r="O179" s="1">
        <v>129.98790810157195</v>
      </c>
      <c r="P179" s="1">
        <v>114.57921770051362</v>
      </c>
      <c r="V179" s="1">
        <v>158.1419624217119</v>
      </c>
      <c r="W179" s="1">
        <v>132.68321513002365</v>
      </c>
      <c r="AC179">
        <v>97.080787508486083</v>
      </c>
      <c r="AD179">
        <v>129.19776119402985</v>
      </c>
      <c r="AJ179" s="1">
        <v>134.33559650824444</v>
      </c>
    </row>
    <row r="180" spans="1:36" x14ac:dyDescent="0.2">
      <c r="A180">
        <v>2234</v>
      </c>
      <c r="E180" s="1">
        <v>224.63607878245301</v>
      </c>
      <c r="O180" s="1">
        <v>79.806978470675574</v>
      </c>
      <c r="P180" s="1">
        <v>139.10795087265674</v>
      </c>
      <c r="V180" s="1">
        <v>106.56292286874154</v>
      </c>
      <c r="W180" s="1">
        <v>104.88505747126437</v>
      </c>
      <c r="AC180">
        <v>85.026737967914443</v>
      </c>
      <c r="AD180">
        <v>58.575803981623274</v>
      </c>
      <c r="AJ180" s="1">
        <v>132.78388278388277</v>
      </c>
    </row>
    <row r="181" spans="1:36" x14ac:dyDescent="0.2">
      <c r="A181">
        <v>968</v>
      </c>
      <c r="E181" s="1">
        <v>103.30578512396694</v>
      </c>
      <c r="O181" s="1">
        <v>109.04872389791183</v>
      </c>
      <c r="P181" s="1">
        <v>142.49471458773783</v>
      </c>
      <c r="V181" s="1">
        <v>170.17710005350455</v>
      </c>
      <c r="W181" s="1">
        <v>117.5094816687737</v>
      </c>
      <c r="AC181">
        <v>169.11764705882354</v>
      </c>
      <c r="AD181">
        <v>105.48780487804878</v>
      </c>
      <c r="AJ181" s="1">
        <v>113.42592592592592</v>
      </c>
    </row>
    <row r="182" spans="1:36" x14ac:dyDescent="0.2">
      <c r="A182">
        <v>1525</v>
      </c>
      <c r="E182" s="1">
        <v>116.06557377049181</v>
      </c>
      <c r="O182" s="1">
        <v>169.89381636477202</v>
      </c>
      <c r="P182" s="1">
        <v>175.38645418326692</v>
      </c>
      <c r="V182" s="1">
        <v>130.76393668272539</v>
      </c>
      <c r="W182" s="1">
        <v>196.84233449477352</v>
      </c>
      <c r="AC182">
        <v>165.09433962264151</v>
      </c>
      <c r="AD182">
        <v>121.35176651305683</v>
      </c>
      <c r="AJ182" s="1">
        <v>153.46534653465346</v>
      </c>
    </row>
    <row r="183" spans="1:36" x14ac:dyDescent="0.2">
      <c r="A183">
        <v>1802</v>
      </c>
      <c r="E183" s="1">
        <v>111.04328523862375</v>
      </c>
      <c r="O183" s="1">
        <v>126.93452380952381</v>
      </c>
      <c r="P183" s="1">
        <v>164.07441293077159</v>
      </c>
      <c r="V183" s="1">
        <v>147.08333333333334</v>
      </c>
      <c r="W183" s="1">
        <v>83.701754385964918</v>
      </c>
      <c r="AC183">
        <v>138.51711840228245</v>
      </c>
      <c r="AD183">
        <v>110.35007610350075</v>
      </c>
      <c r="AJ183" s="1">
        <v>136.43520518358531</v>
      </c>
    </row>
    <row r="184" spans="1:36" x14ac:dyDescent="0.2">
      <c r="A184">
        <v>1340</v>
      </c>
      <c r="E184" s="1">
        <v>89.552238805970148</v>
      </c>
      <c r="O184" s="1">
        <v>151.5151515151515</v>
      </c>
      <c r="P184" s="1">
        <v>200.20273694880893</v>
      </c>
      <c r="V184" s="1">
        <v>147.91666666666666</v>
      </c>
      <c r="W184" s="1">
        <v>97.043701799485859</v>
      </c>
      <c r="AC184">
        <v>125.83333333333333</v>
      </c>
      <c r="AD184">
        <v>100.39284155390659</v>
      </c>
      <c r="AJ184" s="1">
        <v>157.57575757575756</v>
      </c>
    </row>
    <row r="185" spans="1:36" x14ac:dyDescent="0.2">
      <c r="A185">
        <v>2082</v>
      </c>
      <c r="E185" s="1">
        <v>96.061479346781937</v>
      </c>
      <c r="O185" s="1">
        <v>125.59694364851958</v>
      </c>
      <c r="P185" s="1">
        <v>134.55149501661128</v>
      </c>
      <c r="V185" s="1">
        <v>148.24335904027421</v>
      </c>
      <c r="W185" s="1">
        <v>144.4327731092437</v>
      </c>
      <c r="AC185">
        <v>119.84126984126983</v>
      </c>
      <c r="AD185">
        <v>120.08101851851852</v>
      </c>
      <c r="AJ185" s="1">
        <v>116.19971264367815</v>
      </c>
    </row>
    <row r="186" spans="1:36" x14ac:dyDescent="0.2">
      <c r="A186">
        <v>1252</v>
      </c>
      <c r="E186" s="1">
        <v>101.43769968051119</v>
      </c>
      <c r="O186" s="1">
        <v>95.914742451154524</v>
      </c>
      <c r="P186" s="1">
        <v>109.73175296319401</v>
      </c>
      <c r="V186" s="1">
        <v>117.33800350262698</v>
      </c>
      <c r="W186" s="1">
        <v>114.88250652741515</v>
      </c>
      <c r="AC186">
        <v>126.80288461538461</v>
      </c>
      <c r="AD186">
        <v>137.15710723192021</v>
      </c>
      <c r="AJ186" s="1">
        <v>108.77831715210355</v>
      </c>
    </row>
    <row r="187" spans="1:36" x14ac:dyDescent="0.2">
      <c r="A187">
        <v>3608</v>
      </c>
      <c r="E187" s="1">
        <v>131.65188470066519</v>
      </c>
      <c r="O187" s="1">
        <v>138.80742913000978</v>
      </c>
      <c r="P187" s="1">
        <v>111.8042226487524</v>
      </c>
      <c r="V187" s="1">
        <v>114.06025824964132</v>
      </c>
      <c r="W187" s="1">
        <v>125.83333333333333</v>
      </c>
      <c r="AC187">
        <v>77.546296296296291</v>
      </c>
      <c r="AD187">
        <v>129.18526785714286</v>
      </c>
      <c r="AJ187" s="1">
        <v>146.23955431754874</v>
      </c>
    </row>
    <row r="188" spans="1:36" x14ac:dyDescent="0.2">
      <c r="A188">
        <v>1217</v>
      </c>
      <c r="E188" s="1">
        <v>142.15283483976992</v>
      </c>
      <c r="O188" s="1">
        <v>121.02351313969571</v>
      </c>
      <c r="P188" s="1">
        <v>150.40106951871658</v>
      </c>
      <c r="V188" s="1">
        <v>104.10094637223975</v>
      </c>
      <c r="W188" s="1">
        <v>103.22255790533737</v>
      </c>
      <c r="AC188">
        <v>111.44179894179894</v>
      </c>
      <c r="AD188">
        <v>127.35166425470332</v>
      </c>
      <c r="AJ188" s="1">
        <v>80.57228915662651</v>
      </c>
    </row>
    <row r="189" spans="1:36" x14ac:dyDescent="0.2">
      <c r="A189">
        <v>1656</v>
      </c>
      <c r="E189" s="1">
        <v>81.521739130434781</v>
      </c>
      <c r="O189" s="1">
        <v>150.28901734104045</v>
      </c>
      <c r="P189" s="1">
        <v>118.48341232227489</v>
      </c>
      <c r="V189" s="1">
        <v>125.87412587412588</v>
      </c>
      <c r="W189" s="1">
        <v>112.05179282868527</v>
      </c>
      <c r="AC189">
        <v>134.8133848133848</v>
      </c>
      <c r="AD189">
        <v>107.22610722610723</v>
      </c>
      <c r="AJ189" s="1">
        <v>159.41658137154556</v>
      </c>
    </row>
    <row r="190" spans="1:36" x14ac:dyDescent="0.2">
      <c r="A190">
        <v>1224</v>
      </c>
      <c r="E190" s="1">
        <v>125.27532679738562</v>
      </c>
      <c r="O190" s="1">
        <v>87.284482758620683</v>
      </c>
      <c r="P190" s="1">
        <v>129.80769230769232</v>
      </c>
      <c r="V190" s="1">
        <v>166.22340425531914</v>
      </c>
      <c r="W190" s="1">
        <v>112.42955541640576</v>
      </c>
      <c r="AC190">
        <v>136.36363636363637</v>
      </c>
      <c r="AD190">
        <v>124.58745874587459</v>
      </c>
      <c r="AJ190" s="1">
        <v>136.78237650200268</v>
      </c>
    </row>
    <row r="191" spans="1:36" x14ac:dyDescent="0.2">
      <c r="A191">
        <v>1593</v>
      </c>
      <c r="E191" s="1">
        <v>179.5354676710609</v>
      </c>
      <c r="O191" s="1">
        <v>116.77559912854031</v>
      </c>
      <c r="P191" s="1">
        <v>159.43977591036415</v>
      </c>
      <c r="V191" s="1">
        <v>93.252463987869604</v>
      </c>
      <c r="W191" s="1">
        <v>145.37854156990247</v>
      </c>
      <c r="AC191">
        <v>75</v>
      </c>
      <c r="AD191">
        <v>98.784194528875375</v>
      </c>
      <c r="AJ191" s="1">
        <v>88.222320247022495</v>
      </c>
    </row>
    <row r="192" spans="1:36" x14ac:dyDescent="0.2">
      <c r="A192">
        <v>2727</v>
      </c>
      <c r="E192" s="1">
        <v>115.51155115511551</v>
      </c>
      <c r="O192" s="1">
        <v>129.79233226837061</v>
      </c>
      <c r="P192" s="1">
        <v>170.40094339622641</v>
      </c>
      <c r="V192" s="1">
        <v>67.477876106194685</v>
      </c>
      <c r="W192" s="1">
        <v>139.69017094017093</v>
      </c>
      <c r="AC192">
        <v>106.78391959798995</v>
      </c>
      <c r="AD192">
        <v>123.41772151898734</v>
      </c>
      <c r="AJ192" s="1">
        <v>115.91494845360825</v>
      </c>
    </row>
    <row r="193" spans="1:36" x14ac:dyDescent="0.2">
      <c r="A193">
        <v>1479</v>
      </c>
      <c r="E193" s="1">
        <v>124.40838404327248</v>
      </c>
      <c r="O193" s="1">
        <v>148.49906191369607</v>
      </c>
      <c r="P193" s="1">
        <v>135.4003612281758</v>
      </c>
      <c r="V193" s="1">
        <v>212.51724137931035</v>
      </c>
      <c r="W193" s="1">
        <v>121.40490390987409</v>
      </c>
      <c r="AC193">
        <v>168.83280153158901</v>
      </c>
      <c r="AD193">
        <v>122.43547319655858</v>
      </c>
      <c r="AJ193" s="1">
        <v>112.26851851851852</v>
      </c>
    </row>
    <row r="194" spans="1:36" x14ac:dyDescent="0.2">
      <c r="A194">
        <v>1431</v>
      </c>
      <c r="E194" s="1">
        <v>134.17190775681343</v>
      </c>
      <c r="O194" s="1">
        <v>125.33814247069432</v>
      </c>
      <c r="P194" s="1">
        <v>160.44997039668442</v>
      </c>
      <c r="V194" s="1">
        <v>144.31206764027672</v>
      </c>
      <c r="W194" s="1">
        <v>134.83642793987622</v>
      </c>
      <c r="AC194">
        <v>180.50065876152831</v>
      </c>
      <c r="AD194">
        <v>81.888686131386862</v>
      </c>
      <c r="AJ194" s="1">
        <v>161.47575250836121</v>
      </c>
    </row>
    <row r="195" spans="1:36" x14ac:dyDescent="0.2">
      <c r="A195">
        <v>1709</v>
      </c>
      <c r="E195" s="1">
        <v>76.067875950848446</v>
      </c>
      <c r="O195" s="1">
        <v>124.04162585700294</v>
      </c>
      <c r="P195" s="1">
        <v>111.58536585365853</v>
      </c>
      <c r="V195" s="1">
        <v>151.30023640661938</v>
      </c>
      <c r="W195" s="1">
        <v>91.813312930374906</v>
      </c>
      <c r="AC195">
        <v>210.0101925254813</v>
      </c>
      <c r="AD195">
        <v>132.97394429469901</v>
      </c>
      <c r="AJ195" s="1">
        <v>115.07936507936508</v>
      </c>
    </row>
    <row r="196" spans="1:36" x14ac:dyDescent="0.2">
      <c r="A196">
        <v>864</v>
      </c>
      <c r="E196" s="1">
        <v>146.99074074074073</v>
      </c>
      <c r="O196" s="1">
        <v>117.11711711711712</v>
      </c>
      <c r="P196" s="1">
        <v>129.8326601269475</v>
      </c>
      <c r="V196" s="1">
        <v>129.14131169709262</v>
      </c>
      <c r="W196" s="1">
        <v>111.44179894179894</v>
      </c>
      <c r="AC196">
        <v>134.12698412698413</v>
      </c>
      <c r="AD196">
        <v>137.18411552346569</v>
      </c>
      <c r="AJ196" s="1">
        <v>137.06140350877192</v>
      </c>
    </row>
    <row r="197" spans="1:36" x14ac:dyDescent="0.2">
      <c r="A197">
        <v>1456</v>
      </c>
      <c r="E197" s="1">
        <v>101.99175824175825</v>
      </c>
      <c r="O197" s="1">
        <v>84.551811824539101</v>
      </c>
      <c r="P197" s="1">
        <v>156.21222296843519</v>
      </c>
      <c r="V197" s="1">
        <v>120.74829931972789</v>
      </c>
      <c r="W197" s="1">
        <v>92.262569832402235</v>
      </c>
      <c r="AC197">
        <v>111.3053613053613</v>
      </c>
      <c r="AD197">
        <v>127.75330396475771</v>
      </c>
      <c r="AJ197" s="1">
        <v>123.95309882747068</v>
      </c>
    </row>
    <row r="198" spans="1:36" x14ac:dyDescent="0.2">
      <c r="A198">
        <v>1726</v>
      </c>
      <c r="E198" s="1">
        <v>180.69061413673234</v>
      </c>
      <c r="O198" s="1">
        <v>182.39644970414201</v>
      </c>
      <c r="P198" s="1">
        <v>131.79916317991632</v>
      </c>
      <c r="V198" s="1">
        <v>126.90355329949239</v>
      </c>
      <c r="W198" s="1">
        <v>64.90384615384616</v>
      </c>
      <c r="AC198">
        <v>165.6412683388547</v>
      </c>
      <c r="AD198">
        <v>85.171568627450981</v>
      </c>
      <c r="AJ198" s="1">
        <v>144.23765211166787</v>
      </c>
    </row>
    <row r="199" spans="1:36" x14ac:dyDescent="0.2">
      <c r="A199">
        <v>3112</v>
      </c>
      <c r="E199" s="1">
        <v>75.514138817480713</v>
      </c>
      <c r="O199" s="1">
        <v>155.13126491646779</v>
      </c>
      <c r="P199" s="1">
        <v>120.5233033524121</v>
      </c>
      <c r="V199" s="1">
        <v>112.76223776223776</v>
      </c>
      <c r="W199" s="1">
        <v>70.857142857142861</v>
      </c>
      <c r="AC199">
        <v>79.022988505747122</v>
      </c>
      <c r="AD199">
        <v>132.42894056847544</v>
      </c>
      <c r="AJ199" s="1">
        <v>143.40044742729307</v>
      </c>
    </row>
    <row r="200" spans="1:36" x14ac:dyDescent="0.2">
      <c r="A200">
        <v>2229</v>
      </c>
      <c r="E200" s="1">
        <v>46.657694033198744</v>
      </c>
      <c r="O200" s="1">
        <v>97.080787508486083</v>
      </c>
      <c r="P200" s="1">
        <v>125.83333333333333</v>
      </c>
      <c r="V200" s="1">
        <v>137.58389261744966</v>
      </c>
      <c r="W200" s="1">
        <v>117.15914981855884</v>
      </c>
      <c r="AC200">
        <v>201.71673819742489</v>
      </c>
      <c r="AD200">
        <v>128.84615384615384</v>
      </c>
      <c r="AJ200" s="1">
        <v>110.45918367346938</v>
      </c>
    </row>
    <row r="201" spans="1:36" x14ac:dyDescent="0.2">
      <c r="A201">
        <v>1713</v>
      </c>
      <c r="E201" s="1">
        <v>160.47869235259779</v>
      </c>
      <c r="O201" s="1">
        <v>169.11764705882354</v>
      </c>
      <c r="P201" s="1">
        <v>129.5790049207217</v>
      </c>
      <c r="V201" s="1">
        <v>62.209842154131849</v>
      </c>
      <c r="W201" s="1">
        <v>93.827160493827165</v>
      </c>
      <c r="AC201">
        <v>116.52542372881356</v>
      </c>
      <c r="AD201">
        <v>195.8029231494578</v>
      </c>
      <c r="AJ201" s="1">
        <v>131.1881188118812</v>
      </c>
    </row>
    <row r="202" spans="1:36" x14ac:dyDescent="0.2">
      <c r="A202">
        <v>1121</v>
      </c>
      <c r="E202" s="1">
        <v>124.88849241748439</v>
      </c>
      <c r="O202" s="1">
        <v>174.6987951807229</v>
      </c>
      <c r="P202" s="1">
        <v>120</v>
      </c>
      <c r="V202" s="1">
        <v>190.60559006211179</v>
      </c>
      <c r="W202" s="1">
        <v>84.284937466014142</v>
      </c>
      <c r="AC202">
        <v>138.25757575757575</v>
      </c>
      <c r="AD202">
        <v>94.955489614243319</v>
      </c>
      <c r="AJ202" s="1">
        <v>111.52522935779817</v>
      </c>
    </row>
    <row r="203" spans="1:36" x14ac:dyDescent="0.2">
      <c r="A203">
        <v>1279</v>
      </c>
      <c r="E203" s="1">
        <v>134.08913213448005</v>
      </c>
      <c r="O203" s="1">
        <v>83.701754385964918</v>
      </c>
      <c r="P203" s="1">
        <v>155.07075471698113</v>
      </c>
      <c r="V203" s="1">
        <v>125.94656488549619</v>
      </c>
      <c r="W203" s="1">
        <v>123.69369369369369</v>
      </c>
      <c r="AC203">
        <v>154.92957746478874</v>
      </c>
      <c r="AD203">
        <v>115.28758829465187</v>
      </c>
      <c r="AJ203" s="1">
        <v>187.72136953955135</v>
      </c>
    </row>
    <row r="204" spans="1:36" x14ac:dyDescent="0.2">
      <c r="A204">
        <v>1310</v>
      </c>
      <c r="E204" s="1">
        <v>85.496183206106863</v>
      </c>
      <c r="O204" s="1">
        <v>138.51711840228245</v>
      </c>
      <c r="P204" s="1">
        <v>147.66483516483515</v>
      </c>
      <c r="V204" s="1">
        <v>160.71428571428572</v>
      </c>
      <c r="W204" s="1">
        <v>71.523178807947019</v>
      </c>
      <c r="AC204">
        <v>134.00464756003097</v>
      </c>
      <c r="AD204">
        <v>166.62125340599454</v>
      </c>
      <c r="AJ204" s="1">
        <v>75.991930060524552</v>
      </c>
    </row>
    <row r="205" spans="1:36" x14ac:dyDescent="0.2">
      <c r="A205">
        <v>848</v>
      </c>
      <c r="E205" s="1">
        <v>175.70754716981133</v>
      </c>
      <c r="O205" s="1">
        <v>125.83333333333333</v>
      </c>
      <c r="P205" s="1">
        <v>119.20332936979786</v>
      </c>
      <c r="V205" s="1">
        <v>92.592592592592595</v>
      </c>
      <c r="W205" s="1">
        <v>111.3053613053613</v>
      </c>
      <c r="AC205">
        <v>135.02722323049002</v>
      </c>
      <c r="AD205">
        <v>91.6955017301038</v>
      </c>
      <c r="AJ205" s="1">
        <v>167.62452107279694</v>
      </c>
    </row>
    <row r="206" spans="1:36" x14ac:dyDescent="0.2">
      <c r="A206">
        <v>1284</v>
      </c>
      <c r="E206" s="1">
        <v>85.669781931464172</v>
      </c>
      <c r="O206" s="1">
        <v>112.05179282868527</v>
      </c>
      <c r="P206" s="1">
        <v>116.27471264367816</v>
      </c>
      <c r="V206" s="1">
        <v>47.021943573667713</v>
      </c>
      <c r="W206" s="1">
        <v>80.586080586080584</v>
      </c>
      <c r="AC206">
        <v>276.25088090204372</v>
      </c>
      <c r="AD206">
        <v>102.56410256410257</v>
      </c>
      <c r="AJ206" s="1">
        <v>127.59815242494226</v>
      </c>
    </row>
    <row r="207" spans="1:36" x14ac:dyDescent="0.2">
      <c r="A207">
        <v>1442</v>
      </c>
      <c r="E207" s="1">
        <v>125.17337031900139</v>
      </c>
      <c r="O207" s="1">
        <v>112.42955541640576</v>
      </c>
      <c r="P207" s="1">
        <v>119.28429423459245</v>
      </c>
      <c r="V207" s="1">
        <v>137.31060606060606</v>
      </c>
      <c r="W207" s="1">
        <v>99.201065246338217</v>
      </c>
      <c r="AC207">
        <v>142.95154185022025</v>
      </c>
      <c r="AD207">
        <v>135.55555555555554</v>
      </c>
      <c r="AJ207" s="1">
        <v>54.861111111111114</v>
      </c>
    </row>
    <row r="208" spans="1:36" x14ac:dyDescent="0.2">
      <c r="A208">
        <v>1696</v>
      </c>
      <c r="E208" s="1">
        <v>84.846698113207552</v>
      </c>
      <c r="O208" s="1">
        <v>121.40490390987409</v>
      </c>
      <c r="P208" s="1">
        <v>143.7125748502994</v>
      </c>
      <c r="V208" s="1">
        <v>150.20297699594045</v>
      </c>
      <c r="W208" s="1">
        <v>102.27390180878552</v>
      </c>
      <c r="AC208">
        <v>166.27358490566039</v>
      </c>
      <c r="AD208">
        <v>110.01074498567336</v>
      </c>
      <c r="AJ208" s="1">
        <v>97.156398104265406</v>
      </c>
    </row>
    <row r="209" spans="1:36" x14ac:dyDescent="0.2">
      <c r="A209">
        <v>1100</v>
      </c>
      <c r="E209" s="1">
        <v>128.18181818181819</v>
      </c>
      <c r="O209" s="1">
        <v>91.813312930374906</v>
      </c>
      <c r="P209" s="1">
        <v>155.86797066014671</v>
      </c>
      <c r="V209" s="1">
        <v>111.86770428015564</v>
      </c>
      <c r="W209" s="1">
        <v>164.21568627450981</v>
      </c>
      <c r="AC209">
        <v>101.09972041006523</v>
      </c>
      <c r="AD209">
        <v>121.5372589890568</v>
      </c>
      <c r="AJ209" s="1">
        <v>129.00641025641025</v>
      </c>
    </row>
    <row r="210" spans="1:36" x14ac:dyDescent="0.2">
      <c r="A210">
        <v>2062</v>
      </c>
      <c r="E210" s="1">
        <v>134.33559650824444</v>
      </c>
      <c r="O210" s="1">
        <v>70.857142857142861</v>
      </c>
      <c r="P210" s="1">
        <v>117.25067385444744</v>
      </c>
      <c r="V210" s="1">
        <v>135.17462686567166</v>
      </c>
      <c r="W210" s="1">
        <v>119.05991735537189</v>
      </c>
      <c r="AC210">
        <v>154.79331574318383</v>
      </c>
      <c r="AD210">
        <v>79.1958041958042</v>
      </c>
      <c r="AJ210" s="1">
        <v>101.81818181818181</v>
      </c>
    </row>
    <row r="211" spans="1:36" x14ac:dyDescent="0.2">
      <c r="A211">
        <v>1092</v>
      </c>
      <c r="E211" s="1">
        <v>132.78388278388277</v>
      </c>
      <c r="O211" s="1">
        <v>132.00757575757575</v>
      </c>
      <c r="P211" s="1">
        <v>141.93872549019608</v>
      </c>
      <c r="V211" s="1">
        <v>134.46969696969697</v>
      </c>
      <c r="W211" s="1">
        <v>54.201680672268907</v>
      </c>
      <c r="AC211">
        <v>144.48051948051949</v>
      </c>
      <c r="AD211">
        <v>76.340326340326342</v>
      </c>
      <c r="AJ211" s="1">
        <v>107.91366906474821</v>
      </c>
    </row>
    <row r="212" spans="1:36" x14ac:dyDescent="0.2">
      <c r="A212">
        <v>864</v>
      </c>
      <c r="E212" s="1">
        <v>113.42592592592592</v>
      </c>
      <c r="O212" s="1">
        <v>58.910162002945505</v>
      </c>
      <c r="P212" s="1">
        <v>111.89468735307945</v>
      </c>
      <c r="V212" s="1">
        <v>134.20724094881399</v>
      </c>
      <c r="W212" s="1">
        <v>117.54742547425474</v>
      </c>
      <c r="AC212">
        <v>107.57839721254355</v>
      </c>
      <c r="AD212">
        <v>103.844454264251</v>
      </c>
      <c r="AJ212" s="1">
        <v>129.19776119402985</v>
      </c>
    </row>
    <row r="213" spans="1:36" x14ac:dyDescent="0.2">
      <c r="A213">
        <v>1212</v>
      </c>
      <c r="E213" s="1">
        <v>153.46534653465346</v>
      </c>
      <c r="O213" s="1">
        <v>180.50065876152831</v>
      </c>
      <c r="P213" s="1">
        <v>116.79256246368391</v>
      </c>
      <c r="V213" s="1">
        <v>114.37246963562752</v>
      </c>
      <c r="W213" s="1">
        <v>75.675675675675677</v>
      </c>
      <c r="AC213">
        <v>140.90582314881379</v>
      </c>
      <c r="AD213">
        <v>101.58150851581509</v>
      </c>
      <c r="AJ213" s="1">
        <v>58.575803981623274</v>
      </c>
    </row>
    <row r="214" spans="1:36" x14ac:dyDescent="0.2">
      <c r="A214">
        <v>1852</v>
      </c>
      <c r="E214" s="1">
        <v>136.43520518358531</v>
      </c>
      <c r="O214" s="1">
        <v>127.58875739644971</v>
      </c>
      <c r="P214" s="1">
        <v>132.27069351230426</v>
      </c>
      <c r="V214" s="1">
        <v>116.22073578595318</v>
      </c>
      <c r="W214" s="1">
        <v>103.05343511450381</v>
      </c>
      <c r="AC214">
        <v>165.57017543859649</v>
      </c>
      <c r="AD214">
        <v>142.07377866400799</v>
      </c>
      <c r="AJ214" s="1">
        <v>105.48780487804878</v>
      </c>
    </row>
    <row r="215" spans="1:36" x14ac:dyDescent="0.2">
      <c r="A215">
        <v>990</v>
      </c>
      <c r="E215" s="1">
        <v>157.57575757575756</v>
      </c>
      <c r="O215" s="1">
        <v>91.899251191286595</v>
      </c>
      <c r="P215" s="1">
        <v>99.284436493738824</v>
      </c>
      <c r="V215" s="1">
        <v>120.18522601984564</v>
      </c>
      <c r="W215" s="1">
        <v>49.041713641488165</v>
      </c>
      <c r="AC215">
        <v>191.8429003021148</v>
      </c>
      <c r="AD215">
        <v>97.560975609756099</v>
      </c>
      <c r="AJ215" s="1">
        <v>121.35176651305683</v>
      </c>
    </row>
    <row r="216" spans="1:36" x14ac:dyDescent="0.2">
      <c r="A216">
        <v>1392</v>
      </c>
      <c r="E216" s="1">
        <v>116.19971264367815</v>
      </c>
      <c r="O216" s="1">
        <v>138.17663817663816</v>
      </c>
      <c r="P216" s="1">
        <v>137.10777626193723</v>
      </c>
      <c r="V216" s="1">
        <v>161.75496688741723</v>
      </c>
      <c r="W216" s="1">
        <v>120.17400761283307</v>
      </c>
      <c r="AC216">
        <v>71.330589849108364</v>
      </c>
      <c r="AD216">
        <v>122.56410256410257</v>
      </c>
      <c r="AJ216" s="1">
        <v>110.35007610350075</v>
      </c>
    </row>
    <row r="217" spans="1:36" x14ac:dyDescent="0.2">
      <c r="A217">
        <v>1236</v>
      </c>
      <c r="E217" s="1">
        <v>108.77831715210355</v>
      </c>
      <c r="O217" s="1">
        <v>99.201065246338217</v>
      </c>
      <c r="P217" s="1">
        <v>167.97900262467192</v>
      </c>
      <c r="V217" s="1">
        <v>123.93767705382436</v>
      </c>
      <c r="W217" s="1">
        <v>99.282296650717697</v>
      </c>
      <c r="AC217">
        <v>87.246179966044139</v>
      </c>
      <c r="AD217">
        <v>100.40160642570281</v>
      </c>
      <c r="AJ217" s="1">
        <v>100.39284155390659</v>
      </c>
    </row>
    <row r="218" spans="1:36" x14ac:dyDescent="0.2">
      <c r="A218">
        <v>1436</v>
      </c>
      <c r="E218" s="1">
        <v>146.23955431754874</v>
      </c>
      <c r="O218" s="1">
        <v>112.38223418573351</v>
      </c>
      <c r="P218" s="1">
        <v>126.66666666666667</v>
      </c>
      <c r="V218" s="1">
        <v>130.18731988472624</v>
      </c>
      <c r="W218" s="1">
        <v>129.40090857467348</v>
      </c>
      <c r="AC218">
        <v>153.90879478827361</v>
      </c>
      <c r="AD218">
        <v>137.58680555555554</v>
      </c>
      <c r="AJ218" s="1">
        <v>120.08101851851852</v>
      </c>
    </row>
    <row r="219" spans="1:36" x14ac:dyDescent="0.2">
      <c r="A219">
        <v>1328</v>
      </c>
      <c r="E219" s="1">
        <v>80.57228915662651</v>
      </c>
      <c r="O219" s="1">
        <v>164.21568627450981</v>
      </c>
      <c r="P219" s="1">
        <v>154.08333333333334</v>
      </c>
      <c r="V219" s="1">
        <v>231.05745212323063</v>
      </c>
      <c r="W219" s="1">
        <v>135.02722323049002</v>
      </c>
      <c r="AC219">
        <v>157.86452353616534</v>
      </c>
      <c r="AD219">
        <v>108.89070146818923</v>
      </c>
      <c r="AJ219" s="1">
        <v>137.15710723192021</v>
      </c>
    </row>
    <row r="220" spans="1:36" x14ac:dyDescent="0.2">
      <c r="A220">
        <v>1954</v>
      </c>
      <c r="E220" s="1">
        <v>159.41658137154556</v>
      </c>
      <c r="O220" s="1">
        <v>201.71673819742489</v>
      </c>
      <c r="P220" s="1">
        <v>128.36123795027905</v>
      </c>
      <c r="V220" s="1">
        <v>81.944444444444443</v>
      </c>
      <c r="W220" s="1">
        <v>174.93049119555144</v>
      </c>
      <c r="AC220">
        <v>168.6320754716981</v>
      </c>
      <c r="AD220">
        <v>133.03049967553537</v>
      </c>
      <c r="AJ220" s="1">
        <v>129.18526785714286</v>
      </c>
    </row>
    <row r="221" spans="1:36" x14ac:dyDescent="0.2">
      <c r="A221">
        <v>1248</v>
      </c>
      <c r="E221" s="1">
        <v>134.00641025641025</v>
      </c>
      <c r="O221" s="1">
        <v>115.2471709350804</v>
      </c>
      <c r="P221" s="1">
        <v>122.2217125382263</v>
      </c>
      <c r="V221" s="1">
        <v>137.12241653418124</v>
      </c>
      <c r="W221" s="1">
        <v>132.98928146089719</v>
      </c>
      <c r="AC221">
        <v>157.87337662337663</v>
      </c>
      <c r="AD221">
        <v>167.67337807606265</v>
      </c>
      <c r="AJ221" s="1">
        <v>109.97732426303855</v>
      </c>
    </row>
    <row r="222" spans="1:36" x14ac:dyDescent="0.2">
      <c r="A222">
        <v>1498</v>
      </c>
      <c r="E222" s="1">
        <v>136.78237650200268</v>
      </c>
      <c r="O222" s="1">
        <v>140.02175095160413</v>
      </c>
      <c r="P222" s="1">
        <v>103.88349514563107</v>
      </c>
      <c r="V222" s="1">
        <v>75.488454706927172</v>
      </c>
      <c r="W222" s="1">
        <v>140.49650621118013</v>
      </c>
      <c r="AC222">
        <v>85.264900662251662</v>
      </c>
      <c r="AD222">
        <v>84.454623532779848</v>
      </c>
      <c r="AJ222" s="1">
        <v>127.35166425470332</v>
      </c>
    </row>
    <row r="223" spans="1:36" x14ac:dyDescent="0.2">
      <c r="A223">
        <v>2267</v>
      </c>
      <c r="E223" s="1">
        <v>88.222320247022495</v>
      </c>
      <c r="O223" s="1">
        <v>138.25757575757575</v>
      </c>
      <c r="P223" s="1">
        <v>108.38963963963964</v>
      </c>
      <c r="V223" s="1">
        <v>100.63559322033899</v>
      </c>
      <c r="W223" s="1">
        <v>77.262693156732894</v>
      </c>
      <c r="AC223">
        <v>146.3490099009901</v>
      </c>
      <c r="AD223">
        <v>152.94999999999999</v>
      </c>
      <c r="AJ223" s="1">
        <v>107.22610722610723</v>
      </c>
    </row>
    <row r="224" spans="1:36" x14ac:dyDescent="0.2">
      <c r="A224">
        <v>1552</v>
      </c>
      <c r="E224" s="1">
        <v>115.91494845360825</v>
      </c>
      <c r="O224" s="1">
        <v>104.89078947368421</v>
      </c>
      <c r="P224" s="1">
        <v>138.36948391922215</v>
      </c>
      <c r="V224" s="1">
        <v>135.30135301353013</v>
      </c>
      <c r="W224" s="1">
        <v>50.366300366300365</v>
      </c>
      <c r="AC224">
        <v>92.194570135746602</v>
      </c>
      <c r="AD224">
        <v>100.31208203299153</v>
      </c>
      <c r="AJ224" s="1">
        <v>124.58745874587459</v>
      </c>
    </row>
    <row r="225" spans="1:36" x14ac:dyDescent="0.2">
      <c r="A225">
        <v>864</v>
      </c>
      <c r="E225" s="1">
        <v>112.26851851851852</v>
      </c>
      <c r="O225" s="1">
        <v>134.00464756003097</v>
      </c>
      <c r="P225" s="1">
        <v>109.46327683615819</v>
      </c>
      <c r="V225" s="1">
        <v>182.64840182648402</v>
      </c>
      <c r="W225" s="1">
        <v>123.31043956043956</v>
      </c>
      <c r="AC225">
        <v>89.90384615384616</v>
      </c>
      <c r="AD225">
        <v>63.655761024182077</v>
      </c>
      <c r="AJ225" s="1">
        <v>98.784194528875375</v>
      </c>
    </row>
    <row r="226" spans="1:36" x14ac:dyDescent="0.2">
      <c r="A226">
        <v>2392</v>
      </c>
      <c r="E226" s="1">
        <v>161.47575250836121</v>
      </c>
      <c r="O226" s="1">
        <v>142.95154185022025</v>
      </c>
      <c r="P226" s="1">
        <v>132.77777777777777</v>
      </c>
      <c r="V226" s="1">
        <v>108.79629629629629</v>
      </c>
      <c r="W226" s="1">
        <v>88.235294117647058</v>
      </c>
      <c r="AC226">
        <v>92.178770949720672</v>
      </c>
      <c r="AD226">
        <v>185.18518518518519</v>
      </c>
      <c r="AJ226" s="1">
        <v>95.549738219895289</v>
      </c>
    </row>
    <row r="227" spans="1:36" x14ac:dyDescent="0.2">
      <c r="A227">
        <v>1302</v>
      </c>
      <c r="E227" s="1">
        <v>86.021505376344081</v>
      </c>
      <c r="O227" s="1">
        <v>174.93049119555144</v>
      </c>
      <c r="P227" s="1">
        <v>119.39218523878436</v>
      </c>
      <c r="V227" s="1">
        <v>141.30434782608697</v>
      </c>
      <c r="W227" s="1">
        <v>62.451057165231013</v>
      </c>
      <c r="AC227">
        <v>134.62976813762154</v>
      </c>
      <c r="AD227">
        <v>110.32644903397735</v>
      </c>
      <c r="AJ227" s="1">
        <v>123.41772151898734</v>
      </c>
    </row>
    <row r="228" spans="1:36" x14ac:dyDescent="0.2">
      <c r="A228">
        <v>2520</v>
      </c>
      <c r="E228" s="1">
        <v>115.07936507936508</v>
      </c>
      <c r="O228" s="1">
        <v>154.92170022371366</v>
      </c>
      <c r="P228" s="1">
        <v>126.29936808846762</v>
      </c>
      <c r="V228" s="1">
        <v>153.9386650631389</v>
      </c>
      <c r="W228" s="1">
        <v>141.02564102564102</v>
      </c>
      <c r="AC228">
        <v>147.56944444444446</v>
      </c>
      <c r="AD228">
        <v>107.24508050089446</v>
      </c>
      <c r="AJ228" s="1">
        <v>122.43547319655858</v>
      </c>
    </row>
    <row r="229" spans="1:36" x14ac:dyDescent="0.2">
      <c r="A229">
        <v>987</v>
      </c>
      <c r="E229" s="1">
        <v>107.39614994934144</v>
      </c>
      <c r="O229" s="1">
        <v>77.262693156732894</v>
      </c>
      <c r="P229" s="1">
        <v>111.7467248908297</v>
      </c>
      <c r="V229" s="1">
        <v>72.202546296296291</v>
      </c>
      <c r="W229" s="1">
        <v>109.55194485475135</v>
      </c>
      <c r="AC229">
        <v>76.86395080707149</v>
      </c>
      <c r="AD229">
        <v>184.18467583497053</v>
      </c>
      <c r="AJ229" s="1">
        <v>81.888686131386862</v>
      </c>
    </row>
    <row r="230" spans="1:36" x14ac:dyDescent="0.2">
      <c r="A230">
        <v>912</v>
      </c>
      <c r="E230" s="1">
        <v>137.06140350877192</v>
      </c>
      <c r="O230" s="1">
        <v>143.5309973045822</v>
      </c>
      <c r="P230" s="1">
        <v>125</v>
      </c>
      <c r="V230" s="1">
        <v>119.23076923076923</v>
      </c>
      <c r="W230" s="1">
        <v>133.20377568017767</v>
      </c>
      <c r="AC230">
        <v>180.72289156626505</v>
      </c>
      <c r="AD230">
        <v>108.47044485070079</v>
      </c>
      <c r="AJ230" s="1">
        <v>154.88431876606683</v>
      </c>
    </row>
    <row r="231" spans="1:36" x14ac:dyDescent="0.2">
      <c r="A231">
        <v>1555</v>
      </c>
      <c r="E231" s="1">
        <v>123.79421221864952</v>
      </c>
      <c r="O231" s="1">
        <v>165.57017543859649</v>
      </c>
      <c r="P231" s="1">
        <v>170.52980132450332</v>
      </c>
      <c r="V231" s="1">
        <v>126.4073550212164</v>
      </c>
      <c r="W231" s="1">
        <v>109.95370370370371</v>
      </c>
      <c r="AC231">
        <v>175.38645418326692</v>
      </c>
      <c r="AD231">
        <v>131.63407821229049</v>
      </c>
      <c r="AJ231" s="1">
        <v>132.97394429469901</v>
      </c>
    </row>
    <row r="232" spans="1:36" x14ac:dyDescent="0.2">
      <c r="A232">
        <v>1194</v>
      </c>
      <c r="E232" s="1">
        <v>123.95309882747068</v>
      </c>
      <c r="O232" s="1">
        <v>71.330589849108364</v>
      </c>
      <c r="P232" s="1">
        <v>147.39517153748412</v>
      </c>
      <c r="V232" s="1">
        <v>130.77525450274081</v>
      </c>
      <c r="W232" s="1">
        <v>92.178770949720672</v>
      </c>
      <c r="AC232">
        <v>157.22610722610722</v>
      </c>
      <c r="AD232">
        <v>110.49723756906077</v>
      </c>
      <c r="AJ232" s="1">
        <v>137.18411552346569</v>
      </c>
    </row>
    <row r="233" spans="1:36" x14ac:dyDescent="0.2">
      <c r="A233">
        <v>2794</v>
      </c>
      <c r="E233" s="1">
        <v>144.23765211166787</v>
      </c>
      <c r="O233" s="1">
        <v>88.235294117647058</v>
      </c>
      <c r="P233" s="1">
        <v>136.33633633633633</v>
      </c>
      <c r="V233" s="1">
        <v>152.99877600979192</v>
      </c>
      <c r="W233" s="1">
        <v>110.42357274401473</v>
      </c>
      <c r="AC233">
        <v>83.606557377049185</v>
      </c>
      <c r="AD233">
        <v>137.82542113323123</v>
      </c>
      <c r="AJ233" s="1">
        <v>177.18268525311811</v>
      </c>
    </row>
    <row r="234" spans="1:36" x14ac:dyDescent="0.2">
      <c r="A234">
        <v>987</v>
      </c>
      <c r="E234" s="1">
        <v>95.744680851063833</v>
      </c>
      <c r="O234" s="1">
        <v>62.451057165231013</v>
      </c>
      <c r="P234" s="1">
        <v>134.97340425531914</v>
      </c>
      <c r="V234" s="1">
        <v>141.14513981358189</v>
      </c>
      <c r="W234" s="1">
        <v>104.60992907801419</v>
      </c>
      <c r="AC234">
        <v>125.54824561403508</v>
      </c>
      <c r="AD234">
        <v>98.261526832955411</v>
      </c>
      <c r="AJ234" s="1">
        <v>127.75330396475771</v>
      </c>
    </row>
    <row r="235" spans="1:36" x14ac:dyDescent="0.2">
      <c r="A235">
        <v>894</v>
      </c>
      <c r="E235" s="1">
        <v>143.40044742729307</v>
      </c>
      <c r="O235" s="1">
        <v>133.276740237691</v>
      </c>
      <c r="P235" s="1">
        <v>141.75962815405046</v>
      </c>
      <c r="V235" s="1">
        <v>222.67206477732793</v>
      </c>
      <c r="W235" s="1">
        <v>100.74962121212121</v>
      </c>
      <c r="AC235">
        <v>134.55149501661128</v>
      </c>
      <c r="AD235">
        <v>127.37771739130434</v>
      </c>
      <c r="AJ235" s="1">
        <v>85.171568627450981</v>
      </c>
    </row>
    <row r="236" spans="1:36" x14ac:dyDescent="0.2">
      <c r="A236">
        <v>1960</v>
      </c>
      <c r="E236" s="1">
        <v>110.45918367346938</v>
      </c>
      <c r="O236" s="1">
        <v>141.02564102564102</v>
      </c>
      <c r="P236" s="1">
        <v>155.47703180212014</v>
      </c>
      <c r="V236" s="1">
        <v>151.93704600484261</v>
      </c>
      <c r="W236" s="1">
        <v>122.72727272727273</v>
      </c>
      <c r="AC236">
        <v>134.46215139442231</v>
      </c>
      <c r="AD236">
        <v>131.98882896764252</v>
      </c>
      <c r="AJ236" s="1">
        <v>152.5735294117647</v>
      </c>
    </row>
    <row r="237" spans="1:36" x14ac:dyDescent="0.2">
      <c r="A237">
        <v>987</v>
      </c>
      <c r="E237" s="1">
        <v>90.678824721377907</v>
      </c>
      <c r="O237" s="1">
        <v>188.45700824499411</v>
      </c>
      <c r="P237" s="1">
        <v>159.01639344262296</v>
      </c>
      <c r="V237" s="1">
        <v>136.5979381443299</v>
      </c>
      <c r="W237" s="1">
        <v>131.3155386081983</v>
      </c>
      <c r="AC237">
        <v>149.09909909909911</v>
      </c>
      <c r="AD237">
        <v>143.43598055105349</v>
      </c>
      <c r="AJ237" s="1">
        <v>132.42894056847544</v>
      </c>
    </row>
    <row r="238" spans="1:36" x14ac:dyDescent="0.2">
      <c r="A238">
        <v>1414</v>
      </c>
      <c r="E238" s="1">
        <v>131.1881188118812</v>
      </c>
      <c r="O238" s="1">
        <v>132.14285714285714</v>
      </c>
      <c r="P238" s="1">
        <v>123.01587301587301</v>
      </c>
      <c r="V238" s="1">
        <v>139.91962491627595</v>
      </c>
      <c r="W238" s="1">
        <v>117.26716519374575</v>
      </c>
      <c r="AC238">
        <v>119.7558268590455</v>
      </c>
      <c r="AD238">
        <v>110.25641025641026</v>
      </c>
      <c r="AJ238" s="1">
        <v>128.84615384615384</v>
      </c>
    </row>
    <row r="239" spans="1:36" x14ac:dyDescent="0.2">
      <c r="A239">
        <v>1744</v>
      </c>
      <c r="E239" s="1">
        <v>111.52522935779817</v>
      </c>
      <c r="O239" s="1">
        <v>146.3490099009901</v>
      </c>
      <c r="P239" s="1">
        <v>139.05683192261185</v>
      </c>
      <c r="V239" s="1">
        <v>172.8754365541327</v>
      </c>
      <c r="W239" s="1">
        <v>119.90950226244344</v>
      </c>
      <c r="AC239">
        <v>139.91266375545851</v>
      </c>
      <c r="AD239">
        <v>108.49097162510748</v>
      </c>
      <c r="AJ239" s="1">
        <v>163.19444444444446</v>
      </c>
    </row>
    <row r="240" spans="1:36" x14ac:dyDescent="0.2">
      <c r="A240">
        <v>1694</v>
      </c>
      <c r="E240" s="1">
        <v>187.72136953955135</v>
      </c>
      <c r="O240" s="1">
        <v>109.55194485475135</v>
      </c>
      <c r="P240" s="1">
        <v>150.07656967840734</v>
      </c>
      <c r="V240" s="1">
        <v>79.107869142351902</v>
      </c>
      <c r="W240" s="1">
        <v>114.64646464646465</v>
      </c>
      <c r="AC240">
        <v>142.30271668822769</v>
      </c>
      <c r="AD240">
        <v>81.262592343854934</v>
      </c>
      <c r="AJ240" s="1">
        <v>195.8029231494578</v>
      </c>
    </row>
    <row r="241" spans="1:36" x14ac:dyDescent="0.2">
      <c r="A241">
        <v>1487</v>
      </c>
      <c r="E241" s="1">
        <v>75.991930060524552</v>
      </c>
      <c r="O241" s="1">
        <v>92.178770949720672</v>
      </c>
      <c r="P241" s="1">
        <v>112.61485616144267</v>
      </c>
      <c r="V241" s="1">
        <v>176.21621621621622</v>
      </c>
      <c r="W241" s="1">
        <v>119.5203197868088</v>
      </c>
      <c r="AC241">
        <v>91.889632107023417</v>
      </c>
      <c r="AD241">
        <v>105.02530730296456</v>
      </c>
      <c r="AJ241" s="1">
        <v>94.955489614243319</v>
      </c>
    </row>
    <row r="242" spans="1:36" x14ac:dyDescent="0.2">
      <c r="A242">
        <v>1566</v>
      </c>
      <c r="E242" s="1">
        <v>167.62452107279694</v>
      </c>
      <c r="O242" s="1">
        <v>155.7017543859649</v>
      </c>
      <c r="P242" s="1">
        <v>135.54915514592935</v>
      </c>
      <c r="V242" s="1">
        <v>208.70535714285714</v>
      </c>
      <c r="W242" s="1">
        <v>114.57921770051362</v>
      </c>
      <c r="AC242">
        <v>104.60992907801419</v>
      </c>
      <c r="AD242">
        <v>100.51546391752578</v>
      </c>
      <c r="AJ242" s="1">
        <v>115.28758829465187</v>
      </c>
    </row>
    <row r="243" spans="1:36" x14ac:dyDescent="0.2">
      <c r="A243">
        <v>866</v>
      </c>
      <c r="E243" s="1">
        <v>127.59815242494226</v>
      </c>
      <c r="O243" s="1">
        <v>132.69088213491474</v>
      </c>
      <c r="P243" s="1">
        <v>152.08282674772036</v>
      </c>
      <c r="V243" s="1">
        <v>134.86842105263159</v>
      </c>
      <c r="W243" s="1">
        <v>139.10795087265674</v>
      </c>
      <c r="AC243">
        <v>49.579045837231057</v>
      </c>
      <c r="AD243">
        <v>65.43624161073825</v>
      </c>
      <c r="AJ243" s="1">
        <v>146.59270998415215</v>
      </c>
    </row>
    <row r="244" spans="1:36" x14ac:dyDescent="0.2">
      <c r="A244">
        <v>1440</v>
      </c>
      <c r="E244" s="1">
        <v>54.861111111111114</v>
      </c>
      <c r="O244" s="1">
        <v>119.53551912568307</v>
      </c>
      <c r="P244" s="1">
        <v>128.2051282051282</v>
      </c>
      <c r="V244" s="1">
        <v>132.63263263263264</v>
      </c>
      <c r="W244" s="1">
        <v>142.49471458773783</v>
      </c>
      <c r="AC244">
        <v>170.40094339622641</v>
      </c>
      <c r="AD244">
        <v>68.865740740740748</v>
      </c>
      <c r="AJ244" s="1">
        <v>166.62125340599454</v>
      </c>
    </row>
    <row r="245" spans="1:36" x14ac:dyDescent="0.2">
      <c r="A245">
        <v>1217</v>
      </c>
      <c r="E245" s="1">
        <v>98.603122432210355</v>
      </c>
      <c r="O245" s="1">
        <v>110.42357274401473</v>
      </c>
      <c r="P245" s="1">
        <v>136.25366568914956</v>
      </c>
      <c r="V245" s="1">
        <v>132.0754716981132</v>
      </c>
      <c r="W245" s="1">
        <v>114.6441073512252</v>
      </c>
      <c r="AC245">
        <v>53.633141762452105</v>
      </c>
      <c r="AD245">
        <v>131.62878787878788</v>
      </c>
      <c r="AJ245" s="1">
        <v>91.6955017301038</v>
      </c>
    </row>
    <row r="246" spans="1:36" x14ac:dyDescent="0.2">
      <c r="A246">
        <v>2110</v>
      </c>
      <c r="E246" s="1">
        <v>97.156398104265406</v>
      </c>
      <c r="O246" s="1">
        <v>100.74962121212121</v>
      </c>
      <c r="P246" s="1">
        <v>134.05405405405406</v>
      </c>
      <c r="V246" s="1">
        <v>145.38676607642125</v>
      </c>
      <c r="W246" s="1">
        <v>164.07441293077159</v>
      </c>
      <c r="AC246">
        <v>135.9126984126984</v>
      </c>
      <c r="AD246">
        <v>174.3400859422959</v>
      </c>
      <c r="AJ246" s="1">
        <v>102.56410256410257</v>
      </c>
    </row>
    <row r="247" spans="1:36" x14ac:dyDescent="0.2">
      <c r="A247">
        <v>1872</v>
      </c>
      <c r="E247" s="1">
        <v>129.00641025641025</v>
      </c>
      <c r="O247" s="1">
        <v>84.649122807017548</v>
      </c>
      <c r="P247" s="1">
        <v>153.38827838827839</v>
      </c>
      <c r="V247" s="1">
        <v>117.9245283018868</v>
      </c>
      <c r="W247" s="1">
        <v>109.73175296319401</v>
      </c>
      <c r="AC247">
        <v>164.94845360824743</v>
      </c>
      <c r="AD247">
        <v>117.21611721611721</v>
      </c>
      <c r="AJ247" s="1">
        <v>135.55555555555554</v>
      </c>
    </row>
    <row r="248" spans="1:36" x14ac:dyDescent="0.2">
      <c r="A248">
        <v>1928</v>
      </c>
      <c r="E248" s="1">
        <v>71.058091286307061</v>
      </c>
      <c r="O248" s="1">
        <v>152.046783625731</v>
      </c>
      <c r="P248" s="1">
        <v>159.56651718983557</v>
      </c>
      <c r="V248" s="1">
        <v>122.14342001576044</v>
      </c>
      <c r="W248" s="1">
        <v>111.8042226487524</v>
      </c>
      <c r="AC248">
        <v>99.358974358974365</v>
      </c>
      <c r="AD248">
        <v>128.19148936170214</v>
      </c>
      <c r="AJ248" s="1">
        <v>110.01074498567336</v>
      </c>
    </row>
    <row r="249" spans="1:36" x14ac:dyDescent="0.2">
      <c r="A249">
        <v>1375</v>
      </c>
      <c r="E249" s="1">
        <v>101.81818181818181</v>
      </c>
      <c r="O249" s="1">
        <v>180.72289156626505</v>
      </c>
      <c r="P249" s="1">
        <v>156.45161290322579</v>
      </c>
      <c r="V249" s="1">
        <v>103.04740406320542</v>
      </c>
      <c r="W249" s="1">
        <v>89.841878294202203</v>
      </c>
      <c r="AC249">
        <v>184.74088291746642</v>
      </c>
      <c r="AD249">
        <v>196.37148803329865</v>
      </c>
      <c r="AJ249" s="1">
        <v>121.5372589890568</v>
      </c>
    </row>
    <row r="250" spans="1:36" x14ac:dyDescent="0.2">
      <c r="A250">
        <v>1668</v>
      </c>
      <c r="E250" s="1">
        <v>107.91366906474821</v>
      </c>
      <c r="O250" s="1">
        <v>118.10294117647059</v>
      </c>
      <c r="P250" s="1">
        <v>183.84433962264151</v>
      </c>
      <c r="V250" s="1">
        <v>48.472222222222221</v>
      </c>
      <c r="W250" s="1">
        <v>134.02384500745157</v>
      </c>
      <c r="AC250">
        <v>139.66836734693877</v>
      </c>
      <c r="AD250">
        <v>139.32291666666666</v>
      </c>
      <c r="AJ250" s="1">
        <v>76.340326340326342</v>
      </c>
    </row>
    <row r="251" spans="1:36" x14ac:dyDescent="0.2">
      <c r="A251">
        <v>2144</v>
      </c>
      <c r="E251" s="1">
        <v>129.19776119402985</v>
      </c>
      <c r="O251" s="1">
        <v>137.23667905824038</v>
      </c>
      <c r="P251" s="1">
        <v>127.27272727272727</v>
      </c>
      <c r="V251" s="1">
        <v>133.20941759603468</v>
      </c>
      <c r="W251" s="1">
        <v>102.63852242744063</v>
      </c>
      <c r="AC251">
        <v>120.5233033524121</v>
      </c>
      <c r="AD251">
        <v>124.92288710672425</v>
      </c>
      <c r="AJ251" s="1">
        <v>103.844454264251</v>
      </c>
    </row>
    <row r="252" spans="1:36" x14ac:dyDescent="0.2">
      <c r="A252">
        <v>1306</v>
      </c>
      <c r="E252" s="1">
        <v>58.575803981623274</v>
      </c>
      <c r="O252" s="1">
        <v>140.46288906624102</v>
      </c>
      <c r="P252" s="1">
        <v>131.59698423577794</v>
      </c>
      <c r="V252" s="1">
        <v>144.60511679644048</v>
      </c>
      <c r="W252" s="1">
        <v>109.33503836317135</v>
      </c>
      <c r="AC252">
        <v>125.83333333333333</v>
      </c>
      <c r="AD252">
        <v>127.57201646090535</v>
      </c>
      <c r="AJ252" s="1">
        <v>101.58150851581509</v>
      </c>
    </row>
    <row r="253" spans="1:36" x14ac:dyDescent="0.2">
      <c r="A253">
        <v>1625</v>
      </c>
      <c r="E253" s="1">
        <v>144.61538461538461</v>
      </c>
      <c r="O253" s="1">
        <v>130.83916083916083</v>
      </c>
      <c r="P253" s="1">
        <v>147.59036144578315</v>
      </c>
      <c r="V253" s="1">
        <v>131.57894736842104</v>
      </c>
      <c r="W253" s="1">
        <v>154.45859872611464</v>
      </c>
      <c r="AC253">
        <v>119.96251171508904</v>
      </c>
      <c r="AD253">
        <v>106.34171907756813</v>
      </c>
      <c r="AJ253" s="1">
        <v>142.07377866400799</v>
      </c>
    </row>
    <row r="254" spans="1:36" x14ac:dyDescent="0.2">
      <c r="A254">
        <v>1640</v>
      </c>
      <c r="E254" s="1">
        <v>105.48780487804878</v>
      </c>
      <c r="O254" s="1">
        <v>86.253369272237194</v>
      </c>
      <c r="P254" s="1">
        <v>80.456407255705088</v>
      </c>
      <c r="V254" s="1">
        <v>115.32125205930807</v>
      </c>
      <c r="W254" s="1">
        <v>118.48341232227489</v>
      </c>
      <c r="AC254">
        <v>98.46055163566389</v>
      </c>
      <c r="AD254">
        <v>76.438848920863308</v>
      </c>
      <c r="AJ254" s="1">
        <v>97.560975609756099</v>
      </c>
    </row>
    <row r="255" spans="1:36" x14ac:dyDescent="0.2">
      <c r="A255">
        <v>1302</v>
      </c>
      <c r="E255" s="1">
        <v>121.35176651305683</v>
      </c>
      <c r="O255" s="1">
        <v>119.7558268590455</v>
      </c>
      <c r="P255" s="1">
        <v>157.97914995990376</v>
      </c>
      <c r="V255" s="1">
        <v>160.46640755136036</v>
      </c>
      <c r="W255" s="1">
        <v>129.80769230769232</v>
      </c>
      <c r="AC255">
        <v>101.31712259371834</v>
      </c>
      <c r="AD255">
        <v>88.902980342422325</v>
      </c>
      <c r="AJ255" s="1">
        <v>122.56410256410257</v>
      </c>
    </row>
    <row r="256" spans="1:36" x14ac:dyDescent="0.2">
      <c r="A256">
        <v>1314</v>
      </c>
      <c r="E256" s="1">
        <v>110.35007610350075</v>
      </c>
      <c r="O256" s="1">
        <v>89.841878294202203</v>
      </c>
      <c r="P256" s="1">
        <v>134.27092846270929</v>
      </c>
      <c r="V256" s="1">
        <v>171.01806239737274</v>
      </c>
      <c r="W256" s="1">
        <v>206.56732813607371</v>
      </c>
      <c r="AC256">
        <v>155.07075471698113</v>
      </c>
      <c r="AD256">
        <v>106.56292286874154</v>
      </c>
      <c r="AJ256" s="1">
        <v>100.40160642570281</v>
      </c>
    </row>
    <row r="257" spans="1:36" x14ac:dyDescent="0.2">
      <c r="A257">
        <v>2291</v>
      </c>
      <c r="E257" s="1">
        <v>100.39284155390659</v>
      </c>
      <c r="O257" s="1">
        <v>139.91266375545851</v>
      </c>
      <c r="P257" s="1">
        <v>135.93518060366156</v>
      </c>
      <c r="V257" s="1">
        <v>119.59654178674351</v>
      </c>
      <c r="W257" s="1">
        <v>141.81472081218274</v>
      </c>
      <c r="AC257">
        <v>147.66483516483515</v>
      </c>
      <c r="AD257">
        <v>160.24706744868035</v>
      </c>
      <c r="AJ257" s="1">
        <v>137.58680555555554</v>
      </c>
    </row>
    <row r="258" spans="1:36" x14ac:dyDescent="0.2">
      <c r="A258">
        <v>1728</v>
      </c>
      <c r="E258" s="1">
        <v>120.08101851851852</v>
      </c>
      <c r="O258" s="1">
        <v>134.02384500745157</v>
      </c>
      <c r="P258" s="1">
        <v>107.10059171597634</v>
      </c>
      <c r="V258" s="1">
        <v>120.98312545854732</v>
      </c>
      <c r="W258" s="1">
        <v>111.58536585365853</v>
      </c>
      <c r="AC258">
        <v>72.84482758620689</v>
      </c>
      <c r="AD258">
        <v>85.508550855085502</v>
      </c>
      <c r="AJ258" s="1">
        <v>108.89070146818923</v>
      </c>
    </row>
    <row r="259" spans="1:36" x14ac:dyDescent="0.2">
      <c r="A259">
        <v>1604</v>
      </c>
      <c r="E259" s="1">
        <v>137.15710723192021</v>
      </c>
      <c r="O259" s="1">
        <v>102.63852242744063</v>
      </c>
      <c r="P259" s="1">
        <v>183.3910034602076</v>
      </c>
      <c r="V259" s="1">
        <v>148.1469298245614</v>
      </c>
      <c r="W259" s="1">
        <v>129.8326601269475</v>
      </c>
      <c r="AC259">
        <v>122.48322147651007</v>
      </c>
      <c r="AD259">
        <v>147.91666666666666</v>
      </c>
      <c r="AJ259" s="1">
        <v>133.03049967553537</v>
      </c>
    </row>
    <row r="260" spans="1:36" x14ac:dyDescent="0.2">
      <c r="A260">
        <v>1792</v>
      </c>
      <c r="E260" s="1">
        <v>129.18526785714286</v>
      </c>
      <c r="O260" s="1">
        <v>154.45859872611464</v>
      </c>
      <c r="P260" s="1">
        <v>129.73925299506695</v>
      </c>
      <c r="V260" s="1">
        <v>150.34722222222223</v>
      </c>
      <c r="W260" s="1">
        <v>87.017873941674509</v>
      </c>
      <c r="AC260">
        <v>144.03669724770643</v>
      </c>
      <c r="AD260">
        <v>148.24335904027421</v>
      </c>
      <c r="AJ260" s="1">
        <v>167.67337807606265</v>
      </c>
    </row>
    <row r="261" spans="1:36" x14ac:dyDescent="0.2">
      <c r="A261">
        <v>882</v>
      </c>
      <c r="E261" s="1">
        <v>109.97732426303855</v>
      </c>
      <c r="O261" s="1">
        <v>206.56732813607371</v>
      </c>
      <c r="P261" s="1">
        <v>110.59379217273954</v>
      </c>
      <c r="V261" s="1">
        <v>124.07407407407408</v>
      </c>
      <c r="W261" s="1">
        <v>120.5233033524121</v>
      </c>
      <c r="AC261">
        <v>192.45172615564658</v>
      </c>
      <c r="AD261">
        <v>117.33800350262698</v>
      </c>
      <c r="AJ261" s="1">
        <v>84.454623532779848</v>
      </c>
    </row>
    <row r="262" spans="1:36" x14ac:dyDescent="0.2">
      <c r="A262">
        <v>1382</v>
      </c>
      <c r="E262" s="1">
        <v>127.35166425470332</v>
      </c>
      <c r="O262" s="1">
        <v>141.81472081218274</v>
      </c>
      <c r="P262" s="1">
        <v>111.89710610932475</v>
      </c>
      <c r="V262" s="1">
        <v>199.43613861386137</v>
      </c>
      <c r="W262" s="1">
        <v>125.83333333333333</v>
      </c>
      <c r="AC262">
        <v>99.33554817275747</v>
      </c>
      <c r="AD262">
        <v>96.15384615384616</v>
      </c>
      <c r="AJ262" s="1">
        <v>152.94999999999999</v>
      </c>
    </row>
    <row r="263" spans="1:36" x14ac:dyDescent="0.2">
      <c r="A263">
        <v>2574</v>
      </c>
      <c r="E263" s="1">
        <v>107.22610722610723</v>
      </c>
      <c r="O263" s="1">
        <v>138.27349121466767</v>
      </c>
      <c r="P263" s="1">
        <v>169.281045751634</v>
      </c>
      <c r="V263" s="1">
        <v>120.57877813504822</v>
      </c>
      <c r="W263" s="1">
        <v>129.5790049207217</v>
      </c>
      <c r="AC263">
        <v>111.98738170347004</v>
      </c>
      <c r="AD263">
        <v>145.53014553014552</v>
      </c>
      <c r="AJ263" s="1">
        <v>100.31208203299153</v>
      </c>
    </row>
    <row r="264" spans="1:36" x14ac:dyDescent="0.2">
      <c r="A264">
        <v>1212</v>
      </c>
      <c r="E264" s="1">
        <v>124.58745874587459</v>
      </c>
      <c r="O264" s="1">
        <v>164.94845360824743</v>
      </c>
      <c r="P264" s="1">
        <v>118.56435643564356</v>
      </c>
      <c r="V264" s="1">
        <v>139.02053712480253</v>
      </c>
      <c r="W264" s="1">
        <v>101.31712259371834</v>
      </c>
      <c r="AC264">
        <v>258.73815566835873</v>
      </c>
      <c r="AD264">
        <v>96.34551495016612</v>
      </c>
      <c r="AJ264" s="1">
        <v>63.655761024182077</v>
      </c>
    </row>
    <row r="265" spans="1:36" x14ac:dyDescent="0.2">
      <c r="A265">
        <v>1316</v>
      </c>
      <c r="E265" s="1">
        <v>98.784194528875375</v>
      </c>
      <c r="O265" s="1">
        <v>184.74088291746642</v>
      </c>
      <c r="P265" s="1">
        <v>105.625</v>
      </c>
      <c r="V265" s="1">
        <v>142.24137931034483</v>
      </c>
      <c r="W265" s="1">
        <v>94.466936572199728</v>
      </c>
      <c r="AC265">
        <v>128.2051282051282</v>
      </c>
      <c r="AD265">
        <v>103.27783558792925</v>
      </c>
      <c r="AJ265" s="1">
        <v>95.818815331010455</v>
      </c>
    </row>
    <row r="266" spans="1:36" x14ac:dyDescent="0.2">
      <c r="A266">
        <v>764</v>
      </c>
      <c r="E266" s="1">
        <v>95.549738219895289</v>
      </c>
      <c r="O266" s="1">
        <v>119.96251171508904</v>
      </c>
      <c r="P266" s="1">
        <v>155.23968042609854</v>
      </c>
      <c r="V266" s="1">
        <v>142.14876033057851</v>
      </c>
      <c r="W266" s="1">
        <v>102.3391812865497</v>
      </c>
      <c r="AC266">
        <v>117.15160796324655</v>
      </c>
      <c r="AD266">
        <v>120.71156289707751</v>
      </c>
      <c r="AJ266" s="1">
        <v>185.18518518518519</v>
      </c>
    </row>
    <row r="267" spans="1:36" x14ac:dyDescent="0.2">
      <c r="A267">
        <v>1422</v>
      </c>
      <c r="E267" s="1">
        <v>123.41772151898734</v>
      </c>
      <c r="O267" s="1">
        <v>131.02820746132849</v>
      </c>
      <c r="P267" s="1">
        <v>144.83471074380165</v>
      </c>
      <c r="V267" s="1">
        <v>79.770974155069581</v>
      </c>
      <c r="W267" s="1">
        <v>120</v>
      </c>
      <c r="AC267">
        <v>145.23281596452327</v>
      </c>
      <c r="AD267">
        <v>109.375</v>
      </c>
      <c r="AJ267" s="1">
        <v>110.32644903397735</v>
      </c>
    </row>
    <row r="268" spans="1:36" x14ac:dyDescent="0.2">
      <c r="A268">
        <v>1511</v>
      </c>
      <c r="E268" s="1">
        <v>122.43547319655858</v>
      </c>
      <c r="O268" s="1">
        <v>108.75</v>
      </c>
      <c r="P268" s="1">
        <v>103.53081986834231</v>
      </c>
      <c r="V268" s="1">
        <v>129.98790810157195</v>
      </c>
      <c r="W268" s="1">
        <v>117.4881836596894</v>
      </c>
      <c r="AC268">
        <v>141.93872549019608</v>
      </c>
      <c r="AD268">
        <v>114.06025824964132</v>
      </c>
      <c r="AJ268" s="1">
        <v>135.80246913580248</v>
      </c>
    </row>
    <row r="269" spans="1:36" x14ac:dyDescent="0.2">
      <c r="A269">
        <v>2192</v>
      </c>
      <c r="E269" s="1">
        <v>81.888686131386862</v>
      </c>
      <c r="O269" s="1">
        <v>102.3391812865497</v>
      </c>
      <c r="P269" s="1">
        <v>237.59079903147699</v>
      </c>
      <c r="V269" s="1">
        <v>117.66467065868264</v>
      </c>
      <c r="W269" s="1">
        <v>94.197437829691026</v>
      </c>
      <c r="AC269">
        <v>73.564583333333331</v>
      </c>
      <c r="AD269">
        <v>115.30398322851153</v>
      </c>
      <c r="AJ269" s="1">
        <v>184.18467583497053</v>
      </c>
    </row>
    <row r="270" spans="1:36" x14ac:dyDescent="0.2">
      <c r="A270">
        <v>778</v>
      </c>
      <c r="E270" s="1">
        <v>154.88431876606683</v>
      </c>
      <c r="O270" s="1">
        <v>101.78117048346056</v>
      </c>
      <c r="P270" s="1">
        <v>166.44325290437891</v>
      </c>
      <c r="V270" s="1">
        <v>128.76157407407408</v>
      </c>
      <c r="W270" s="1">
        <v>72.84482758620689</v>
      </c>
      <c r="AC270">
        <v>119.35683364254793</v>
      </c>
      <c r="AD270">
        <v>125.87412587412588</v>
      </c>
      <c r="AJ270" s="1">
        <v>108.47044485070079</v>
      </c>
    </row>
    <row r="271" spans="1:36" x14ac:dyDescent="0.2">
      <c r="A271">
        <v>1113</v>
      </c>
      <c r="E271" s="1">
        <v>132.97394429469901</v>
      </c>
      <c r="O271" s="1">
        <v>100.80862533692722</v>
      </c>
      <c r="P271" s="1">
        <v>117.46987951807229</v>
      </c>
      <c r="V271" s="1">
        <v>136.3244176013805</v>
      </c>
      <c r="W271" s="1">
        <v>121.0877373011801</v>
      </c>
      <c r="AC271">
        <v>127.02702702702703</v>
      </c>
      <c r="AD271">
        <v>103.60576923076923</v>
      </c>
      <c r="AJ271" s="1">
        <v>131.63407821229049</v>
      </c>
    </row>
    <row r="272" spans="1:36" x14ac:dyDescent="0.2">
      <c r="A272">
        <v>1939</v>
      </c>
      <c r="E272" s="1">
        <v>137.18411552346569</v>
      </c>
      <c r="O272" s="1">
        <v>122.11538461538461</v>
      </c>
      <c r="P272" s="1">
        <v>104.76718403547672</v>
      </c>
      <c r="V272" s="1">
        <v>169.89381636477202</v>
      </c>
      <c r="W272" s="1">
        <v>119.20332936979786</v>
      </c>
      <c r="AC272">
        <v>106.9611780455154</v>
      </c>
      <c r="AD272">
        <v>84.654911838790937</v>
      </c>
      <c r="AJ272" s="1">
        <v>110.49723756906077</v>
      </c>
    </row>
    <row r="273" spans="1:36" x14ac:dyDescent="0.2">
      <c r="A273">
        <v>1363</v>
      </c>
      <c r="E273" s="1">
        <v>177.18268525311811</v>
      </c>
      <c r="O273" s="1">
        <v>117.4881836596894</v>
      </c>
      <c r="P273" s="1">
        <v>134.80392156862746</v>
      </c>
      <c r="V273" s="1">
        <v>171.38193688792165</v>
      </c>
      <c r="W273" s="1">
        <v>116.27471264367816</v>
      </c>
      <c r="AC273">
        <v>154.08333333333334</v>
      </c>
      <c r="AD273">
        <v>93.252463987869604</v>
      </c>
      <c r="AJ273" s="1">
        <v>137.82542113323123</v>
      </c>
    </row>
    <row r="274" spans="1:36" x14ac:dyDescent="0.2">
      <c r="A274">
        <v>2270</v>
      </c>
      <c r="E274" s="1">
        <v>127.75330396475771</v>
      </c>
      <c r="O274" s="1">
        <v>133.2047685834502</v>
      </c>
      <c r="P274" s="1">
        <v>120.87912087912088</v>
      </c>
      <c r="V274" s="1">
        <v>126.93452380952381</v>
      </c>
      <c r="W274" s="1">
        <v>157.37410071942446</v>
      </c>
      <c r="AC274">
        <v>66.827180310326384</v>
      </c>
      <c r="AD274">
        <v>113.84854771784232</v>
      </c>
      <c r="AJ274" s="1">
        <v>98.261526832955411</v>
      </c>
    </row>
    <row r="275" spans="1:36" x14ac:dyDescent="0.2">
      <c r="A275">
        <v>1632</v>
      </c>
      <c r="E275" s="1">
        <v>85.171568627450981</v>
      </c>
      <c r="O275" s="1">
        <v>182.63848396501459</v>
      </c>
      <c r="P275" s="1">
        <v>117.66505636070853</v>
      </c>
      <c r="V275" s="1">
        <v>151.5151515151515</v>
      </c>
      <c r="W275" s="1">
        <v>111.73885750156937</v>
      </c>
      <c r="AC275">
        <v>174.34895833333334</v>
      </c>
      <c r="AD275">
        <v>137.87510137875103</v>
      </c>
      <c r="AJ275" s="1">
        <v>127.37771739130434</v>
      </c>
    </row>
    <row r="276" spans="1:36" x14ac:dyDescent="0.2">
      <c r="A276">
        <v>816</v>
      </c>
      <c r="E276" s="1">
        <v>152.5735294117647</v>
      </c>
      <c r="O276" s="1">
        <v>151.21506682867559</v>
      </c>
      <c r="P276" s="1">
        <v>146.86468646864685</v>
      </c>
      <c r="V276" s="1">
        <v>130.96351730589336</v>
      </c>
      <c r="W276" s="1">
        <v>102.49554367201426</v>
      </c>
      <c r="AC276">
        <v>100.89503661513426</v>
      </c>
      <c r="AD276">
        <v>99.444444444444443</v>
      </c>
      <c r="AJ276" s="1">
        <v>131.98882896764252</v>
      </c>
    </row>
    <row r="277" spans="1:36" x14ac:dyDescent="0.2">
      <c r="A277">
        <v>1548</v>
      </c>
      <c r="E277" s="1">
        <v>132.42894056847544</v>
      </c>
      <c r="O277" s="1">
        <v>121.0877373011801</v>
      </c>
      <c r="P277" s="1">
        <v>111.24227093872962</v>
      </c>
      <c r="V277" s="1">
        <v>121.22844827586206</v>
      </c>
      <c r="W277" s="1">
        <v>77.951002227171486</v>
      </c>
      <c r="AC277">
        <v>135.78088578088577</v>
      </c>
      <c r="AD277">
        <v>75.103489059727977</v>
      </c>
      <c r="AJ277" s="1">
        <v>143.43598055105349</v>
      </c>
    </row>
    <row r="278" spans="1:36" x14ac:dyDescent="0.2">
      <c r="A278">
        <v>1560</v>
      </c>
      <c r="E278" s="1">
        <v>128.84615384615384</v>
      </c>
      <c r="O278" s="1">
        <v>127.47252747252747</v>
      </c>
      <c r="P278" s="1">
        <v>117.64705882352941</v>
      </c>
      <c r="V278" s="1">
        <v>148.80605707629587</v>
      </c>
      <c r="W278" s="1">
        <v>63.818303571428572</v>
      </c>
      <c r="AC278">
        <v>132.77777777777777</v>
      </c>
      <c r="AD278">
        <v>118.80912632164718</v>
      </c>
      <c r="AJ278" s="1">
        <v>110.25641025641026</v>
      </c>
    </row>
    <row r="279" spans="1:36" x14ac:dyDescent="0.2">
      <c r="A279">
        <v>864</v>
      </c>
      <c r="E279" s="1">
        <v>163.19444444444446</v>
      </c>
      <c r="O279" s="1">
        <v>157.37410071942446</v>
      </c>
      <c r="P279" s="1">
        <v>174.6987951807229</v>
      </c>
      <c r="V279" s="1">
        <v>95.914742451154524</v>
      </c>
      <c r="W279" s="1">
        <v>119.28429423459245</v>
      </c>
      <c r="AC279">
        <v>122.32415902140673</v>
      </c>
      <c r="AD279">
        <v>122.88786482334869</v>
      </c>
      <c r="AJ279" s="1">
        <v>108.49097162510748</v>
      </c>
    </row>
    <row r="280" spans="1:36" x14ac:dyDescent="0.2">
      <c r="A280">
        <v>2121</v>
      </c>
      <c r="E280" s="1">
        <v>195.8029231494578</v>
      </c>
      <c r="O280" s="1">
        <v>128.13852813852813</v>
      </c>
      <c r="P280" s="1">
        <v>102.4390243902439</v>
      </c>
      <c r="V280" s="1">
        <v>129.12087912087912</v>
      </c>
      <c r="W280" s="1">
        <v>117.25067385444744</v>
      </c>
      <c r="AC280">
        <v>39.152892561983471</v>
      </c>
      <c r="AD280">
        <v>68.412162162162161</v>
      </c>
      <c r="AJ280" s="1">
        <v>81.262592343854934</v>
      </c>
    </row>
    <row r="281" spans="1:36" x14ac:dyDescent="0.2">
      <c r="A281">
        <v>2022</v>
      </c>
      <c r="E281" s="1">
        <v>94.955489614243319</v>
      </c>
      <c r="O281" s="1">
        <v>157.98611111111111</v>
      </c>
      <c r="P281" s="1">
        <v>174.6240487062405</v>
      </c>
      <c r="V281" s="1">
        <v>150.28901734104045</v>
      </c>
      <c r="W281" s="1">
        <v>67.854001759014949</v>
      </c>
      <c r="AC281">
        <v>127.85388127853881</v>
      </c>
      <c r="AD281">
        <v>111.11111111111111</v>
      </c>
      <c r="AJ281" s="1">
        <v>108.34371108343711</v>
      </c>
    </row>
    <row r="282" spans="1:36" x14ac:dyDescent="0.2">
      <c r="A282">
        <v>1982</v>
      </c>
      <c r="E282" s="1">
        <v>115.28758829465187</v>
      </c>
      <c r="O282" s="1">
        <v>144.03669724770643</v>
      </c>
      <c r="P282" s="1">
        <v>110.7087428867046</v>
      </c>
      <c r="V282" s="1">
        <v>87.284482758620683</v>
      </c>
      <c r="W282" s="1">
        <v>72.427572427572429</v>
      </c>
      <c r="AC282">
        <v>106.39606396063961</v>
      </c>
      <c r="AD282">
        <v>129.14131169709262</v>
      </c>
      <c r="AJ282" s="1">
        <v>105.02530730296456</v>
      </c>
    </row>
    <row r="283" spans="1:36" x14ac:dyDescent="0.2">
      <c r="A283">
        <v>1262</v>
      </c>
      <c r="E283" s="1">
        <v>146.59270998415215</v>
      </c>
      <c r="O283" s="1">
        <v>109.20209668025626</v>
      </c>
      <c r="P283" s="1">
        <v>215.80141010575792</v>
      </c>
      <c r="V283" s="1">
        <v>122.39020878329734</v>
      </c>
      <c r="W283" s="1">
        <v>141.93872549019608</v>
      </c>
      <c r="AC283">
        <v>108.38779956427015</v>
      </c>
      <c r="AD283">
        <v>182.67581475128645</v>
      </c>
      <c r="AJ283" s="1">
        <v>100.51546391752578</v>
      </c>
    </row>
    <row r="284" spans="1:36" x14ac:dyDescent="0.2">
      <c r="A284">
        <v>1314</v>
      </c>
      <c r="E284" s="1">
        <v>157.91476407914763</v>
      </c>
      <c r="O284" s="1">
        <v>111.73885750156937</v>
      </c>
      <c r="P284" s="1">
        <v>107.93357933579335</v>
      </c>
      <c r="V284" s="1">
        <v>108.43373493975903</v>
      </c>
      <c r="W284" s="1">
        <v>68.681318681318686</v>
      </c>
      <c r="AC284">
        <v>98.388952819332573</v>
      </c>
      <c r="AD284">
        <v>87.051938551572789</v>
      </c>
      <c r="AJ284" s="1">
        <v>65.43624161073825</v>
      </c>
    </row>
    <row r="285" spans="1:36" x14ac:dyDescent="0.2">
      <c r="A285">
        <v>1468</v>
      </c>
      <c r="E285" s="1">
        <v>166.62125340599454</v>
      </c>
      <c r="O285" s="1">
        <v>192.45172615564658</v>
      </c>
      <c r="P285" s="1">
        <v>124.89044697633655</v>
      </c>
      <c r="V285" s="1">
        <v>139.41368078175896</v>
      </c>
      <c r="W285" s="1">
        <v>111.89468735307945</v>
      </c>
      <c r="AC285">
        <v>161.07977437550363</v>
      </c>
      <c r="AD285">
        <v>109.63793982661907</v>
      </c>
      <c r="AJ285" s="1">
        <v>131.62878787878788</v>
      </c>
    </row>
    <row r="286" spans="1:36" x14ac:dyDescent="0.2">
      <c r="A286">
        <v>1575</v>
      </c>
      <c r="E286" s="1">
        <v>113.77777777777777</v>
      </c>
      <c r="O286" s="1">
        <v>84.696261682242991</v>
      </c>
      <c r="P286" s="1">
        <v>179.17789757412399</v>
      </c>
      <c r="V286" s="1">
        <v>82.523148148148152</v>
      </c>
      <c r="W286" s="1">
        <v>116.79256246368391</v>
      </c>
      <c r="AC286">
        <v>126.29936808846762</v>
      </c>
      <c r="AD286">
        <v>120.74829931972789</v>
      </c>
      <c r="AJ286" s="1">
        <v>174.3400859422959</v>
      </c>
    </row>
    <row r="287" spans="1:36" x14ac:dyDescent="0.2">
      <c r="A287">
        <v>1250</v>
      </c>
      <c r="E287" s="1">
        <v>131.76</v>
      </c>
      <c r="O287" s="1">
        <v>133.00865800865802</v>
      </c>
      <c r="P287" s="1">
        <v>127.20588235294117</v>
      </c>
      <c r="V287" s="1">
        <v>138.88888888888889</v>
      </c>
      <c r="W287" s="1">
        <v>120.05054759898904</v>
      </c>
      <c r="AC287">
        <v>71.559633027522935</v>
      </c>
      <c r="AD287">
        <v>112.76223776223776</v>
      </c>
      <c r="AJ287" s="1">
        <v>117.21611721611721</v>
      </c>
    </row>
    <row r="288" spans="1:36" x14ac:dyDescent="0.2">
      <c r="A288">
        <v>1734</v>
      </c>
      <c r="E288" s="1">
        <v>91.6955017301038</v>
      </c>
      <c r="O288" s="1">
        <v>144.6629213483146</v>
      </c>
      <c r="P288" s="1">
        <v>147.02664298401422</v>
      </c>
      <c r="V288" s="1">
        <v>127.29181245626312</v>
      </c>
      <c r="W288" s="1">
        <v>88.978766430738119</v>
      </c>
      <c r="AC288">
        <v>128.29403606102636</v>
      </c>
      <c r="AD288">
        <v>93.543046357615893</v>
      </c>
      <c r="AJ288" s="1">
        <v>196.37148803329865</v>
      </c>
    </row>
    <row r="289" spans="1:36" x14ac:dyDescent="0.2">
      <c r="A289">
        <v>858</v>
      </c>
      <c r="E289" s="1">
        <v>102.56410256410257</v>
      </c>
      <c r="O289" s="1">
        <v>258.73815566835873</v>
      </c>
      <c r="P289" s="1">
        <v>223.98843930635837</v>
      </c>
      <c r="V289" s="1">
        <v>124.04162585700294</v>
      </c>
      <c r="W289" s="1">
        <v>99.284436493738824</v>
      </c>
      <c r="AC289">
        <v>170.52980132450332</v>
      </c>
      <c r="AD289">
        <v>125.94656488549619</v>
      </c>
      <c r="AJ289" s="1">
        <v>139.32291666666666</v>
      </c>
    </row>
    <row r="290" spans="1:36" x14ac:dyDescent="0.2">
      <c r="A290">
        <v>900</v>
      </c>
      <c r="E290" s="1">
        <v>135.55555555555554</v>
      </c>
      <c r="O290" s="1">
        <v>109.22330097087378</v>
      </c>
      <c r="P290" s="1">
        <v>122.24199288256227</v>
      </c>
      <c r="V290" s="1">
        <v>182.39644970414201</v>
      </c>
      <c r="W290" s="1">
        <v>128.36123795027905</v>
      </c>
      <c r="AC290">
        <v>86.86440677966101</v>
      </c>
      <c r="AD290">
        <v>114.00795404330535</v>
      </c>
      <c r="AJ290" s="1">
        <v>124.92288710672425</v>
      </c>
    </row>
    <row r="291" spans="1:36" x14ac:dyDescent="0.2">
      <c r="A291">
        <v>1396</v>
      </c>
      <c r="E291" s="1">
        <v>110.01074498567336</v>
      </c>
      <c r="O291" s="1">
        <v>117.15160796324655</v>
      </c>
      <c r="P291" s="1">
        <v>151.73628585807751</v>
      </c>
      <c r="V291" s="1">
        <v>155.13126491646779</v>
      </c>
      <c r="W291" s="1">
        <v>122.2217125382263</v>
      </c>
      <c r="AC291">
        <v>124.45730824891461</v>
      </c>
      <c r="AD291">
        <v>106.87022900763358</v>
      </c>
      <c r="AJ291" s="1">
        <v>127.57201646090535</v>
      </c>
    </row>
    <row r="292" spans="1:36" x14ac:dyDescent="0.2">
      <c r="A292">
        <v>1919</v>
      </c>
      <c r="E292" s="1">
        <v>121.5372589890568</v>
      </c>
      <c r="O292" s="1">
        <v>124.82319660537482</v>
      </c>
      <c r="P292" s="1">
        <v>162.95025728987994</v>
      </c>
      <c r="V292" s="1">
        <v>97.080787508486083</v>
      </c>
      <c r="W292" s="1">
        <v>101.70620058260508</v>
      </c>
      <c r="AC292">
        <v>120.34574468085107</v>
      </c>
      <c r="AD292">
        <v>92.592592592592595</v>
      </c>
      <c r="AJ292" s="1">
        <v>106.34171907756813</v>
      </c>
    </row>
    <row r="293" spans="1:36" x14ac:dyDescent="0.2">
      <c r="A293">
        <v>1716</v>
      </c>
      <c r="E293" s="1">
        <v>79.1958041958042</v>
      </c>
      <c r="O293" s="1">
        <v>66.318181818181813</v>
      </c>
      <c r="P293" s="1">
        <v>108.05970149253731</v>
      </c>
      <c r="V293" s="1">
        <v>85.026737967914443</v>
      </c>
      <c r="W293" s="1">
        <v>103.88349514563107</v>
      </c>
      <c r="AC293">
        <v>83.170254403131111</v>
      </c>
      <c r="AD293">
        <v>70.1647345942648</v>
      </c>
      <c r="AJ293" s="1">
        <v>97.502972651605234</v>
      </c>
    </row>
    <row r="294" spans="1:36" x14ac:dyDescent="0.2">
      <c r="A294">
        <v>1716</v>
      </c>
      <c r="E294" s="1">
        <v>76.340326340326342</v>
      </c>
      <c r="O294" s="1">
        <v>129.17173252279636</v>
      </c>
      <c r="P294" s="1">
        <v>126.65289256198348</v>
      </c>
      <c r="V294" s="1">
        <v>169.11764705882354</v>
      </c>
      <c r="W294" s="1">
        <v>108.38963963963964</v>
      </c>
      <c r="AC294">
        <v>110.16635859519408</v>
      </c>
      <c r="AD294">
        <v>105.35714285714286</v>
      </c>
      <c r="AJ294" s="1">
        <v>88.902980342422325</v>
      </c>
    </row>
    <row r="295" spans="1:36" x14ac:dyDescent="0.2">
      <c r="A295">
        <v>2263</v>
      </c>
      <c r="E295" s="1">
        <v>103.844454264251</v>
      </c>
      <c r="O295" s="1">
        <v>119.35683364254793</v>
      </c>
      <c r="P295" s="1">
        <v>116.69128508124076</v>
      </c>
      <c r="V295" s="1">
        <v>165.09433962264151</v>
      </c>
      <c r="W295" s="1">
        <v>87.39837398373983</v>
      </c>
      <c r="AC295">
        <v>137.86764705882354</v>
      </c>
      <c r="AD295">
        <v>128.91344383057091</v>
      </c>
      <c r="AJ295" s="1">
        <v>158.1419624217119</v>
      </c>
    </row>
    <row r="296" spans="1:36" x14ac:dyDescent="0.2">
      <c r="A296">
        <v>1644</v>
      </c>
      <c r="E296" s="1">
        <v>101.58150851581509</v>
      </c>
      <c r="O296" s="1">
        <v>120.05054759898904</v>
      </c>
      <c r="P296" s="1">
        <v>144.31023521932613</v>
      </c>
      <c r="V296" s="1">
        <v>119.04761904761905</v>
      </c>
      <c r="W296" s="1">
        <v>74.055158324821249</v>
      </c>
      <c r="AC296">
        <v>141.75962815405046</v>
      </c>
      <c r="AD296">
        <v>163.49855630413859</v>
      </c>
      <c r="AJ296" s="1">
        <v>106.56292286874154</v>
      </c>
    </row>
    <row r="297" spans="1:36" x14ac:dyDescent="0.2">
      <c r="A297">
        <v>1003</v>
      </c>
      <c r="E297" s="1">
        <v>142.07377866400799</v>
      </c>
      <c r="O297" s="1">
        <v>116.96471725471243</v>
      </c>
      <c r="P297" s="1">
        <v>134.42867811799852</v>
      </c>
      <c r="V297" s="1">
        <v>174.6987951807229</v>
      </c>
      <c r="W297" s="1">
        <v>100.89503661513426</v>
      </c>
      <c r="AC297">
        <v>155.47703180212014</v>
      </c>
      <c r="AD297">
        <v>47.021943573667713</v>
      </c>
      <c r="AJ297" s="1">
        <v>160.24706744868035</v>
      </c>
    </row>
    <row r="298" spans="1:36" x14ac:dyDescent="0.2">
      <c r="A298">
        <v>1558</v>
      </c>
      <c r="E298" s="1">
        <v>97.560975609756099</v>
      </c>
      <c r="O298" s="1">
        <v>66.827180310326384</v>
      </c>
      <c r="P298" s="1">
        <v>167.57082579867389</v>
      </c>
      <c r="V298" s="1">
        <v>138.51711840228245</v>
      </c>
      <c r="W298" s="1">
        <v>109.46327683615819</v>
      </c>
      <c r="AC298">
        <v>159.01639344262296</v>
      </c>
      <c r="AD298">
        <v>137.31060606060606</v>
      </c>
      <c r="AJ298" s="1">
        <v>130.76393668272539</v>
      </c>
    </row>
    <row r="299" spans="1:36" x14ac:dyDescent="0.2">
      <c r="A299">
        <v>1950</v>
      </c>
      <c r="E299" s="1">
        <v>122.56410256410257</v>
      </c>
      <c r="O299" s="1">
        <v>165.74585635359117</v>
      </c>
      <c r="P299" s="1">
        <v>142.63959390862945</v>
      </c>
      <c r="V299" s="1">
        <v>132.05828779599273</v>
      </c>
      <c r="W299" s="1">
        <v>94.707520891364908</v>
      </c>
      <c r="AC299">
        <v>69.711538461538467</v>
      </c>
      <c r="AD299">
        <v>108.72675250357653</v>
      </c>
      <c r="AJ299" s="1">
        <v>85.508550855085502</v>
      </c>
    </row>
    <row r="300" spans="1:36" x14ac:dyDescent="0.2">
      <c r="A300">
        <v>1743</v>
      </c>
      <c r="E300" s="1">
        <v>100.40160642570281</v>
      </c>
      <c r="O300" s="1">
        <v>143.01230992034758</v>
      </c>
      <c r="P300" s="1">
        <v>28.358738036157391</v>
      </c>
      <c r="V300" s="1">
        <v>147.92503346720216</v>
      </c>
      <c r="W300" s="1">
        <v>100.12919896640827</v>
      </c>
      <c r="AC300">
        <v>126.99468085106383</v>
      </c>
      <c r="AD300">
        <v>135.17462686567166</v>
      </c>
      <c r="AJ300" s="1">
        <v>147.08333333333334</v>
      </c>
    </row>
    <row r="301" spans="1:36" x14ac:dyDescent="0.2">
      <c r="A301">
        <v>1152</v>
      </c>
      <c r="E301" s="1">
        <v>137.58680555555554</v>
      </c>
      <c r="O301" s="1">
        <v>149.30555555555554</v>
      </c>
      <c r="P301" s="1">
        <v>113.464447806354</v>
      </c>
      <c r="V301" s="1">
        <v>146.15384615384616</v>
      </c>
      <c r="W301" s="1">
        <v>113.46356916578669</v>
      </c>
      <c r="AC301">
        <v>99.033816425120776</v>
      </c>
      <c r="AD301">
        <v>106.78571428571429</v>
      </c>
      <c r="AJ301" s="1">
        <v>87.774294670846402</v>
      </c>
    </row>
    <row r="302" spans="1:36" x14ac:dyDescent="0.2">
      <c r="A302">
        <v>1336</v>
      </c>
      <c r="E302" s="1">
        <v>117.51497005988024</v>
      </c>
      <c r="O302" s="1">
        <v>174.34895833333334</v>
      </c>
      <c r="P302" s="1">
        <v>114.80601741884402</v>
      </c>
      <c r="V302" s="1">
        <v>115.16034985422741</v>
      </c>
      <c r="W302" s="1">
        <v>120.55256064690028</v>
      </c>
      <c r="AC302">
        <v>125.52410901467505</v>
      </c>
      <c r="AD302">
        <v>91.082317073170728</v>
      </c>
      <c r="AJ302" s="1">
        <v>147.91666666666666</v>
      </c>
    </row>
    <row r="303" spans="1:36" x14ac:dyDescent="0.2">
      <c r="A303">
        <v>2452</v>
      </c>
      <c r="E303" s="1">
        <v>108.89070146818923</v>
      </c>
      <c r="O303" s="1">
        <v>135.78088578088577</v>
      </c>
      <c r="P303" s="1">
        <v>143.56435643564356</v>
      </c>
      <c r="V303" s="1">
        <v>131.25</v>
      </c>
      <c r="W303" s="1">
        <v>106.39606396063961</v>
      </c>
      <c r="AC303">
        <v>194.75308641975309</v>
      </c>
      <c r="AD303">
        <v>111.11111111111111</v>
      </c>
      <c r="AJ303" s="1">
        <v>148.24335904027421</v>
      </c>
    </row>
    <row r="304" spans="1:36" x14ac:dyDescent="0.2">
      <c r="A304">
        <v>1541</v>
      </c>
      <c r="E304" s="1">
        <v>133.03049967553537</v>
      </c>
      <c r="O304" s="1">
        <v>94.707520891364908</v>
      </c>
      <c r="P304" s="1">
        <v>76.112412177985945</v>
      </c>
      <c r="V304" s="1">
        <v>172.2171772428884</v>
      </c>
      <c r="W304" s="1">
        <v>82.961862308073307</v>
      </c>
      <c r="AC304">
        <v>126.98412698412699</v>
      </c>
      <c r="AD304">
        <v>134.46969696969697</v>
      </c>
      <c r="AJ304" s="1">
        <v>96.15384615384616</v>
      </c>
    </row>
    <row r="305" spans="1:36" x14ac:dyDescent="0.2">
      <c r="A305">
        <v>894</v>
      </c>
      <c r="E305" s="1">
        <v>167.67337807606265</v>
      </c>
      <c r="O305" s="1">
        <v>113.46356916578669</v>
      </c>
      <c r="P305" s="1">
        <v>138.48531684698608</v>
      </c>
      <c r="V305" s="1">
        <v>77.546296296296291</v>
      </c>
      <c r="W305" s="1">
        <v>119.39218523878436</v>
      </c>
      <c r="AC305">
        <v>150.07656967840734</v>
      </c>
      <c r="AD305">
        <v>134.20724094881399</v>
      </c>
      <c r="AJ305" s="1">
        <v>145.53014553014552</v>
      </c>
    </row>
    <row r="306" spans="1:36" x14ac:dyDescent="0.2">
      <c r="A306">
        <v>3493</v>
      </c>
      <c r="E306" s="1">
        <v>84.454623532779848</v>
      </c>
      <c r="O306" s="1">
        <v>120.55256064690028</v>
      </c>
      <c r="P306" s="1">
        <v>107.47330960854093</v>
      </c>
      <c r="V306" s="1">
        <v>137.75510204081633</v>
      </c>
      <c r="W306" s="1">
        <v>128.63705972434917</v>
      </c>
      <c r="AC306">
        <v>91.290322580645167</v>
      </c>
      <c r="AD306">
        <v>119.77186311787072</v>
      </c>
      <c r="AJ306" s="1">
        <v>171.05263157894737</v>
      </c>
    </row>
    <row r="307" spans="1:36" x14ac:dyDescent="0.2">
      <c r="A307">
        <v>2000</v>
      </c>
      <c r="E307" s="1">
        <v>152.94999999999999</v>
      </c>
      <c r="O307" s="1">
        <v>106.39606396063961</v>
      </c>
      <c r="P307" s="1">
        <v>128.19084263178146</v>
      </c>
      <c r="V307" s="1">
        <v>143.36917562724014</v>
      </c>
      <c r="W307" s="1">
        <v>111.7467248908297</v>
      </c>
      <c r="AC307">
        <v>136.25366568914956</v>
      </c>
      <c r="AD307">
        <v>97.192224622030238</v>
      </c>
      <c r="AJ307" s="1">
        <v>96.34551495016612</v>
      </c>
    </row>
    <row r="308" spans="1:36" x14ac:dyDescent="0.2">
      <c r="A308">
        <v>2243</v>
      </c>
      <c r="E308" s="1">
        <v>100.31208203299153</v>
      </c>
      <c r="O308" s="1">
        <v>127.45098039215686</v>
      </c>
      <c r="P308" s="1">
        <v>181.2840490797546</v>
      </c>
      <c r="V308" s="1">
        <v>98.382559774964832</v>
      </c>
      <c r="W308" s="1">
        <v>96.059113300492612</v>
      </c>
      <c r="AC308">
        <v>159.56651718983557</v>
      </c>
      <c r="AD308">
        <v>120.18522601984564</v>
      </c>
      <c r="AJ308" s="1">
        <v>103.27783558792925</v>
      </c>
    </row>
    <row r="309" spans="1:36" x14ac:dyDescent="0.2">
      <c r="A309">
        <v>1406</v>
      </c>
      <c r="E309" s="1">
        <v>63.655761024182077</v>
      </c>
      <c r="O309" s="1">
        <v>82.961862308073307</v>
      </c>
      <c r="P309" s="1">
        <v>98.803952158086318</v>
      </c>
      <c r="V309" s="1">
        <v>134.8133848133848</v>
      </c>
      <c r="W309" s="1">
        <v>125</v>
      </c>
      <c r="AC309">
        <v>90.604026845637577</v>
      </c>
      <c r="AD309">
        <v>123.93767705382436</v>
      </c>
      <c r="AJ309" s="1">
        <v>120.71156289707751</v>
      </c>
    </row>
    <row r="310" spans="1:36" x14ac:dyDescent="0.2">
      <c r="A310">
        <v>861</v>
      </c>
      <c r="E310" s="1">
        <v>95.818815331010455</v>
      </c>
      <c r="O310" s="1">
        <v>161.07977437550363</v>
      </c>
      <c r="P310" s="1">
        <v>108.14950980392157</v>
      </c>
      <c r="V310" s="1">
        <v>58.469170800850463</v>
      </c>
      <c r="W310" s="1">
        <v>145.48494983277592</v>
      </c>
      <c r="AC310">
        <v>100.18132366273798</v>
      </c>
      <c r="AD310">
        <v>66.694490818030047</v>
      </c>
      <c r="AJ310" s="1">
        <v>109.375</v>
      </c>
    </row>
    <row r="311" spans="1:36" x14ac:dyDescent="0.2">
      <c r="A311">
        <v>1944</v>
      </c>
      <c r="E311" s="1">
        <v>185.18518518518519</v>
      </c>
      <c r="O311" s="1">
        <v>178.57857857857857</v>
      </c>
      <c r="P311" s="1">
        <v>142.9471032745592</v>
      </c>
      <c r="V311" s="1">
        <v>132.00757575757575</v>
      </c>
      <c r="W311" s="1">
        <v>96.440872560275551</v>
      </c>
      <c r="AC311">
        <v>151.17581187010077</v>
      </c>
      <c r="AD311">
        <v>112.84289276807981</v>
      </c>
      <c r="AJ311" s="1">
        <v>114.06025824964132</v>
      </c>
    </row>
    <row r="312" spans="1:36" x14ac:dyDescent="0.2">
      <c r="A312">
        <v>1501</v>
      </c>
      <c r="E312" s="1">
        <v>110.32644903397735</v>
      </c>
      <c r="O312" s="1">
        <v>128.63705972434917</v>
      </c>
      <c r="P312" s="1">
        <v>107.46910263299301</v>
      </c>
      <c r="V312" s="1">
        <v>75</v>
      </c>
      <c r="W312" s="1">
        <v>101.02647217720151</v>
      </c>
      <c r="AC312">
        <v>156.45161290322579</v>
      </c>
      <c r="AD312">
        <v>127.63395544852499</v>
      </c>
      <c r="AJ312" s="1">
        <v>115.30398322851153</v>
      </c>
    </row>
    <row r="313" spans="1:36" x14ac:dyDescent="0.2">
      <c r="A313">
        <v>972</v>
      </c>
      <c r="E313" s="1">
        <v>135.80246913580248</v>
      </c>
      <c r="O313" s="1">
        <v>71.559633027522935</v>
      </c>
      <c r="P313" s="1">
        <v>105.3480866758875</v>
      </c>
      <c r="V313" s="1">
        <v>106.78391959798995</v>
      </c>
      <c r="W313" s="1">
        <v>115.93333333333334</v>
      </c>
      <c r="AC313">
        <v>183.84433962264151</v>
      </c>
      <c r="AD313">
        <v>91.973244147157189</v>
      </c>
      <c r="AJ313" s="1">
        <v>104.10094637223975</v>
      </c>
    </row>
    <row r="314" spans="1:36" x14ac:dyDescent="0.2">
      <c r="A314">
        <v>1118</v>
      </c>
      <c r="E314" s="1">
        <v>107.24508050089446</v>
      </c>
      <c r="O314" s="1">
        <v>203.70721649484537</v>
      </c>
      <c r="P314" s="1">
        <v>107.02953296703296</v>
      </c>
      <c r="V314" s="1">
        <v>168.83280153158901</v>
      </c>
      <c r="W314" s="1">
        <v>80.586080586080584</v>
      </c>
      <c r="AC314">
        <v>147.59036144578315</v>
      </c>
      <c r="AD314">
        <v>81.944444444444443</v>
      </c>
      <c r="AJ314" s="1">
        <v>125.87412587412588</v>
      </c>
    </row>
    <row r="315" spans="1:36" x14ac:dyDescent="0.2">
      <c r="A315">
        <v>2036</v>
      </c>
      <c r="E315" s="1">
        <v>184.18467583497053</v>
      </c>
      <c r="O315" s="1">
        <v>145.48494983277592</v>
      </c>
      <c r="P315" s="1">
        <v>143.90896921017404</v>
      </c>
      <c r="V315" s="1">
        <v>180.50065876152831</v>
      </c>
      <c r="W315" s="1">
        <v>109.85352862849534</v>
      </c>
      <c r="AC315">
        <v>157.97914995990376</v>
      </c>
      <c r="AD315">
        <v>103.56007628734902</v>
      </c>
      <c r="AJ315" s="1">
        <v>103.60576923076923</v>
      </c>
    </row>
    <row r="316" spans="1:36" x14ac:dyDescent="0.2">
      <c r="A316">
        <v>1641</v>
      </c>
      <c r="E316" s="1">
        <v>108.47044485070079</v>
      </c>
      <c r="O316" s="1">
        <v>101.02647217720151</v>
      </c>
      <c r="P316" s="1">
        <v>126.00536193029491</v>
      </c>
      <c r="V316" s="1">
        <v>210.0101925254813</v>
      </c>
      <c r="W316" s="1">
        <v>136.33633633633633</v>
      </c>
      <c r="AC316">
        <v>89.32692307692308</v>
      </c>
      <c r="AD316">
        <v>110.062893081761</v>
      </c>
      <c r="AJ316" s="1">
        <v>84.654911838790937</v>
      </c>
    </row>
    <row r="317" spans="1:36" x14ac:dyDescent="0.2">
      <c r="A317">
        <v>1432</v>
      </c>
      <c r="E317" s="1">
        <v>131.63407821229049</v>
      </c>
      <c r="O317" s="1">
        <v>115.93333333333334</v>
      </c>
      <c r="P317" s="1">
        <v>112.84170375079466</v>
      </c>
      <c r="V317" s="1">
        <v>146.02446483180429</v>
      </c>
      <c r="W317" s="1">
        <v>96.880131362889983</v>
      </c>
      <c r="AC317">
        <v>127.79552715654953</v>
      </c>
      <c r="AD317">
        <v>75.488454706927172</v>
      </c>
      <c r="AJ317" s="1">
        <v>93.252463987869604</v>
      </c>
    </row>
    <row r="318" spans="1:36" x14ac:dyDescent="0.2">
      <c r="A318">
        <v>2353</v>
      </c>
      <c r="E318" s="1">
        <v>110.49723756906077</v>
      </c>
      <c r="O318" s="1">
        <v>196.44935972060534</v>
      </c>
      <c r="P318" s="1">
        <v>169.93464052287581</v>
      </c>
      <c r="V318" s="1">
        <v>93.797709923664115</v>
      </c>
      <c r="W318" s="1">
        <v>82.987551867219921</v>
      </c>
      <c r="AC318">
        <v>121.66666666666667</v>
      </c>
      <c r="AD318">
        <v>105.9915164369035</v>
      </c>
      <c r="AJ318" s="1">
        <v>113.84854771784232</v>
      </c>
    </row>
    <row r="319" spans="1:36" x14ac:dyDescent="0.2">
      <c r="A319">
        <v>1959</v>
      </c>
      <c r="E319" s="1">
        <v>137.82542113323123</v>
      </c>
      <c r="O319" s="1">
        <v>120.34574468085107</v>
      </c>
      <c r="P319" s="1">
        <v>120.12666666666667</v>
      </c>
      <c r="V319" s="1">
        <v>141.68190127970749</v>
      </c>
      <c r="W319" s="1">
        <v>123.01587301587301</v>
      </c>
      <c r="AC319">
        <v>137.82051282051282</v>
      </c>
      <c r="AD319">
        <v>86.845930232558146</v>
      </c>
      <c r="AJ319" s="1">
        <v>67.477876106194685</v>
      </c>
    </row>
    <row r="320" spans="1:36" x14ac:dyDescent="0.2">
      <c r="A320">
        <v>2646</v>
      </c>
      <c r="E320" s="1">
        <v>98.261526832955411</v>
      </c>
      <c r="O320" s="1">
        <v>140.35087719298247</v>
      </c>
      <c r="P320" s="1">
        <v>129.03225806451613</v>
      </c>
      <c r="V320" s="1">
        <v>165.6412683388547</v>
      </c>
      <c r="W320" s="1">
        <v>126.82280159080867</v>
      </c>
      <c r="AC320">
        <v>156.25</v>
      </c>
      <c r="AD320">
        <v>116.17312072892939</v>
      </c>
      <c r="AJ320" s="1">
        <v>161.92560175054706</v>
      </c>
    </row>
    <row r="321" spans="1:36" x14ac:dyDescent="0.2">
      <c r="A321">
        <v>1472</v>
      </c>
      <c r="E321" s="1">
        <v>127.37771739130434</v>
      </c>
      <c r="O321" s="1">
        <v>109.85352862849534</v>
      </c>
      <c r="P321" s="1">
        <v>107.82122905027933</v>
      </c>
      <c r="V321" s="1">
        <v>138.17663817663816</v>
      </c>
      <c r="W321" s="1">
        <v>72.172619047619051</v>
      </c>
      <c r="AC321">
        <v>136.98630136986301</v>
      </c>
      <c r="AD321">
        <v>132.0754716981132</v>
      </c>
      <c r="AJ321" s="1">
        <v>137.87510137875103</v>
      </c>
    </row>
    <row r="322" spans="1:36" x14ac:dyDescent="0.2">
      <c r="A322">
        <v>2596</v>
      </c>
      <c r="E322" s="1">
        <v>131.98882896764252</v>
      </c>
      <c r="O322" s="1">
        <v>83.170254403131111</v>
      </c>
      <c r="P322" s="1">
        <v>139.08872901678657</v>
      </c>
      <c r="V322" s="1">
        <v>112.38223418573351</v>
      </c>
      <c r="W322" s="1">
        <v>106.00490196078431</v>
      </c>
      <c r="AC322">
        <v>119.04761904761905</v>
      </c>
      <c r="AD322">
        <v>108.79629629629629</v>
      </c>
      <c r="AJ322" s="1">
        <v>212.51724137931035</v>
      </c>
    </row>
    <row r="323" spans="1:36" x14ac:dyDescent="0.2">
      <c r="A323">
        <v>2468</v>
      </c>
      <c r="E323" s="1">
        <v>143.43598055105349</v>
      </c>
      <c r="O323" s="1">
        <v>108.69565217391305</v>
      </c>
      <c r="P323" s="1">
        <v>130.8059132093467</v>
      </c>
      <c r="V323" s="1">
        <v>79.022988505747122</v>
      </c>
      <c r="W323" s="1">
        <v>112.61485616144267</v>
      </c>
      <c r="AC323">
        <v>159.19117647058823</v>
      </c>
      <c r="AD323">
        <v>141.30434782608697</v>
      </c>
      <c r="AJ323" s="1">
        <v>99.444444444444443</v>
      </c>
    </row>
    <row r="324" spans="1:36" x14ac:dyDescent="0.2">
      <c r="A324">
        <v>2730</v>
      </c>
      <c r="E324" s="1">
        <v>110.25641025641026</v>
      </c>
      <c r="O324" s="1">
        <v>126.99468085106383</v>
      </c>
      <c r="P324" s="1">
        <v>127.68130745658836</v>
      </c>
      <c r="V324" s="1">
        <v>201.71673819742489</v>
      </c>
      <c r="W324" s="1">
        <v>194.06589958158995</v>
      </c>
      <c r="AC324">
        <v>133.43253968253967</v>
      </c>
      <c r="AD324">
        <v>72.916666666666671</v>
      </c>
      <c r="AJ324" s="1">
        <v>75.103489059727977</v>
      </c>
    </row>
    <row r="325" spans="1:36" x14ac:dyDescent="0.2">
      <c r="A325">
        <v>1163</v>
      </c>
      <c r="E325" s="1">
        <v>108.49097162510748</v>
      </c>
      <c r="O325" s="1">
        <v>178.05407047387607</v>
      </c>
      <c r="P325" s="1">
        <v>152.1323997453851</v>
      </c>
      <c r="V325" s="1">
        <v>115.2471709350804</v>
      </c>
      <c r="W325" s="1">
        <v>83.459787556904402</v>
      </c>
      <c r="AC325">
        <v>140.45618247298918</v>
      </c>
      <c r="AD325">
        <v>96.638655462184872</v>
      </c>
      <c r="AJ325" s="1">
        <v>144.31206764027672</v>
      </c>
    </row>
    <row r="326" spans="1:36" x14ac:dyDescent="0.2">
      <c r="A326">
        <v>2978</v>
      </c>
      <c r="E326" s="1">
        <v>81.262592343854934</v>
      </c>
      <c r="O326" s="1">
        <v>82.987551867219921</v>
      </c>
      <c r="P326" s="1">
        <v>154.09836065573771</v>
      </c>
      <c r="V326" s="1">
        <v>116.91022964509395</v>
      </c>
      <c r="W326" s="1">
        <v>128.2051282051282</v>
      </c>
      <c r="AC326">
        <v>116.99604743083005</v>
      </c>
      <c r="AD326">
        <v>91.4380714879468</v>
      </c>
      <c r="AJ326" s="1">
        <v>118.80912632164718</v>
      </c>
    </row>
    <row r="327" spans="1:36" x14ac:dyDescent="0.2">
      <c r="A327">
        <v>803</v>
      </c>
      <c r="E327" s="1">
        <v>108.34371108343711</v>
      </c>
      <c r="O327" s="1">
        <v>194.75308641975309</v>
      </c>
      <c r="P327" s="1">
        <v>164.38533333333334</v>
      </c>
      <c r="V327" s="1">
        <v>116.52542372881356</v>
      </c>
      <c r="W327" s="1">
        <v>134.05405405405406</v>
      </c>
      <c r="AC327">
        <v>169.05444126074499</v>
      </c>
      <c r="AD327">
        <v>136.14211886304909</v>
      </c>
      <c r="AJ327" s="1">
        <v>96.938775510204081</v>
      </c>
    </row>
    <row r="328" spans="1:36" x14ac:dyDescent="0.2">
      <c r="A328">
        <v>1719</v>
      </c>
      <c r="E328" s="1">
        <v>188.48167539267016</v>
      </c>
      <c r="O328" s="1">
        <v>126.82280159080867</v>
      </c>
      <c r="P328" s="1">
        <v>121.15505335844318</v>
      </c>
      <c r="V328" s="1">
        <v>136.58940397350995</v>
      </c>
      <c r="W328" s="1">
        <v>153.38827838827839</v>
      </c>
      <c r="AC328">
        <v>114.42786069651741</v>
      </c>
      <c r="AD328">
        <v>136.56387665198238</v>
      </c>
      <c r="AJ328" s="1">
        <v>122.88786482334869</v>
      </c>
    </row>
    <row r="329" spans="1:36" x14ac:dyDescent="0.2">
      <c r="A329">
        <v>1383</v>
      </c>
      <c r="E329" s="1">
        <v>105.02530730296456</v>
      </c>
      <c r="O329" s="1">
        <v>72.172619047619051</v>
      </c>
      <c r="P329" s="1">
        <v>149.82921174652242</v>
      </c>
      <c r="V329" s="1">
        <v>140.02175095160413</v>
      </c>
      <c r="W329" s="1">
        <v>38.510911424903725</v>
      </c>
      <c r="AC329">
        <v>111.89710610932475</v>
      </c>
      <c r="AD329">
        <v>72.202546296296291</v>
      </c>
      <c r="AJ329" s="1">
        <v>68.412162162162161</v>
      </c>
    </row>
    <row r="330" spans="1:36" x14ac:dyDescent="0.2">
      <c r="A330">
        <v>2134</v>
      </c>
      <c r="E330" s="1">
        <v>100.51546391752578</v>
      </c>
      <c r="O330" s="1">
        <v>85.967831392124239</v>
      </c>
      <c r="P330" s="1">
        <v>193.25273224043715</v>
      </c>
      <c r="V330" s="1">
        <v>123.2394366197183</v>
      </c>
      <c r="W330" s="1">
        <v>145.13274336283186</v>
      </c>
      <c r="AC330">
        <v>149.57264957264957</v>
      </c>
      <c r="AD330">
        <v>113.67469879518072</v>
      </c>
      <c r="AJ330" s="1">
        <v>111.11111111111111</v>
      </c>
    </row>
    <row r="331" spans="1:36" x14ac:dyDescent="0.2">
      <c r="A331">
        <v>1192</v>
      </c>
      <c r="E331" s="1">
        <v>65.43624161073825</v>
      </c>
      <c r="O331" s="1">
        <v>106.00490196078431</v>
      </c>
      <c r="P331" s="1">
        <v>125</v>
      </c>
      <c r="V331" s="1">
        <v>138.25757575757575</v>
      </c>
      <c r="W331" s="1">
        <v>113.30362826225334</v>
      </c>
      <c r="AC331">
        <v>103.44827586206897</v>
      </c>
      <c r="AD331">
        <v>119.23076923076923</v>
      </c>
      <c r="AJ331" s="1">
        <v>129.14131169709262</v>
      </c>
    </row>
    <row r="332" spans="1:36" x14ac:dyDescent="0.2">
      <c r="A332">
        <v>1728</v>
      </c>
      <c r="E332" s="1">
        <v>68.865740740740748</v>
      </c>
      <c r="O332" s="1">
        <v>194.06589958158995</v>
      </c>
      <c r="P332" s="1">
        <v>112.10962396430848</v>
      </c>
      <c r="V332" s="1">
        <v>182.06256109481916</v>
      </c>
      <c r="W332" s="1">
        <v>104.2209807572936</v>
      </c>
      <c r="AC332">
        <v>92.156862745098039</v>
      </c>
      <c r="AD332">
        <v>89.111922141119223</v>
      </c>
      <c r="AJ332" s="1">
        <v>182.67581475128645</v>
      </c>
    </row>
    <row r="333" spans="1:36" x14ac:dyDescent="0.2">
      <c r="A333">
        <v>1056</v>
      </c>
      <c r="E333" s="1">
        <v>131.62878787878788</v>
      </c>
      <c r="O333" s="1">
        <v>146.46464646464648</v>
      </c>
      <c r="P333" s="1">
        <v>138.77551020408163</v>
      </c>
      <c r="V333" s="1">
        <v>130.06072874493927</v>
      </c>
      <c r="W333" s="1">
        <v>60.05553351844506</v>
      </c>
      <c r="AC333">
        <v>125.07977026164646</v>
      </c>
      <c r="AD333">
        <v>152.99877600979192</v>
      </c>
      <c r="AJ333" s="1">
        <v>87.051938551572789</v>
      </c>
    </row>
    <row r="334" spans="1:36" x14ac:dyDescent="0.2">
      <c r="A334">
        <v>1629</v>
      </c>
      <c r="E334" s="1">
        <v>174.3400859422959</v>
      </c>
      <c r="O334" s="1">
        <v>64.935064935064929</v>
      </c>
      <c r="P334" s="1">
        <v>160.96698113207546</v>
      </c>
      <c r="V334" s="1">
        <v>154.92957746478874</v>
      </c>
      <c r="W334" s="1">
        <v>98.971722365038559</v>
      </c>
      <c r="AC334">
        <v>146.00840336134453</v>
      </c>
      <c r="AD334">
        <v>109.35672514619883</v>
      </c>
      <c r="AJ334" s="1">
        <v>109.63793982661907</v>
      </c>
    </row>
    <row r="335" spans="1:36" x14ac:dyDescent="0.2">
      <c r="A335">
        <v>1358</v>
      </c>
      <c r="E335" s="1">
        <v>152.43004418262151</v>
      </c>
      <c r="O335" s="1">
        <v>91.290322580645167</v>
      </c>
      <c r="P335" s="1">
        <v>127.40949694405266</v>
      </c>
      <c r="V335" s="1">
        <v>134.00464756003097</v>
      </c>
      <c r="W335" s="1">
        <v>111.85133239831697</v>
      </c>
      <c r="AC335">
        <v>86.580086580086586</v>
      </c>
      <c r="AD335">
        <v>96.495683087861863</v>
      </c>
      <c r="AJ335" s="1">
        <v>120.74829931972789</v>
      </c>
    </row>
    <row r="336" spans="1:36" x14ac:dyDescent="0.2">
      <c r="A336">
        <v>1638</v>
      </c>
      <c r="E336" s="1">
        <v>117.21611721611721</v>
      </c>
      <c r="O336" s="1">
        <v>94.692005242463964</v>
      </c>
      <c r="P336" s="1">
        <v>104.53754080522307</v>
      </c>
      <c r="V336" s="1">
        <v>170.86330935251797</v>
      </c>
      <c r="W336" s="1">
        <v>126.14942528735632</v>
      </c>
      <c r="AC336">
        <v>105.22052205220523</v>
      </c>
      <c r="AD336">
        <v>139.91962491627595</v>
      </c>
      <c r="AJ336" s="1">
        <v>126.90355329949239</v>
      </c>
    </row>
    <row r="337" spans="1:36" x14ac:dyDescent="0.2">
      <c r="A337">
        <v>1786</v>
      </c>
      <c r="E337" s="1">
        <v>128.19148936170214</v>
      </c>
      <c r="O337" s="1">
        <v>145.13274336283186</v>
      </c>
      <c r="P337" s="1">
        <v>104.07366071428571</v>
      </c>
      <c r="V337" s="1">
        <v>276.25088090204372</v>
      </c>
      <c r="W337" s="1">
        <v>125.16688918558077</v>
      </c>
      <c r="AC337">
        <v>133.04721030042919</v>
      </c>
      <c r="AD337">
        <v>143.77601210745365</v>
      </c>
      <c r="AJ337" s="1">
        <v>105.41586073500967</v>
      </c>
    </row>
    <row r="338" spans="1:36" x14ac:dyDescent="0.2">
      <c r="A338">
        <v>1922</v>
      </c>
      <c r="E338" s="1">
        <v>196.37148803329865</v>
      </c>
      <c r="O338" s="1">
        <v>113.30362826225334</v>
      </c>
      <c r="P338" s="1">
        <v>204.25310559006212</v>
      </c>
      <c r="V338" s="1">
        <v>142.95154185022025</v>
      </c>
      <c r="W338" s="1">
        <v>76.46520146520146</v>
      </c>
      <c r="AC338">
        <v>127.00165654334621</v>
      </c>
      <c r="AD338">
        <v>172.8754365541327</v>
      </c>
      <c r="AJ338" s="1">
        <v>112.76223776223776</v>
      </c>
    </row>
    <row r="339" spans="1:36" x14ac:dyDescent="0.2">
      <c r="A339">
        <v>1536</v>
      </c>
      <c r="E339" s="1">
        <v>139.32291666666666</v>
      </c>
      <c r="O339" s="1">
        <v>151.17581187010077</v>
      </c>
      <c r="P339" s="1">
        <v>176.06132075471697</v>
      </c>
      <c r="V339" s="1">
        <v>166.27358490566039</v>
      </c>
      <c r="W339" s="1">
        <v>129.03225806451613</v>
      </c>
      <c r="AC339">
        <v>147.67156862745097</v>
      </c>
      <c r="AD339">
        <v>176.21621621621622</v>
      </c>
      <c r="AJ339" s="1">
        <v>137.58389261744966</v>
      </c>
    </row>
    <row r="340" spans="1:36" x14ac:dyDescent="0.2">
      <c r="A340">
        <v>1621</v>
      </c>
      <c r="E340" s="1">
        <v>124.92288710672425</v>
      </c>
      <c r="O340" s="1">
        <v>115.26232114467409</v>
      </c>
      <c r="P340" s="1">
        <v>154.45939212755357</v>
      </c>
      <c r="V340" s="1">
        <v>101.09972041006523</v>
      </c>
      <c r="W340" s="1">
        <v>80.456407255705088</v>
      </c>
      <c r="AC340">
        <v>175.0380517503805</v>
      </c>
      <c r="AD340">
        <v>84.884994523548741</v>
      </c>
      <c r="AJ340" s="1">
        <v>93.543046357615893</v>
      </c>
    </row>
    <row r="341" spans="1:36" x14ac:dyDescent="0.2">
      <c r="A341">
        <v>1215</v>
      </c>
      <c r="E341" s="1">
        <v>127.57201646090535</v>
      </c>
      <c r="O341" s="1">
        <v>125.16688918558077</v>
      </c>
      <c r="P341" s="1">
        <v>126.30098452883263</v>
      </c>
      <c r="V341" s="1">
        <v>154.79331574318383</v>
      </c>
      <c r="W341" s="1">
        <v>127.79552715654953</v>
      </c>
      <c r="AC341">
        <v>86.612877583465817</v>
      </c>
      <c r="AD341">
        <v>132.63263263263264</v>
      </c>
      <c r="AJ341" s="1">
        <v>62.209842154131849</v>
      </c>
    </row>
    <row r="342" spans="1:36" x14ac:dyDescent="0.2">
      <c r="A342">
        <v>1908</v>
      </c>
      <c r="E342" s="1">
        <v>106.34171907756813</v>
      </c>
      <c r="O342" s="1">
        <v>129.03225806451613</v>
      </c>
      <c r="P342" s="1">
        <v>135.26119402985074</v>
      </c>
      <c r="V342" s="1">
        <v>144.48051948051949</v>
      </c>
      <c r="W342" s="1">
        <v>93.726937269372698</v>
      </c>
      <c r="AC342">
        <v>135.47486033519553</v>
      </c>
      <c r="AD342">
        <v>132.0754716981132</v>
      </c>
      <c r="AJ342" s="1">
        <v>155.48387096774192</v>
      </c>
    </row>
    <row r="343" spans="1:36" x14ac:dyDescent="0.2">
      <c r="A343">
        <v>841</v>
      </c>
      <c r="E343" s="1">
        <v>97.502972651605234</v>
      </c>
      <c r="O343" s="1">
        <v>127.79552715654953</v>
      </c>
      <c r="P343" s="1">
        <v>74.122807017543863</v>
      </c>
      <c r="V343" s="1">
        <v>107.57839721254355</v>
      </c>
      <c r="W343" s="1">
        <v>81.413210445468508</v>
      </c>
      <c r="AC343">
        <v>137.52000000000001</v>
      </c>
      <c r="AD343">
        <v>145.38676607642125</v>
      </c>
      <c r="AJ343" s="1">
        <v>125.94656488549619</v>
      </c>
    </row>
    <row r="344" spans="1:36" x14ac:dyDescent="0.2">
      <c r="A344">
        <v>1040</v>
      </c>
      <c r="E344" s="1">
        <v>84.134615384615387</v>
      </c>
      <c r="O344" s="1">
        <v>121.66666666666667</v>
      </c>
      <c r="P344" s="1">
        <v>116.42675698560542</v>
      </c>
      <c r="V344" s="1">
        <v>154.92170022371366</v>
      </c>
      <c r="W344" s="1">
        <v>123.95118230358504</v>
      </c>
      <c r="AC344">
        <v>237.59079903147699</v>
      </c>
      <c r="AD344">
        <v>117.9245283018868</v>
      </c>
      <c r="AJ344" s="1">
        <v>160.71428571428572</v>
      </c>
    </row>
    <row r="345" spans="1:36" x14ac:dyDescent="0.2">
      <c r="A345">
        <v>1684</v>
      </c>
      <c r="E345" s="1">
        <v>157.95724465558195</v>
      </c>
      <c r="O345" s="1">
        <v>137.82051282051282</v>
      </c>
      <c r="P345" s="1">
        <v>119.05991735537189</v>
      </c>
      <c r="V345" s="1">
        <v>140.90582314881379</v>
      </c>
      <c r="W345" s="1">
        <v>135.93518060366156</v>
      </c>
      <c r="AC345">
        <v>106.19469026548673</v>
      </c>
      <c r="AD345">
        <v>66.28003314001657</v>
      </c>
      <c r="AJ345" s="1">
        <v>114.00795404330535</v>
      </c>
    </row>
    <row r="346" spans="1:36" x14ac:dyDescent="0.2">
      <c r="A346">
        <v>1112</v>
      </c>
      <c r="E346" s="1">
        <v>76.438848920863308</v>
      </c>
      <c r="O346" s="1">
        <v>93.726937269372698</v>
      </c>
      <c r="P346" s="1">
        <v>117.54742547425474</v>
      </c>
      <c r="V346" s="1">
        <v>173.61111111111111</v>
      </c>
      <c r="W346" s="1">
        <v>107.10059171597634</v>
      </c>
      <c r="AC346">
        <v>161.33004926108376</v>
      </c>
      <c r="AD346">
        <v>88.190184049079761</v>
      </c>
      <c r="AJ346" s="1">
        <v>106.87022900763358</v>
      </c>
    </row>
    <row r="347" spans="1:36" x14ac:dyDescent="0.2">
      <c r="A347">
        <v>1577</v>
      </c>
      <c r="E347" s="1">
        <v>88.902980342422325</v>
      </c>
      <c r="O347" s="1">
        <v>119.04761904761905</v>
      </c>
      <c r="P347" s="1">
        <v>136.58940397350995</v>
      </c>
      <c r="V347" s="1">
        <v>120.27491408934708</v>
      </c>
      <c r="W347" s="1">
        <v>113.38962605548853</v>
      </c>
      <c r="AC347">
        <v>120.74947952810548</v>
      </c>
      <c r="AD347">
        <v>84.283903675538653</v>
      </c>
      <c r="AJ347" s="1">
        <v>92.592592592592595</v>
      </c>
    </row>
    <row r="348" spans="1:36" x14ac:dyDescent="0.2">
      <c r="A348">
        <v>958</v>
      </c>
      <c r="E348" s="1">
        <v>158.1419624217119</v>
      </c>
      <c r="O348" s="1">
        <v>123.95118230358504</v>
      </c>
      <c r="P348" s="1">
        <v>123.2394366197183</v>
      </c>
      <c r="V348" s="1">
        <v>143.5309973045822</v>
      </c>
      <c r="W348" s="1">
        <v>104.37881873727088</v>
      </c>
      <c r="AC348">
        <v>134.80392156862746</v>
      </c>
      <c r="AD348">
        <v>118.67101648351648</v>
      </c>
      <c r="AJ348" s="1">
        <v>70.1647345942648</v>
      </c>
    </row>
    <row r="349" spans="1:36" x14ac:dyDescent="0.2">
      <c r="A349">
        <v>1478</v>
      </c>
      <c r="E349" s="1">
        <v>106.56292286874154</v>
      </c>
      <c r="O349" s="1">
        <v>124.75728155339806</v>
      </c>
      <c r="P349" s="1">
        <v>103.05343511450381</v>
      </c>
      <c r="V349" s="1">
        <v>165.57017543859649</v>
      </c>
      <c r="W349" s="1">
        <v>109.74987238386932</v>
      </c>
      <c r="AC349">
        <v>101.32575757575758</v>
      </c>
      <c r="AD349">
        <v>122.14342001576044</v>
      </c>
      <c r="AJ349" s="1">
        <v>105.35714285714286</v>
      </c>
    </row>
    <row r="350" spans="1:36" x14ac:dyDescent="0.2">
      <c r="A350">
        <v>1626</v>
      </c>
      <c r="E350" s="1">
        <v>94.710947109471093</v>
      </c>
      <c r="O350" s="1">
        <v>152.50544662309369</v>
      </c>
      <c r="P350" s="1">
        <v>182.06256109481916</v>
      </c>
      <c r="V350" s="1">
        <v>191.8429003021148</v>
      </c>
      <c r="W350" s="1">
        <v>53.167420814479641</v>
      </c>
      <c r="AC350">
        <v>168.1547619047619</v>
      </c>
      <c r="AD350">
        <v>133.20941759603468</v>
      </c>
      <c r="AJ350" s="1">
        <v>128.91344383057091</v>
      </c>
    </row>
    <row r="351" spans="1:36" x14ac:dyDescent="0.2">
      <c r="A351">
        <v>2728</v>
      </c>
      <c r="E351" s="1">
        <v>160.24706744868035</v>
      </c>
      <c r="O351" s="1">
        <v>113.38962605548853</v>
      </c>
      <c r="P351" s="1">
        <v>130.06072874493927</v>
      </c>
      <c r="V351" s="1">
        <v>121.57079646017699</v>
      </c>
      <c r="W351" s="1">
        <v>118.56435643564356</v>
      </c>
      <c r="AC351">
        <v>151.04166666666666</v>
      </c>
      <c r="AD351">
        <v>101.09890109890109</v>
      </c>
      <c r="AJ351" s="1">
        <v>163.49855630413859</v>
      </c>
    </row>
    <row r="352" spans="1:36" x14ac:dyDescent="0.2">
      <c r="A352">
        <v>1869</v>
      </c>
      <c r="E352" s="1">
        <v>170.17710005350455</v>
      </c>
      <c r="O352" s="1">
        <v>133.43253968253967</v>
      </c>
      <c r="P352" s="1">
        <v>154.92957746478874</v>
      </c>
      <c r="V352" s="1">
        <v>71.330589849108364</v>
      </c>
      <c r="W352" s="1">
        <v>105.625</v>
      </c>
      <c r="AC352">
        <v>88.267543859649123</v>
      </c>
      <c r="AD352">
        <v>144.60511679644048</v>
      </c>
      <c r="AJ352" s="1">
        <v>47.021943573667713</v>
      </c>
    </row>
    <row r="353" spans="1:36" x14ac:dyDescent="0.2">
      <c r="A353">
        <v>1453</v>
      </c>
      <c r="E353" s="1">
        <v>130.76393668272539</v>
      </c>
      <c r="O353" s="1">
        <v>140.45618247298918</v>
      </c>
      <c r="P353" s="1">
        <v>170.86330935251797</v>
      </c>
      <c r="V353" s="1">
        <v>153.90879478827361</v>
      </c>
      <c r="W353" s="1">
        <v>105.72805139186295</v>
      </c>
      <c r="AC353">
        <v>126.09649122807018</v>
      </c>
      <c r="AD353">
        <v>92.775041050903127</v>
      </c>
      <c r="AJ353" s="1">
        <v>150.20297699594045</v>
      </c>
    </row>
    <row r="354" spans="1:36" x14ac:dyDescent="0.2">
      <c r="A354">
        <v>1111</v>
      </c>
      <c r="E354" s="1">
        <v>85.508550855085502</v>
      </c>
      <c r="O354" s="1">
        <v>145.413870246085</v>
      </c>
      <c r="P354" s="1">
        <v>120.17400761283307</v>
      </c>
      <c r="V354" s="1">
        <v>134.375</v>
      </c>
      <c r="W354" s="1">
        <v>150.23691654879772</v>
      </c>
      <c r="AC354">
        <v>161.18421052631578</v>
      </c>
      <c r="AD354">
        <v>128.22398190045249</v>
      </c>
      <c r="AJ354" s="1">
        <v>111.86770428015564</v>
      </c>
    </row>
    <row r="355" spans="1:36" x14ac:dyDescent="0.2">
      <c r="A355">
        <v>720</v>
      </c>
      <c r="E355" s="1">
        <v>147.08333333333334</v>
      </c>
      <c r="O355" s="1">
        <v>137.1778350515464</v>
      </c>
      <c r="P355" s="1">
        <v>99.282296650717697</v>
      </c>
      <c r="V355" s="1">
        <v>122.22222222222223</v>
      </c>
      <c r="W355" s="1">
        <v>111.57289002557545</v>
      </c>
      <c r="AC355">
        <v>215.80141010575792</v>
      </c>
      <c r="AD355">
        <v>111.19515885022693</v>
      </c>
      <c r="AJ355" s="1">
        <v>108.72675250357653</v>
      </c>
    </row>
    <row r="356" spans="1:36" x14ac:dyDescent="0.2">
      <c r="A356">
        <v>1595</v>
      </c>
      <c r="E356" s="1">
        <v>87.774294670846402</v>
      </c>
      <c r="O356" s="1">
        <v>169.05444126074499</v>
      </c>
      <c r="P356" s="1">
        <v>129.40090857467348</v>
      </c>
      <c r="V356" s="1">
        <v>133.276740237691</v>
      </c>
      <c r="W356" s="1">
        <v>96.491228070175438</v>
      </c>
      <c r="AC356">
        <v>83.169934640522882</v>
      </c>
      <c r="AD356">
        <v>63.520408163265309</v>
      </c>
      <c r="AJ356" s="1">
        <v>135.17462686567166</v>
      </c>
    </row>
    <row r="357" spans="1:36" x14ac:dyDescent="0.2">
      <c r="A357">
        <v>1200</v>
      </c>
      <c r="E357" s="1">
        <v>147.91666666666666</v>
      </c>
      <c r="O357" s="1">
        <v>109.74987238386932</v>
      </c>
      <c r="P357" s="1">
        <v>135.02722323049002</v>
      </c>
      <c r="V357" s="1">
        <v>132.33779608650875</v>
      </c>
      <c r="W357" s="1">
        <v>110.87912087912088</v>
      </c>
      <c r="AC357">
        <v>107.93357933579335</v>
      </c>
      <c r="AD357">
        <v>112.50654107796964</v>
      </c>
      <c r="AJ357" s="1">
        <v>106.78571428571429</v>
      </c>
    </row>
    <row r="358" spans="1:36" x14ac:dyDescent="0.2">
      <c r="A358">
        <v>1167</v>
      </c>
      <c r="E358" s="1">
        <v>148.24335904027421</v>
      </c>
      <c r="O358" s="1">
        <v>95.995893223819309</v>
      </c>
      <c r="P358" s="1">
        <v>276.25088090204372</v>
      </c>
      <c r="V358" s="1">
        <v>157.86452353616534</v>
      </c>
      <c r="W358" s="1">
        <v>98.614072494669514</v>
      </c>
      <c r="AC358">
        <v>179.17789757412399</v>
      </c>
      <c r="AD358">
        <v>116.83599419448475</v>
      </c>
      <c r="AJ358" s="1">
        <v>91.082317073170728</v>
      </c>
    </row>
    <row r="359" spans="1:36" x14ac:dyDescent="0.2">
      <c r="A359">
        <v>1142</v>
      </c>
      <c r="E359" s="1">
        <v>117.33800350262698</v>
      </c>
      <c r="O359" s="1">
        <v>92.156862745098039</v>
      </c>
      <c r="P359" s="1">
        <v>166.27358490566039</v>
      </c>
      <c r="V359" s="1">
        <v>168.6320754716981</v>
      </c>
      <c r="W359" s="1">
        <v>100.27472527472527</v>
      </c>
      <c r="AC359">
        <v>223.98843930635837</v>
      </c>
      <c r="AD359">
        <v>119.59654178674351</v>
      </c>
      <c r="AJ359" s="1">
        <v>111.11111111111111</v>
      </c>
    </row>
    <row r="360" spans="1:36" x14ac:dyDescent="0.2">
      <c r="A360">
        <v>1352</v>
      </c>
      <c r="E360" s="1">
        <v>96.15384615384616</v>
      </c>
      <c r="O360" s="1">
        <v>150.23691654879772</v>
      </c>
      <c r="P360" s="1">
        <v>154.79331574318383</v>
      </c>
      <c r="V360" s="1">
        <v>144.09722222222223</v>
      </c>
      <c r="W360" s="1">
        <v>103.53081986834231</v>
      </c>
      <c r="AC360">
        <v>122.24199288256227</v>
      </c>
      <c r="AD360">
        <v>150.34722222222223</v>
      </c>
      <c r="AJ360" s="1">
        <v>134.46969696969697</v>
      </c>
    </row>
    <row r="361" spans="1:36" x14ac:dyDescent="0.2">
      <c r="A361">
        <v>1924</v>
      </c>
      <c r="E361" s="1">
        <v>145.53014553014552</v>
      </c>
      <c r="O361" s="1">
        <v>127.00165654334621</v>
      </c>
      <c r="P361" s="1">
        <v>107.57839721254355</v>
      </c>
      <c r="V361" s="1">
        <v>188.45700824499411</v>
      </c>
      <c r="W361" s="1">
        <v>111.48007590132828</v>
      </c>
      <c r="AC361">
        <v>151.73628585807751</v>
      </c>
      <c r="AD361">
        <v>124.07407407407408</v>
      </c>
      <c r="AJ361" s="1">
        <v>134.20724094881399</v>
      </c>
    </row>
    <row r="362" spans="1:36" x14ac:dyDescent="0.2">
      <c r="A362">
        <v>912</v>
      </c>
      <c r="E362" s="1">
        <v>171.05263157894737</v>
      </c>
      <c r="O362" s="1">
        <v>147.67156862745097</v>
      </c>
      <c r="P362" s="1">
        <v>140.90582314881379</v>
      </c>
      <c r="V362" s="1">
        <v>139.46759259259258</v>
      </c>
      <c r="W362" s="1">
        <v>172.31872070581747</v>
      </c>
      <c r="AC362">
        <v>115.625</v>
      </c>
      <c r="AD362">
        <v>199.43613861386137</v>
      </c>
      <c r="AJ362" s="1">
        <v>114.37246963562752</v>
      </c>
    </row>
    <row r="363" spans="1:36" x14ac:dyDescent="0.2">
      <c r="A363">
        <v>1505</v>
      </c>
      <c r="E363" s="1">
        <v>96.34551495016612</v>
      </c>
      <c r="O363" s="1">
        <v>151.70494084899096</v>
      </c>
      <c r="P363" s="1">
        <v>173.61111111111111</v>
      </c>
      <c r="V363" s="1">
        <v>132.14285714285714</v>
      </c>
      <c r="W363" s="1">
        <v>137.52000000000001</v>
      </c>
      <c r="AC363">
        <v>162.95025728987994</v>
      </c>
      <c r="AD363">
        <v>74.563473336479476</v>
      </c>
      <c r="AJ363" s="1">
        <v>119.77186311787072</v>
      </c>
    </row>
    <row r="364" spans="1:36" x14ac:dyDescent="0.2">
      <c r="A364">
        <v>1922</v>
      </c>
      <c r="E364" s="1">
        <v>103.27783558792925</v>
      </c>
      <c r="O364" s="1">
        <v>142.21343873517787</v>
      </c>
      <c r="P364" s="1">
        <v>120.27491408934708</v>
      </c>
      <c r="V364" s="1">
        <v>157.87337662337663</v>
      </c>
      <c r="W364" s="1">
        <v>101.91897654584221</v>
      </c>
      <c r="AC364">
        <v>122.76190476190476</v>
      </c>
      <c r="AD364">
        <v>113.05460750853243</v>
      </c>
      <c r="AJ364" s="1">
        <v>116.22073578595318</v>
      </c>
    </row>
    <row r="365" spans="1:36" x14ac:dyDescent="0.2">
      <c r="A365">
        <v>987</v>
      </c>
      <c r="E365" s="1">
        <v>119.55420466058764</v>
      </c>
      <c r="O365" s="1">
        <v>175.0380517503805</v>
      </c>
      <c r="P365" s="1">
        <v>140.49650621118013</v>
      </c>
      <c r="V365" s="1">
        <v>61.936936936936938</v>
      </c>
      <c r="W365" s="1">
        <v>99.443118536197289</v>
      </c>
      <c r="AC365">
        <v>135.37771129394167</v>
      </c>
      <c r="AD365">
        <v>117.48329621380846</v>
      </c>
      <c r="AJ365" s="1">
        <v>97.192224622030238</v>
      </c>
    </row>
    <row r="366" spans="1:36" x14ac:dyDescent="0.2">
      <c r="A366">
        <v>1574</v>
      </c>
      <c r="E366" s="1">
        <v>120.71156289707751</v>
      </c>
      <c r="O366" s="1">
        <v>148.81518987341772</v>
      </c>
      <c r="P366" s="1">
        <v>191.8429003021148</v>
      </c>
      <c r="V366" s="1">
        <v>146.3490099009901</v>
      </c>
      <c r="W366" s="1">
        <v>166.44325290437891</v>
      </c>
      <c r="AC366">
        <v>170.60367454068242</v>
      </c>
      <c r="AD366">
        <v>112.5</v>
      </c>
      <c r="AJ366" s="1">
        <v>167.27493917274938</v>
      </c>
    </row>
    <row r="367" spans="1:36" x14ac:dyDescent="0.2">
      <c r="A367">
        <v>1344</v>
      </c>
      <c r="E367" s="1">
        <v>109.375</v>
      </c>
      <c r="O367" s="1">
        <v>136.58536585365854</v>
      </c>
      <c r="P367" s="1">
        <v>123.31043956043956</v>
      </c>
      <c r="V367" s="1">
        <v>114.86013986013987</v>
      </c>
      <c r="W367" s="1">
        <v>55.915244261330194</v>
      </c>
      <c r="AC367">
        <v>130.43478260869566</v>
      </c>
      <c r="AD367">
        <v>82.109737248840801</v>
      </c>
      <c r="AJ367" s="1">
        <v>120.18522601984564</v>
      </c>
    </row>
    <row r="368" spans="1:36" x14ac:dyDescent="0.2">
      <c r="A368">
        <v>1394</v>
      </c>
      <c r="E368" s="1">
        <v>114.06025824964132</v>
      </c>
      <c r="O368" s="1">
        <v>172.31872070581747</v>
      </c>
      <c r="P368" s="1">
        <v>121.57079646017699</v>
      </c>
      <c r="V368" s="1">
        <v>113.92405063291139</v>
      </c>
      <c r="W368" s="1">
        <v>117.46987951807229</v>
      </c>
      <c r="AC368">
        <v>60.638297872340424</v>
      </c>
      <c r="AD368">
        <v>120.57877813504822</v>
      </c>
      <c r="AJ368" s="1">
        <v>161.75496688741723</v>
      </c>
    </row>
    <row r="369" spans="1:36" x14ac:dyDescent="0.2">
      <c r="A369">
        <v>1431</v>
      </c>
      <c r="E369" s="1">
        <v>115.30398322851153</v>
      </c>
      <c r="O369" s="1">
        <v>137.52000000000001</v>
      </c>
      <c r="P369" s="1">
        <v>134.375</v>
      </c>
      <c r="V369" s="1">
        <v>89.90384615384616</v>
      </c>
      <c r="W369" s="1">
        <v>104.76718403547672</v>
      </c>
      <c r="AC369">
        <v>134.42867811799852</v>
      </c>
      <c r="AD369">
        <v>95.552884615384613</v>
      </c>
      <c r="AJ369" s="1">
        <v>123.93767705382436</v>
      </c>
    </row>
    <row r="370" spans="1:36" x14ac:dyDescent="0.2">
      <c r="A370">
        <v>1268</v>
      </c>
      <c r="E370" s="1">
        <v>104.10094637223975</v>
      </c>
      <c r="O370" s="1">
        <v>64.970836033700579</v>
      </c>
      <c r="P370" s="1">
        <v>122.22222222222223</v>
      </c>
      <c r="V370" s="1">
        <v>149.16666666666666</v>
      </c>
      <c r="W370" s="1">
        <v>120.74947952810548</v>
      </c>
      <c r="AC370">
        <v>167.57082579867389</v>
      </c>
      <c r="AD370">
        <v>39.51026518391788</v>
      </c>
      <c r="AJ370" s="1">
        <v>66.694490818030047</v>
      </c>
    </row>
    <row r="371" spans="1:36" x14ac:dyDescent="0.2">
      <c r="A371">
        <v>1287</v>
      </c>
      <c r="E371" s="1">
        <v>125.87412587412588</v>
      </c>
      <c r="O371" s="1">
        <v>99.233983286908071</v>
      </c>
      <c r="P371" s="1">
        <v>132.33779608650875</v>
      </c>
      <c r="V371" s="1">
        <v>155.7017543859649</v>
      </c>
      <c r="W371" s="1">
        <v>116.86390532544378</v>
      </c>
      <c r="AC371">
        <v>133.10185185185185</v>
      </c>
      <c r="AD371">
        <v>131.67222685571309</v>
      </c>
      <c r="AJ371" s="1">
        <v>112.84289276807981</v>
      </c>
    </row>
    <row r="372" spans="1:36" x14ac:dyDescent="0.2">
      <c r="A372">
        <v>1664</v>
      </c>
      <c r="E372" s="1">
        <v>103.60576923076923</v>
      </c>
      <c r="O372" s="1">
        <v>93.954248366013076</v>
      </c>
      <c r="P372" s="1">
        <v>157.86452353616534</v>
      </c>
      <c r="V372" s="1">
        <v>132.69088213491474</v>
      </c>
      <c r="W372" s="1">
        <v>120.87912087912088</v>
      </c>
      <c r="AC372">
        <v>130.59701492537314</v>
      </c>
      <c r="AD372">
        <v>139.02053712480253</v>
      </c>
      <c r="AJ372" s="1">
        <v>127.63395544852499</v>
      </c>
    </row>
    <row r="373" spans="1:36" x14ac:dyDescent="0.2">
      <c r="A373">
        <v>1588</v>
      </c>
      <c r="E373" s="1">
        <v>84.654911838790937</v>
      </c>
      <c r="O373" s="1">
        <v>99.443118536197289</v>
      </c>
      <c r="P373" s="1">
        <v>168.6320754716981</v>
      </c>
      <c r="V373" s="1">
        <v>134.62976813762154</v>
      </c>
      <c r="W373" s="1">
        <v>117.66505636070853</v>
      </c>
      <c r="AC373">
        <v>196.73123486682809</v>
      </c>
      <c r="AD373">
        <v>164.48986361960928</v>
      </c>
      <c r="AJ373" s="1">
        <v>103.7567084078712</v>
      </c>
    </row>
    <row r="374" spans="1:36" x14ac:dyDescent="0.2">
      <c r="A374">
        <v>752</v>
      </c>
      <c r="E374" s="1">
        <v>166.22340425531914</v>
      </c>
      <c r="O374" s="1">
        <v>161.33004926108376</v>
      </c>
      <c r="P374" s="1">
        <v>144.09722222222223</v>
      </c>
      <c r="V374" s="1">
        <v>151.3953488372093</v>
      </c>
      <c r="W374" s="1">
        <v>111.24227093872962</v>
      </c>
      <c r="AC374">
        <v>148.02631578947367</v>
      </c>
      <c r="AD374">
        <v>79.770974155069581</v>
      </c>
      <c r="AJ374" s="1">
        <v>131.63716814159292</v>
      </c>
    </row>
    <row r="375" spans="1:36" x14ac:dyDescent="0.2">
      <c r="A375">
        <v>1319</v>
      </c>
      <c r="E375" s="1">
        <v>93.252463987869604</v>
      </c>
      <c r="O375" s="1">
        <v>120.74947952810548</v>
      </c>
      <c r="P375" s="1">
        <v>139.46759259259258</v>
      </c>
      <c r="V375" s="1">
        <v>145.24765729585008</v>
      </c>
      <c r="W375" s="1">
        <v>102.4390243902439</v>
      </c>
      <c r="AC375">
        <v>131.01604278074868</v>
      </c>
      <c r="AD375">
        <v>115.97084161696488</v>
      </c>
      <c r="AJ375" s="1">
        <v>130.18731988472624</v>
      </c>
    </row>
    <row r="376" spans="1:36" x14ac:dyDescent="0.2">
      <c r="A376">
        <v>1928</v>
      </c>
      <c r="E376" s="1">
        <v>113.84854771784232</v>
      </c>
      <c r="O376" s="1">
        <v>84.918478260869563</v>
      </c>
      <c r="P376" s="1">
        <v>157.87337662337663</v>
      </c>
      <c r="V376" s="1">
        <v>152.046783625731</v>
      </c>
      <c r="W376" s="1">
        <v>75.123152709359601</v>
      </c>
      <c r="AC376">
        <v>154.51183431952663</v>
      </c>
      <c r="AD376">
        <v>93.979441997063148</v>
      </c>
      <c r="AJ376" s="1">
        <v>91.973244147157189</v>
      </c>
    </row>
    <row r="377" spans="1:36" x14ac:dyDescent="0.2">
      <c r="A377">
        <v>904</v>
      </c>
      <c r="E377" s="1">
        <v>67.477876106194685</v>
      </c>
      <c r="O377" s="1">
        <v>86.795252225519292</v>
      </c>
      <c r="P377" s="1">
        <v>61.936936936936938</v>
      </c>
      <c r="V377" s="1">
        <v>147.56944444444446</v>
      </c>
      <c r="W377" s="1">
        <v>123.48993288590604</v>
      </c>
      <c r="AC377">
        <v>100.69444444444444</v>
      </c>
      <c r="AD377">
        <v>125.88401697312588</v>
      </c>
      <c r="AJ377" s="1">
        <v>231.05745212323063</v>
      </c>
    </row>
    <row r="378" spans="1:36" x14ac:dyDescent="0.2">
      <c r="A378">
        <v>914</v>
      </c>
      <c r="E378" s="1">
        <v>161.92560175054706</v>
      </c>
      <c r="O378" s="1">
        <v>130.67484662576686</v>
      </c>
      <c r="P378" s="1">
        <v>163.61256544502618</v>
      </c>
      <c r="V378" s="1">
        <v>76.86395080707149</v>
      </c>
      <c r="W378" s="1">
        <v>110.7087428867046</v>
      </c>
      <c r="AC378">
        <v>116.52542372881356</v>
      </c>
      <c r="AD378">
        <v>79.806978470675574</v>
      </c>
      <c r="AJ378" s="1">
        <v>103.56007628734902</v>
      </c>
    </row>
    <row r="379" spans="1:36" x14ac:dyDescent="0.2">
      <c r="A379">
        <v>2466</v>
      </c>
      <c r="E379" s="1">
        <v>137.87510137875103</v>
      </c>
      <c r="O379" s="1">
        <v>123.81602914389799</v>
      </c>
      <c r="P379" s="1">
        <v>113.92405063291139</v>
      </c>
      <c r="V379" s="1">
        <v>180.72289156626505</v>
      </c>
      <c r="W379" s="1">
        <v>66.191446028513241</v>
      </c>
      <c r="AC379">
        <v>81.894150417827305</v>
      </c>
      <c r="AD379">
        <v>109.04872389791183</v>
      </c>
      <c r="AJ379" s="1">
        <v>110.062893081761</v>
      </c>
    </row>
    <row r="380" spans="1:36" x14ac:dyDescent="0.2">
      <c r="A380">
        <v>1856</v>
      </c>
      <c r="E380" s="1">
        <v>212.51724137931035</v>
      </c>
      <c r="O380" s="1">
        <v>93.607305936073061</v>
      </c>
      <c r="P380" s="1">
        <v>89.90384615384616</v>
      </c>
      <c r="V380" s="1">
        <v>175.38645418326692</v>
      </c>
      <c r="W380" s="1">
        <v>77.85145739910314</v>
      </c>
      <c r="AC380">
        <v>69.095477386934675</v>
      </c>
      <c r="AD380">
        <v>128.76157407407408</v>
      </c>
      <c r="AJ380" s="1">
        <v>75.488454706927172</v>
      </c>
    </row>
    <row r="381" spans="1:36" x14ac:dyDescent="0.2">
      <c r="A381">
        <v>1800</v>
      </c>
      <c r="E381" s="1">
        <v>99.444444444444443</v>
      </c>
      <c r="O381" s="1">
        <v>151.04166666666666</v>
      </c>
      <c r="P381" s="1">
        <v>133.20377568017767</v>
      </c>
      <c r="V381" s="1">
        <v>118.10294117647059</v>
      </c>
      <c r="W381" s="1">
        <v>107.93357933579335</v>
      </c>
      <c r="AC381">
        <v>122.54901960784314</v>
      </c>
      <c r="AD381">
        <v>136.3244176013805</v>
      </c>
      <c r="AJ381" s="1">
        <v>100.63559322033899</v>
      </c>
    </row>
    <row r="382" spans="1:36" x14ac:dyDescent="0.2">
      <c r="A382">
        <v>1691</v>
      </c>
      <c r="E382" s="1">
        <v>75.103489059727977</v>
      </c>
      <c r="O382" s="1">
        <v>123.48993288590604</v>
      </c>
      <c r="P382" s="1">
        <v>109.95370370370371</v>
      </c>
      <c r="V382" s="1">
        <v>83.606557377049185</v>
      </c>
      <c r="W382" s="1">
        <v>100.10266940451746</v>
      </c>
      <c r="AC382">
        <v>92.279411764705884</v>
      </c>
      <c r="AD382">
        <v>169.89381636477202</v>
      </c>
      <c r="AJ382" s="1">
        <v>105.9915164369035</v>
      </c>
    </row>
    <row r="383" spans="1:36" x14ac:dyDescent="0.2">
      <c r="A383">
        <v>1301</v>
      </c>
      <c r="E383" s="1">
        <v>144.31206764027672</v>
      </c>
      <c r="O383" s="1">
        <v>161.18421052631578</v>
      </c>
      <c r="P383" s="1">
        <v>134.62976813762154</v>
      </c>
      <c r="V383" s="1">
        <v>125.54824561403508</v>
      </c>
      <c r="W383" s="1">
        <v>127.20588235294117</v>
      </c>
      <c r="AC383">
        <v>125.86206896551724</v>
      </c>
      <c r="AD383">
        <v>108.53391684901531</v>
      </c>
      <c r="AJ383" s="1">
        <v>86.845930232558146</v>
      </c>
    </row>
    <row r="384" spans="1:36" x14ac:dyDescent="0.2">
      <c r="A384">
        <v>1797</v>
      </c>
      <c r="E384" s="1">
        <v>118.80912632164718</v>
      </c>
      <c r="O384" s="1">
        <v>100.10266940451746</v>
      </c>
      <c r="P384" s="1">
        <v>104.60992907801419</v>
      </c>
      <c r="V384" s="1">
        <v>200.20273694880893</v>
      </c>
      <c r="W384" s="1">
        <v>151.61502966381016</v>
      </c>
      <c r="AC384">
        <v>75.757575757575751</v>
      </c>
      <c r="AD384">
        <v>126.93452380952381</v>
      </c>
      <c r="AJ384" s="1">
        <v>101.43702451394759</v>
      </c>
    </row>
    <row r="385" spans="1:36" x14ac:dyDescent="0.2">
      <c r="A385">
        <v>784</v>
      </c>
      <c r="E385" s="1">
        <v>96.938775510204081</v>
      </c>
      <c r="O385" s="1">
        <v>95.289079229122052</v>
      </c>
      <c r="P385" s="1">
        <v>151.3953488372093</v>
      </c>
      <c r="V385" s="1">
        <v>134.55149501661128</v>
      </c>
      <c r="W385" s="1">
        <v>120.09014810045075</v>
      </c>
      <c r="AC385">
        <v>113.02083333333333</v>
      </c>
      <c r="AD385">
        <v>120.09692513368984</v>
      </c>
      <c r="AJ385" s="1">
        <v>135.30135301353013</v>
      </c>
    </row>
    <row r="386" spans="1:36" x14ac:dyDescent="0.2">
      <c r="A386">
        <v>1953</v>
      </c>
      <c r="E386" s="1">
        <v>122.88786482334869</v>
      </c>
      <c r="O386" s="1">
        <v>120.09014810045075</v>
      </c>
      <c r="P386" s="1">
        <v>122.72727272727273</v>
      </c>
      <c r="V386" s="1">
        <v>137.23667905824038</v>
      </c>
      <c r="W386" s="1">
        <v>135.67143516382095</v>
      </c>
      <c r="AC386">
        <v>114.71088435374149</v>
      </c>
      <c r="AD386">
        <v>104.90151168117269</v>
      </c>
      <c r="AJ386" s="1">
        <v>182.64840182648402</v>
      </c>
    </row>
    <row r="387" spans="1:36" x14ac:dyDescent="0.2">
      <c r="A387">
        <v>1269</v>
      </c>
      <c r="E387" s="1">
        <v>151.30023640661938</v>
      </c>
      <c r="O387" s="1">
        <v>135.67143516382095</v>
      </c>
      <c r="P387" s="1">
        <v>145.24765729585008</v>
      </c>
      <c r="V387" s="1">
        <v>159.39597315436242</v>
      </c>
      <c r="W387" s="1">
        <v>99.879227053140099</v>
      </c>
      <c r="AC387">
        <v>120.12666666666667</v>
      </c>
      <c r="AD387">
        <v>128.44036697247705</v>
      </c>
      <c r="AJ387" s="1">
        <v>116.17312072892939</v>
      </c>
    </row>
    <row r="388" spans="1:36" x14ac:dyDescent="0.2">
      <c r="A388">
        <v>1184</v>
      </c>
      <c r="E388" s="1">
        <v>68.412162162162161</v>
      </c>
      <c r="O388" s="1">
        <v>99.879227053140099</v>
      </c>
      <c r="P388" s="1">
        <v>131.3155386081983</v>
      </c>
      <c r="V388" s="1">
        <v>71.287128712871294</v>
      </c>
      <c r="W388" s="1">
        <v>108.05970149253731</v>
      </c>
      <c r="AC388">
        <v>169.81132075471697</v>
      </c>
      <c r="AD388">
        <v>125.59694364851958</v>
      </c>
      <c r="AJ388" s="1">
        <v>132.0754716981132</v>
      </c>
    </row>
    <row r="389" spans="1:36" x14ac:dyDescent="0.2">
      <c r="A389">
        <v>1125</v>
      </c>
      <c r="E389" s="1">
        <v>111.11111111111111</v>
      </c>
      <c r="O389" s="1">
        <v>135.37771129394167</v>
      </c>
      <c r="P389" s="1">
        <v>117.26716519374575</v>
      </c>
      <c r="V389" s="1">
        <v>140.46288906624102</v>
      </c>
      <c r="W389" s="1">
        <v>98.958333333333329</v>
      </c>
      <c r="AC389">
        <v>76.419213973799131</v>
      </c>
      <c r="AD389">
        <v>121.22844827586206</v>
      </c>
      <c r="AJ389" s="1">
        <v>141.30434782608697</v>
      </c>
    </row>
    <row r="390" spans="1:36" x14ac:dyDescent="0.2">
      <c r="A390">
        <v>1479</v>
      </c>
      <c r="E390" s="1">
        <v>129.14131169709262</v>
      </c>
      <c r="O390" s="1">
        <v>187.56194251734391</v>
      </c>
      <c r="P390" s="1">
        <v>119.90950226244344</v>
      </c>
      <c r="V390" s="1">
        <v>130.83916083916083</v>
      </c>
      <c r="W390" s="1">
        <v>126.65289256198348</v>
      </c>
      <c r="AC390">
        <v>177.17432586403342</v>
      </c>
      <c r="AD390">
        <v>148.80605707629587</v>
      </c>
      <c r="AJ390" s="1">
        <v>72.916666666666671</v>
      </c>
    </row>
    <row r="391" spans="1:36" x14ac:dyDescent="0.2">
      <c r="A391">
        <v>2332</v>
      </c>
      <c r="E391" s="1">
        <v>182.67581475128645</v>
      </c>
      <c r="O391" s="1">
        <v>110.53089643167972</v>
      </c>
      <c r="P391" s="1">
        <v>114.64646464646465</v>
      </c>
      <c r="V391" s="1">
        <v>120.34277198211625</v>
      </c>
      <c r="W391" s="1">
        <v>71.354166666666671</v>
      </c>
      <c r="AC391">
        <v>115.18987341772151</v>
      </c>
      <c r="AD391">
        <v>138.80742913000978</v>
      </c>
      <c r="AJ391" s="1">
        <v>153.9386650631389</v>
      </c>
    </row>
    <row r="392" spans="1:36" x14ac:dyDescent="0.2">
      <c r="A392">
        <v>1367</v>
      </c>
      <c r="E392" s="1">
        <v>87.051938551572789</v>
      </c>
      <c r="O392" s="1">
        <v>130.43478260869566</v>
      </c>
      <c r="P392" s="1">
        <v>119.5203197868088</v>
      </c>
      <c r="V392" s="1">
        <v>119.7558268590455</v>
      </c>
      <c r="W392" s="1">
        <v>116.12903225806451</v>
      </c>
      <c r="AC392">
        <v>84.093211752786218</v>
      </c>
      <c r="AD392">
        <v>80.838323353293418</v>
      </c>
      <c r="AJ392" s="1">
        <v>96.638655462184872</v>
      </c>
    </row>
    <row r="393" spans="1:36" x14ac:dyDescent="0.2">
      <c r="A393">
        <v>1961</v>
      </c>
      <c r="E393" s="1">
        <v>109.63793982661907</v>
      </c>
      <c r="O393" s="1">
        <v>111.2</v>
      </c>
      <c r="P393" s="1">
        <v>114.57921770051362</v>
      </c>
      <c r="V393" s="1">
        <v>139.91266375545851</v>
      </c>
      <c r="W393" s="1">
        <v>116.69128508124076</v>
      </c>
      <c r="AC393">
        <v>67.708333333333329</v>
      </c>
      <c r="AD393">
        <v>121.02351313969571</v>
      </c>
      <c r="AJ393" s="1">
        <v>91.4380714879468</v>
      </c>
    </row>
    <row r="394" spans="1:36" x14ac:dyDescent="0.2">
      <c r="A394">
        <v>882</v>
      </c>
      <c r="E394" s="1">
        <v>120.74829931972789</v>
      </c>
      <c r="O394" s="1">
        <v>144.71153846153845</v>
      </c>
      <c r="P394" s="1">
        <v>147.56944444444446</v>
      </c>
      <c r="V394" s="1">
        <v>150.40106951871658</v>
      </c>
      <c r="W394" s="1">
        <v>76.206140350877192</v>
      </c>
      <c r="AC394">
        <v>83.465818759936411</v>
      </c>
      <c r="AD394">
        <v>87.284482758620683</v>
      </c>
      <c r="AJ394" s="1">
        <v>136.14211886304909</v>
      </c>
    </row>
    <row r="395" spans="1:36" x14ac:dyDescent="0.2">
      <c r="A395">
        <v>788</v>
      </c>
      <c r="E395" s="1">
        <v>126.90355329949239</v>
      </c>
      <c r="O395" s="1">
        <v>130.59701492537314</v>
      </c>
      <c r="P395" s="1">
        <v>139.10795087265674</v>
      </c>
      <c r="V395" s="1">
        <v>111.67315175097276</v>
      </c>
      <c r="W395" s="1">
        <v>142.63959390862945</v>
      </c>
      <c r="AC395">
        <v>164.38533333333334</v>
      </c>
      <c r="AD395">
        <v>108.43373493975903</v>
      </c>
      <c r="AJ395" s="1">
        <v>136.56387665198238</v>
      </c>
    </row>
    <row r="396" spans="1:36" x14ac:dyDescent="0.2">
      <c r="A396">
        <v>1034</v>
      </c>
      <c r="E396" s="1">
        <v>105.41586073500967</v>
      </c>
      <c r="O396" s="1">
        <v>123.59550561797752</v>
      </c>
      <c r="P396" s="1">
        <v>142.49471458773783</v>
      </c>
      <c r="V396" s="1">
        <v>142.30271668822769</v>
      </c>
      <c r="W396" s="1">
        <v>91.781874039938558</v>
      </c>
      <c r="AC396">
        <v>149.82921174652242</v>
      </c>
      <c r="AD396">
        <v>110.51373954599761</v>
      </c>
      <c r="AJ396" s="1">
        <v>72.202546296296291</v>
      </c>
    </row>
    <row r="397" spans="1:36" x14ac:dyDescent="0.2">
      <c r="A397">
        <v>1144</v>
      </c>
      <c r="E397" s="1">
        <v>112.76223776223776</v>
      </c>
      <c r="O397" s="1">
        <v>196.73123486682809</v>
      </c>
      <c r="P397" s="1">
        <v>175.38645418326692</v>
      </c>
      <c r="V397" s="1">
        <v>91.889632107023417</v>
      </c>
      <c r="W397" s="1">
        <v>45.320404721753796</v>
      </c>
      <c r="AC397">
        <v>167.07168894289185</v>
      </c>
      <c r="AD397">
        <v>116.77559912854031</v>
      </c>
      <c r="AJ397" s="1">
        <v>113.67469879518072</v>
      </c>
    </row>
    <row r="398" spans="1:36" x14ac:dyDescent="0.2">
      <c r="A398">
        <v>894</v>
      </c>
      <c r="E398" s="1">
        <v>137.58389261744966</v>
      </c>
      <c r="O398" s="1">
        <v>148.02631578947367</v>
      </c>
      <c r="P398" s="1">
        <v>114.6441073512252</v>
      </c>
      <c r="V398" s="1">
        <v>104.60992907801419</v>
      </c>
      <c r="W398" s="1">
        <v>97.896634615384613</v>
      </c>
      <c r="AC398">
        <v>173.17708333333334</v>
      </c>
      <c r="AD398">
        <v>77.717061323618694</v>
      </c>
      <c r="AJ398" s="1">
        <v>119.23076923076923</v>
      </c>
    </row>
    <row r="399" spans="1:36" x14ac:dyDescent="0.2">
      <c r="A399">
        <v>1812</v>
      </c>
      <c r="E399" s="1">
        <v>93.543046357615893</v>
      </c>
      <c r="O399" s="1">
        <v>139.39393939393941</v>
      </c>
      <c r="P399" s="1">
        <v>164.07441293077159</v>
      </c>
      <c r="V399" s="1">
        <v>159.43977591036415</v>
      </c>
      <c r="W399" s="1">
        <v>28.358738036157391</v>
      </c>
      <c r="AC399">
        <v>86.538461538461533</v>
      </c>
      <c r="AD399">
        <v>129.79233226837061</v>
      </c>
      <c r="AJ399" s="1">
        <v>130.77525450274081</v>
      </c>
    </row>
    <row r="400" spans="1:36" x14ac:dyDescent="0.2">
      <c r="A400">
        <v>1077</v>
      </c>
      <c r="E400" s="1">
        <v>62.209842154131849</v>
      </c>
      <c r="O400" s="1">
        <v>131.01604278074868</v>
      </c>
      <c r="P400" s="1">
        <v>157.22610722610722</v>
      </c>
      <c r="V400" s="1">
        <v>138.27349121466767</v>
      </c>
      <c r="W400" s="1">
        <v>113.464447806354</v>
      </c>
      <c r="AC400">
        <v>139.3709327548807</v>
      </c>
      <c r="AD400">
        <v>139.41368078175896</v>
      </c>
      <c r="AJ400" s="1">
        <v>89.111922141119223</v>
      </c>
    </row>
    <row r="401" spans="1:36" x14ac:dyDescent="0.2">
      <c r="A401">
        <v>1550</v>
      </c>
      <c r="E401" s="1">
        <v>155.48387096774192</v>
      </c>
      <c r="O401" s="1">
        <v>176.130389064143</v>
      </c>
      <c r="P401" s="1">
        <v>83.606557377049185</v>
      </c>
      <c r="V401" s="1">
        <v>170.40094339622641</v>
      </c>
      <c r="W401" s="1">
        <v>118.80856760374833</v>
      </c>
      <c r="AC401">
        <v>112.10962396430848</v>
      </c>
      <c r="AD401">
        <v>82.523148148148152</v>
      </c>
      <c r="AJ401" s="1">
        <v>152.99877600979192</v>
      </c>
    </row>
    <row r="402" spans="1:36" x14ac:dyDescent="0.2">
      <c r="A402">
        <v>1288</v>
      </c>
      <c r="E402" s="1">
        <v>190.60559006211179</v>
      </c>
      <c r="O402" s="1">
        <v>159.34065934065933</v>
      </c>
      <c r="P402" s="1">
        <v>95.792300805729639</v>
      </c>
      <c r="V402" s="1">
        <v>53.633141762452105</v>
      </c>
      <c r="W402" s="1">
        <v>114.80601741884402</v>
      </c>
      <c r="AC402">
        <v>119.27034611786716</v>
      </c>
      <c r="AD402">
        <v>132.68321513002365</v>
      </c>
      <c r="AJ402" s="1">
        <v>109.35672514619883</v>
      </c>
    </row>
    <row r="403" spans="1:36" x14ac:dyDescent="0.2">
      <c r="A403">
        <v>1310</v>
      </c>
      <c r="E403" s="1">
        <v>125.94656488549619</v>
      </c>
      <c r="O403" s="1">
        <v>154.51183431952663</v>
      </c>
      <c r="P403" s="1">
        <v>125.54824561403508</v>
      </c>
      <c r="V403" s="1">
        <v>109.500693481276</v>
      </c>
      <c r="W403" s="1">
        <v>76.112412177985945</v>
      </c>
      <c r="AC403">
        <v>160.96698113207546</v>
      </c>
      <c r="AD403">
        <v>118.88111888111888</v>
      </c>
      <c r="AJ403" s="1">
        <v>96.495683087861863</v>
      </c>
    </row>
    <row r="404" spans="1:36" x14ac:dyDescent="0.2">
      <c r="A404">
        <v>672</v>
      </c>
      <c r="E404" s="1">
        <v>160.71428571428572</v>
      </c>
      <c r="O404" s="1">
        <v>153.88919977616118</v>
      </c>
      <c r="P404" s="1">
        <v>200.20273694880893</v>
      </c>
      <c r="V404" s="1">
        <v>135.4003612281758</v>
      </c>
      <c r="W404" s="1">
        <v>107.47330960854093</v>
      </c>
      <c r="AC404">
        <v>107.14285714285714</v>
      </c>
      <c r="AD404">
        <v>125.33814247069432</v>
      </c>
      <c r="AJ404" s="1">
        <v>222.67206477732793</v>
      </c>
    </row>
    <row r="405" spans="1:36" x14ac:dyDescent="0.2">
      <c r="A405">
        <v>2263</v>
      </c>
      <c r="E405" s="1">
        <v>114.00795404330535</v>
      </c>
      <c r="O405" s="1">
        <v>81.894150417827305</v>
      </c>
      <c r="P405" s="1">
        <v>134.55149501661128</v>
      </c>
      <c r="V405" s="1">
        <v>135.9126984126984</v>
      </c>
      <c r="W405" s="1">
        <v>128.19084263178146</v>
      </c>
      <c r="AC405">
        <v>148.00995024875621</v>
      </c>
      <c r="AD405">
        <v>98.171970209884904</v>
      </c>
      <c r="AJ405" s="1">
        <v>136.5979381443299</v>
      </c>
    </row>
    <row r="406" spans="1:36" x14ac:dyDescent="0.2">
      <c r="A406">
        <v>1572</v>
      </c>
      <c r="E406" s="1">
        <v>106.87022900763358</v>
      </c>
      <c r="O406" s="1">
        <v>102.0671834625323</v>
      </c>
      <c r="P406" s="1">
        <v>159.39597315436242</v>
      </c>
      <c r="V406" s="1">
        <v>160.44997039668442</v>
      </c>
      <c r="W406" s="1">
        <v>97.964015151515156</v>
      </c>
      <c r="AC406">
        <v>150.05219206680584</v>
      </c>
      <c r="AD406">
        <v>124.62121212121212</v>
      </c>
      <c r="AJ406" s="1">
        <v>139.91962491627595</v>
      </c>
    </row>
    <row r="407" spans="1:36" x14ac:dyDescent="0.2">
      <c r="A407">
        <v>1620</v>
      </c>
      <c r="E407" s="1">
        <v>92.592592592592595</v>
      </c>
      <c r="O407" s="1">
        <v>159.9264705882353</v>
      </c>
      <c r="P407" s="1">
        <v>71.287128712871294</v>
      </c>
      <c r="V407" s="1">
        <v>164.94845360824743</v>
      </c>
      <c r="W407" s="1">
        <v>98.803952158086318</v>
      </c>
      <c r="AC407">
        <v>204.25310559006212</v>
      </c>
      <c r="AD407">
        <v>73.259052924791092</v>
      </c>
      <c r="AJ407" s="1">
        <v>143.77601210745365</v>
      </c>
    </row>
    <row r="408" spans="1:36" x14ac:dyDescent="0.2">
      <c r="A408">
        <v>1639</v>
      </c>
      <c r="E408" s="1">
        <v>70.1647345942648</v>
      </c>
      <c r="O408" s="1">
        <v>92.279411764705884</v>
      </c>
      <c r="P408" s="1">
        <v>134.46215139442231</v>
      </c>
      <c r="V408" s="1">
        <v>99.358974358974365</v>
      </c>
      <c r="W408" s="1">
        <v>108.14950980392157</v>
      </c>
      <c r="AC408">
        <v>121.11650485436893</v>
      </c>
      <c r="AD408">
        <v>127.29181245626312</v>
      </c>
      <c r="AJ408" s="1">
        <v>172.8754365541327</v>
      </c>
    </row>
    <row r="409" spans="1:36" x14ac:dyDescent="0.2">
      <c r="A409">
        <v>1680</v>
      </c>
      <c r="E409" s="1">
        <v>105.35714285714286</v>
      </c>
      <c r="O409" s="1">
        <v>139.13824057450628</v>
      </c>
      <c r="P409" s="1">
        <v>109.73175296319401</v>
      </c>
      <c r="V409" s="1">
        <v>156.21222296843519</v>
      </c>
      <c r="W409" s="1">
        <v>91.575091575091577</v>
      </c>
      <c r="AC409">
        <v>176.06132075471697</v>
      </c>
      <c r="AD409">
        <v>124.04162585700294</v>
      </c>
      <c r="AJ409" s="1">
        <v>79.107869142351902</v>
      </c>
    </row>
    <row r="410" spans="1:36" x14ac:dyDescent="0.2">
      <c r="A410">
        <v>2172</v>
      </c>
      <c r="E410" s="1">
        <v>128.91344383057091</v>
      </c>
      <c r="O410" s="1">
        <v>121.75324675324676</v>
      </c>
      <c r="P410" s="1">
        <v>149.09909909909911</v>
      </c>
      <c r="V410" s="1">
        <v>184.74088291746642</v>
      </c>
      <c r="W410" s="1">
        <v>107.46910263299301</v>
      </c>
      <c r="AC410">
        <v>127.10084033613445</v>
      </c>
      <c r="AD410">
        <v>145.22058823529412</v>
      </c>
      <c r="AJ410" s="1">
        <v>176.21621621621622</v>
      </c>
    </row>
    <row r="411" spans="1:36" x14ac:dyDescent="0.2">
      <c r="A411">
        <v>2078</v>
      </c>
      <c r="E411" s="1">
        <v>163.49855630413859</v>
      </c>
      <c r="O411" s="1">
        <v>159.60754504504504</v>
      </c>
      <c r="P411" s="1">
        <v>120.34277198211625</v>
      </c>
      <c r="V411" s="1">
        <v>131.79916317991632</v>
      </c>
      <c r="W411" s="1">
        <v>105.3480866758875</v>
      </c>
      <c r="AC411">
        <v>83.20950965824666</v>
      </c>
      <c r="AD411">
        <v>117.11711711711712</v>
      </c>
      <c r="AJ411" s="1">
        <v>208.70535714285714</v>
      </c>
    </row>
    <row r="412" spans="1:36" x14ac:dyDescent="0.2">
      <c r="A412">
        <v>1276</v>
      </c>
      <c r="E412" s="1">
        <v>47.021943573667713</v>
      </c>
      <c r="O412" s="1">
        <v>114.71088435374149</v>
      </c>
      <c r="P412" s="1">
        <v>111.8042226487524</v>
      </c>
      <c r="V412" s="1">
        <v>119.25287356321839</v>
      </c>
      <c r="W412" s="1">
        <v>107.02953296703296</v>
      </c>
      <c r="AC412">
        <v>146.03174603174602</v>
      </c>
      <c r="AD412">
        <v>84.551811824539101</v>
      </c>
      <c r="AJ412" s="1">
        <v>84.884994523548741</v>
      </c>
    </row>
    <row r="413" spans="1:36" x14ac:dyDescent="0.2">
      <c r="A413">
        <v>1056</v>
      </c>
      <c r="E413" s="1">
        <v>137.31060606060606</v>
      </c>
      <c r="O413" s="1">
        <v>126.6213712168005</v>
      </c>
      <c r="P413" s="1">
        <v>138.22975517890771</v>
      </c>
      <c r="V413" s="1">
        <v>110.15831134564644</v>
      </c>
      <c r="W413" s="1">
        <v>51.738761662425787</v>
      </c>
      <c r="AC413">
        <v>135.26119402985074</v>
      </c>
      <c r="AD413">
        <v>117.5094816687737</v>
      </c>
      <c r="AJ413" s="1">
        <v>132.63263263263264</v>
      </c>
    </row>
    <row r="414" spans="1:36" x14ac:dyDescent="0.2">
      <c r="A414">
        <v>1478</v>
      </c>
      <c r="E414" s="1">
        <v>150.20297699594045</v>
      </c>
      <c r="O414" s="1">
        <v>88.541666666666671</v>
      </c>
      <c r="P414" s="1">
        <v>150.40106951871658</v>
      </c>
      <c r="V414" s="1">
        <v>122.33391608391608</v>
      </c>
      <c r="W414" s="1">
        <v>75.930144267274102</v>
      </c>
      <c r="AC414">
        <v>151.5151515151515</v>
      </c>
      <c r="AD414">
        <v>196.84233449477352</v>
      </c>
      <c r="AJ414" s="1">
        <v>132.0754716981132</v>
      </c>
    </row>
    <row r="415" spans="1:36" x14ac:dyDescent="0.2">
      <c r="A415">
        <v>1028</v>
      </c>
      <c r="E415" s="1">
        <v>111.86770428015564</v>
      </c>
      <c r="O415" s="1">
        <v>139.05380333951763</v>
      </c>
      <c r="P415" s="1">
        <v>111.67315175097276</v>
      </c>
      <c r="V415" s="1">
        <v>119.96251171508904</v>
      </c>
      <c r="W415" s="1">
        <v>99.650349650349654</v>
      </c>
      <c r="AC415">
        <v>131.84137291280149</v>
      </c>
      <c r="AD415">
        <v>119.04761904761905</v>
      </c>
      <c r="AJ415" s="1">
        <v>145.38676607642125</v>
      </c>
    </row>
    <row r="416" spans="1:36" x14ac:dyDescent="0.2">
      <c r="A416">
        <v>2097</v>
      </c>
      <c r="E416" s="1">
        <v>108.72675250357653</v>
      </c>
      <c r="O416" s="1">
        <v>159.09090909090909</v>
      </c>
      <c r="P416" s="1">
        <v>142.30271668822769</v>
      </c>
      <c r="V416" s="1">
        <v>98.46055163566389</v>
      </c>
      <c r="W416" s="1">
        <v>126.00536193029491</v>
      </c>
      <c r="AD416">
        <v>174.6987951807229</v>
      </c>
      <c r="AJ416" s="1">
        <v>117.9245283018868</v>
      </c>
    </row>
    <row r="417" spans="1:36" x14ac:dyDescent="0.2">
      <c r="A417">
        <v>1340</v>
      </c>
      <c r="E417" s="1">
        <v>135.17462686567166</v>
      </c>
      <c r="O417" s="1">
        <v>72.664359861591691</v>
      </c>
      <c r="P417" s="1">
        <v>118.48341232227489</v>
      </c>
      <c r="V417" s="1">
        <v>131.02820746132849</v>
      </c>
      <c r="W417" s="1">
        <v>112.84170375079466</v>
      </c>
      <c r="AD417">
        <v>83.701754385964918</v>
      </c>
      <c r="AJ417" s="1">
        <v>84.283903675538653</v>
      </c>
    </row>
    <row r="418" spans="1:36" x14ac:dyDescent="0.2">
      <c r="A418">
        <v>1400</v>
      </c>
      <c r="E418" s="1">
        <v>106.78571428571429</v>
      </c>
      <c r="O418" s="1">
        <v>60.35673187571922</v>
      </c>
      <c r="P418" s="1">
        <v>129.80769230769232</v>
      </c>
      <c r="V418" s="1">
        <v>78.333333333333329</v>
      </c>
      <c r="W418" s="1">
        <v>72.664359861591691</v>
      </c>
      <c r="AD418">
        <v>132.05828779599273</v>
      </c>
      <c r="AJ418" s="1">
        <v>118.67101648351648</v>
      </c>
    </row>
    <row r="419" spans="1:36" x14ac:dyDescent="0.2">
      <c r="A419">
        <v>2624</v>
      </c>
      <c r="E419" s="1">
        <v>91.082317073170728</v>
      </c>
      <c r="O419" s="1">
        <v>111.14164305949008</v>
      </c>
      <c r="P419" s="1">
        <v>104.60992907801419</v>
      </c>
      <c r="V419" s="1">
        <v>154.51388888888889</v>
      </c>
      <c r="W419" s="1">
        <v>111.14164305949008</v>
      </c>
      <c r="AD419">
        <v>97.043701799485859</v>
      </c>
      <c r="AJ419" s="1">
        <v>122.14342001576044</v>
      </c>
    </row>
    <row r="420" spans="1:36" x14ac:dyDescent="0.2">
      <c r="A420">
        <v>1134</v>
      </c>
      <c r="E420" s="1">
        <v>111.11111111111111</v>
      </c>
      <c r="O420" s="1">
        <v>169.81132075471697</v>
      </c>
      <c r="P420" s="1">
        <v>159.43977591036415</v>
      </c>
      <c r="V420" s="1">
        <v>155.07075471698113</v>
      </c>
      <c r="W420" s="1">
        <v>120.12666666666667</v>
      </c>
      <c r="AD420">
        <v>144.4327731092437</v>
      </c>
      <c r="AJ420" s="1">
        <v>103.04740406320542</v>
      </c>
    </row>
    <row r="421" spans="1:36" x14ac:dyDescent="0.2">
      <c r="A421">
        <v>1056</v>
      </c>
      <c r="E421" s="1">
        <v>134.46969696969697</v>
      </c>
      <c r="O421" s="1">
        <v>99.638771824202294</v>
      </c>
      <c r="P421" s="1">
        <v>138.26530612244898</v>
      </c>
      <c r="V421" s="1">
        <v>147.66483516483515</v>
      </c>
      <c r="W421" s="1">
        <v>129.03225806451613</v>
      </c>
      <c r="AD421">
        <v>102.54545454545455</v>
      </c>
      <c r="AJ421" s="1">
        <v>48.472222222222221</v>
      </c>
    </row>
    <row r="422" spans="1:36" x14ac:dyDescent="0.2">
      <c r="A422">
        <v>1344</v>
      </c>
      <c r="E422" s="1">
        <v>153.4970238095238</v>
      </c>
      <c r="O422" s="1">
        <v>177.17432586403342</v>
      </c>
      <c r="P422" s="1">
        <v>147.28360957642727</v>
      </c>
      <c r="V422" s="1">
        <v>95.559302979201803</v>
      </c>
      <c r="W422" s="1">
        <v>107.82122905027933</v>
      </c>
      <c r="AD422">
        <v>114.88250652741515</v>
      </c>
      <c r="AJ422" s="1">
        <v>133.20941759603468</v>
      </c>
    </row>
    <row r="423" spans="1:36" x14ac:dyDescent="0.2">
      <c r="A423">
        <v>1602</v>
      </c>
      <c r="E423" s="1">
        <v>134.20724094881399</v>
      </c>
      <c r="O423" s="1">
        <v>120.15781922525107</v>
      </c>
      <c r="P423" s="1">
        <v>170.40094339622641</v>
      </c>
      <c r="V423" s="1">
        <v>122.11538461538461</v>
      </c>
      <c r="W423" s="1">
        <v>86.101694915254242</v>
      </c>
      <c r="AD423">
        <v>147.92503346720216</v>
      </c>
      <c r="AJ423" s="1">
        <v>101.09890109890109</v>
      </c>
    </row>
    <row r="424" spans="1:36" x14ac:dyDescent="0.2">
      <c r="A424">
        <v>988</v>
      </c>
      <c r="E424" s="1">
        <v>114.37246963562752</v>
      </c>
      <c r="O424" s="1">
        <v>79.096045197740111</v>
      </c>
      <c r="P424" s="1">
        <v>53.633141762452105</v>
      </c>
      <c r="V424" s="1">
        <v>110.94890510948905</v>
      </c>
      <c r="W424" s="1">
        <v>130.8059132093467</v>
      </c>
      <c r="AD424">
        <v>103.22255790533737</v>
      </c>
      <c r="AJ424" s="1">
        <v>144.60511679644048</v>
      </c>
    </row>
    <row r="425" spans="1:36" x14ac:dyDescent="0.2">
      <c r="A425">
        <v>2630</v>
      </c>
      <c r="E425" s="1">
        <v>119.77186311787072</v>
      </c>
      <c r="O425" s="1">
        <v>108.75216637781629</v>
      </c>
      <c r="P425" s="1">
        <v>109.500693481276</v>
      </c>
      <c r="V425" s="1">
        <v>126.56400384985562</v>
      </c>
      <c r="W425" s="1">
        <v>127.68130745658836</v>
      </c>
      <c r="AD425">
        <v>146.15384615384616</v>
      </c>
      <c r="AJ425" s="1">
        <v>131.57894736842104</v>
      </c>
    </row>
    <row r="426" spans="1:36" x14ac:dyDescent="0.2">
      <c r="A426">
        <v>1196</v>
      </c>
      <c r="E426" s="1">
        <v>116.22073578595318</v>
      </c>
      <c r="O426" s="1">
        <v>216.20847651775486</v>
      </c>
      <c r="P426" s="1">
        <v>135.4003612281758</v>
      </c>
      <c r="V426" s="1">
        <v>138.55970829535096</v>
      </c>
      <c r="W426" s="1">
        <v>84.093211752786218</v>
      </c>
      <c r="AD426">
        <v>112.05179282868527</v>
      </c>
      <c r="AJ426" s="1">
        <v>128.22398190045249</v>
      </c>
    </row>
    <row r="427" spans="1:36" x14ac:dyDescent="0.2">
      <c r="A427">
        <v>1389</v>
      </c>
      <c r="E427" s="1">
        <v>97.192224622030238</v>
      </c>
      <c r="O427" s="1">
        <v>85.2510460251046</v>
      </c>
      <c r="P427" s="1">
        <v>135.9126984126984</v>
      </c>
      <c r="V427" s="1">
        <v>115.41811846689896</v>
      </c>
      <c r="W427" s="1">
        <v>89.103291713961411</v>
      </c>
      <c r="AD427">
        <v>112.42955541640576</v>
      </c>
      <c r="AJ427" s="1">
        <v>115.32125205930807</v>
      </c>
    </row>
    <row r="428" spans="1:36" x14ac:dyDescent="0.2">
      <c r="A428">
        <v>1644</v>
      </c>
      <c r="E428" s="1">
        <v>167.27493917274938</v>
      </c>
      <c r="O428" s="1">
        <v>113.30096696212732</v>
      </c>
      <c r="P428" s="1">
        <v>160.44997039668442</v>
      </c>
      <c r="V428" s="1">
        <v>182.63848396501459</v>
      </c>
      <c r="W428" s="1">
        <v>89.798850574712645</v>
      </c>
      <c r="AD428">
        <v>115.16034985422741</v>
      </c>
      <c r="AJ428" s="1">
        <v>160.46640755136036</v>
      </c>
    </row>
    <row r="429" spans="1:36" x14ac:dyDescent="0.2">
      <c r="A429">
        <v>907</v>
      </c>
      <c r="E429" s="1">
        <v>120.18522601984564</v>
      </c>
      <c r="O429" s="1">
        <v>90.879048248512888</v>
      </c>
      <c r="P429" s="1">
        <v>147.3384030418251</v>
      </c>
      <c r="V429" s="1">
        <v>148.20359281437126</v>
      </c>
      <c r="W429" s="1">
        <v>113.30096696212732</v>
      </c>
      <c r="AD429">
        <v>145.37854156990247</v>
      </c>
      <c r="AJ429" s="1">
        <v>112.50654107796964</v>
      </c>
    </row>
    <row r="430" spans="1:36" x14ac:dyDescent="0.2">
      <c r="A430">
        <v>1208</v>
      </c>
      <c r="E430" s="1">
        <v>161.75496688741723</v>
      </c>
      <c r="O430" s="1">
        <v>167.07168894289185</v>
      </c>
      <c r="P430" s="1">
        <v>111.58536585365853</v>
      </c>
      <c r="V430" s="1">
        <v>151.21506682867559</v>
      </c>
      <c r="W430" s="1">
        <v>90.879048248512888</v>
      </c>
      <c r="AD430">
        <v>143.41085271317829</v>
      </c>
      <c r="AJ430" s="1">
        <v>171.01806239737274</v>
      </c>
    </row>
    <row r="431" spans="1:36" x14ac:dyDescent="0.2">
      <c r="A431">
        <v>1412</v>
      </c>
      <c r="E431" s="1">
        <v>123.93767705382436</v>
      </c>
      <c r="O431" s="1">
        <v>173.17708333333334</v>
      </c>
      <c r="P431" s="1">
        <v>99.358974358974365</v>
      </c>
      <c r="V431" s="1">
        <v>115.17857142857143</v>
      </c>
      <c r="W431" s="1">
        <v>121.15505335844318</v>
      </c>
      <c r="AD431">
        <v>139.69017094017093</v>
      </c>
      <c r="AJ431" s="1">
        <v>116.83599419448475</v>
      </c>
    </row>
    <row r="432" spans="1:36" x14ac:dyDescent="0.2">
      <c r="A432">
        <v>987</v>
      </c>
      <c r="E432" s="1">
        <v>86.524822695035468</v>
      </c>
      <c r="O432" s="1">
        <v>102.72336359292881</v>
      </c>
      <c r="P432" s="1">
        <v>129.8326601269475</v>
      </c>
      <c r="V432" s="1">
        <v>122.48322147651007</v>
      </c>
      <c r="W432" s="1">
        <v>92.07630227439472</v>
      </c>
      <c r="AD432">
        <v>131.25</v>
      </c>
      <c r="AJ432" s="1">
        <v>119.59654178674351</v>
      </c>
    </row>
    <row r="433" spans="1:36" x14ac:dyDescent="0.2">
      <c r="A433">
        <v>1198</v>
      </c>
      <c r="E433" s="1">
        <v>66.694490818030047</v>
      </c>
      <c r="O433" s="1">
        <v>83.932853717026376</v>
      </c>
      <c r="P433" s="1">
        <v>156.21222296843519</v>
      </c>
      <c r="V433" s="1">
        <v>127.47252747252747</v>
      </c>
      <c r="W433" s="1">
        <v>102.72336359292881</v>
      </c>
      <c r="AD433">
        <v>130.45540796963948</v>
      </c>
      <c r="AJ433" s="1">
        <v>120.98312545854732</v>
      </c>
    </row>
    <row r="434" spans="1:36" x14ac:dyDescent="0.2">
      <c r="A434">
        <v>1365</v>
      </c>
      <c r="E434" s="1">
        <v>89.743589743589737</v>
      </c>
      <c r="O434" s="1">
        <v>139.3709327548807</v>
      </c>
      <c r="P434" s="1">
        <v>131.79916317991632</v>
      </c>
      <c r="V434" s="1">
        <v>104.88958990536278</v>
      </c>
      <c r="W434" s="1">
        <v>125</v>
      </c>
      <c r="AD434">
        <v>121.40490390987409</v>
      </c>
      <c r="AJ434" s="1">
        <v>150.34722222222223</v>
      </c>
    </row>
    <row r="435" spans="1:36" x14ac:dyDescent="0.2">
      <c r="A435">
        <v>1604</v>
      </c>
      <c r="E435" s="1">
        <v>112.84289276807981</v>
      </c>
      <c r="O435" s="1">
        <v>112.01298701298701</v>
      </c>
      <c r="P435" s="1">
        <v>87.017873941674509</v>
      </c>
      <c r="V435" s="1">
        <v>127.16346153846153</v>
      </c>
      <c r="W435" s="1">
        <v>53.493449781659386</v>
      </c>
      <c r="AD435">
        <v>172.2171772428884</v>
      </c>
      <c r="AJ435" s="1">
        <v>124.07407407407408</v>
      </c>
    </row>
    <row r="436" spans="1:36" x14ac:dyDescent="0.2">
      <c r="A436">
        <v>630</v>
      </c>
      <c r="E436" s="1">
        <v>128.57142857142858</v>
      </c>
      <c r="O436" s="1">
        <v>148.00995024875621</v>
      </c>
      <c r="P436" s="1">
        <v>120.5233033524121</v>
      </c>
      <c r="V436" s="1">
        <v>157.98611111111111</v>
      </c>
      <c r="W436" s="1">
        <v>138.77551020408163</v>
      </c>
      <c r="AD436">
        <v>134.83642793987622</v>
      </c>
      <c r="AJ436" s="1">
        <v>122.30671736375159</v>
      </c>
    </row>
    <row r="437" spans="1:36" x14ac:dyDescent="0.2">
      <c r="A437">
        <v>1661</v>
      </c>
      <c r="E437" s="1">
        <v>127.63395544852499</v>
      </c>
      <c r="O437" s="1">
        <v>66.632231404958674</v>
      </c>
      <c r="P437" s="1">
        <v>119.25287356321839</v>
      </c>
      <c r="V437" s="1">
        <v>144.03669724770643</v>
      </c>
      <c r="W437" s="1">
        <v>127.04802259887006</v>
      </c>
      <c r="AD437">
        <v>91.813312930374906</v>
      </c>
      <c r="AJ437" s="1">
        <v>199.43613861386137</v>
      </c>
    </row>
    <row r="438" spans="1:36" x14ac:dyDescent="0.2">
      <c r="A438">
        <v>1118</v>
      </c>
      <c r="E438" s="1">
        <v>103.7567084078712</v>
      </c>
      <c r="O438" s="1">
        <v>113.20754716981132</v>
      </c>
      <c r="P438" s="1">
        <v>125.83333333333333</v>
      </c>
      <c r="V438" s="1">
        <v>112.10762331838565</v>
      </c>
      <c r="W438" s="1">
        <v>127.40949694405266</v>
      </c>
      <c r="AD438">
        <v>137.75510204081633</v>
      </c>
      <c r="AJ438" s="1">
        <v>74.563473336479476</v>
      </c>
    </row>
    <row r="439" spans="1:36" x14ac:dyDescent="0.2">
      <c r="A439">
        <v>904</v>
      </c>
      <c r="E439" s="1">
        <v>131.63716814159292</v>
      </c>
      <c r="O439" s="1">
        <v>121.11650485436893</v>
      </c>
      <c r="P439" s="1">
        <v>129.5790049207217</v>
      </c>
      <c r="V439" s="1">
        <v>192.45172615564658</v>
      </c>
      <c r="W439" s="1">
        <v>104.53754080522307</v>
      </c>
      <c r="AD439">
        <v>92.262569832402235</v>
      </c>
      <c r="AJ439" s="1">
        <v>113.05460750853243</v>
      </c>
    </row>
    <row r="440" spans="1:36" x14ac:dyDescent="0.2">
      <c r="A440">
        <v>694</v>
      </c>
      <c r="E440" s="1">
        <v>130.18731988472624</v>
      </c>
      <c r="O440" s="1">
        <v>74.75538160469668</v>
      </c>
      <c r="P440" s="1">
        <v>110.15831134564644</v>
      </c>
      <c r="V440" s="1">
        <v>84.696261682242991</v>
      </c>
      <c r="W440" s="1">
        <v>104.07366071428571</v>
      </c>
      <c r="AD440">
        <v>143.36917562724014</v>
      </c>
      <c r="AJ440" s="1">
        <v>117.48329621380846</v>
      </c>
    </row>
    <row r="441" spans="1:36" x14ac:dyDescent="0.2">
      <c r="A441">
        <v>1196</v>
      </c>
      <c r="E441" s="1">
        <v>91.973244147157189</v>
      </c>
      <c r="O441" s="1">
        <v>114.83253588516746</v>
      </c>
      <c r="P441" s="1">
        <v>122.33391608391608</v>
      </c>
      <c r="V441" s="1">
        <v>120.88407758231845</v>
      </c>
      <c r="W441" s="1">
        <v>154.45939212755357</v>
      </c>
      <c r="AD441">
        <v>98.382559774964832</v>
      </c>
      <c r="AJ441" s="1">
        <v>112.5</v>
      </c>
    </row>
    <row r="442" spans="1:36" x14ac:dyDescent="0.2">
      <c r="A442">
        <v>2402</v>
      </c>
      <c r="E442" s="1">
        <v>231.05745212323063</v>
      </c>
      <c r="O442" s="1">
        <v>83.20950965824666</v>
      </c>
      <c r="P442" s="1">
        <v>101.31712259371834</v>
      </c>
      <c r="V442" s="1">
        <v>99.33554817275747</v>
      </c>
      <c r="W442" s="1">
        <v>114.83253588516746</v>
      </c>
      <c r="AD442">
        <v>100.65789473684211</v>
      </c>
      <c r="AJ442" s="1">
        <v>120.57877813504822</v>
      </c>
    </row>
    <row r="443" spans="1:36" x14ac:dyDescent="0.2">
      <c r="A443">
        <v>1440</v>
      </c>
      <c r="E443" s="1">
        <v>81.944444444444443</v>
      </c>
      <c r="O443" s="1">
        <v>181.93282636248415</v>
      </c>
      <c r="P443" s="1">
        <v>150.12875536480686</v>
      </c>
      <c r="V443" s="1">
        <v>144.6629213483146</v>
      </c>
      <c r="W443" s="1">
        <v>83.20950965824666</v>
      </c>
      <c r="AD443">
        <v>64.90384615384616</v>
      </c>
      <c r="AJ443" s="1">
        <v>95.552884615384613</v>
      </c>
    </row>
    <row r="444" spans="1:36" x14ac:dyDescent="0.2">
      <c r="A444">
        <v>1573</v>
      </c>
      <c r="E444" s="1">
        <v>103.56007628734902</v>
      </c>
      <c r="O444" s="1">
        <v>151.5151515151515</v>
      </c>
      <c r="P444" s="1">
        <v>78.333333333333329</v>
      </c>
      <c r="V444" s="1">
        <v>119.3058568329718</v>
      </c>
      <c r="W444" s="1">
        <v>75.892857142857139</v>
      </c>
      <c r="AD444">
        <v>124.81481481481481</v>
      </c>
      <c r="AJ444" s="1">
        <v>39.51026518391788</v>
      </c>
    </row>
    <row r="445" spans="1:36" x14ac:dyDescent="0.2">
      <c r="A445">
        <v>1258</v>
      </c>
      <c r="E445" s="1">
        <v>137.12241653418124</v>
      </c>
      <c r="O445" s="1">
        <v>106.25379477838494</v>
      </c>
      <c r="P445" s="1">
        <v>120</v>
      </c>
      <c r="V445" s="1">
        <v>77.431921824104236</v>
      </c>
      <c r="W445" s="1">
        <v>106.25379477838494</v>
      </c>
      <c r="AD445">
        <v>70.857142857142861</v>
      </c>
      <c r="AJ445" s="1">
        <v>131.67222685571309</v>
      </c>
    </row>
    <row r="446" spans="1:36" x14ac:dyDescent="0.2">
      <c r="A446">
        <v>1908</v>
      </c>
      <c r="E446" s="1">
        <v>110.062893081761</v>
      </c>
      <c r="O446" s="1">
        <v>113.88888888888889</v>
      </c>
      <c r="P446" s="1">
        <v>154.51388888888889</v>
      </c>
      <c r="V446" s="1">
        <v>111.98738170347004</v>
      </c>
      <c r="W446" s="1">
        <v>113.88888888888889</v>
      </c>
      <c r="AD446">
        <v>58.469170800850463</v>
      </c>
      <c r="AJ446" s="1">
        <v>139.02053712480253</v>
      </c>
    </row>
    <row r="447" spans="1:36" x14ac:dyDescent="0.2">
      <c r="A447">
        <v>1689</v>
      </c>
      <c r="E447" s="1">
        <v>75.488454706927172</v>
      </c>
      <c r="O447" s="1">
        <v>131.84137291280149</v>
      </c>
      <c r="P447" s="1">
        <v>155.07075471698113</v>
      </c>
      <c r="V447" s="1">
        <v>258.73815566835873</v>
      </c>
      <c r="AD447">
        <v>132.00757575757575</v>
      </c>
      <c r="AJ447" s="1">
        <v>142.24137931034483</v>
      </c>
    </row>
    <row r="448" spans="1:36" x14ac:dyDescent="0.2">
      <c r="A448">
        <v>1888</v>
      </c>
      <c r="E448" s="1">
        <v>100.63559322033899</v>
      </c>
      <c r="O448" s="1">
        <v>101.70620058260508</v>
      </c>
      <c r="P448" s="1">
        <v>147.66483516483515</v>
      </c>
      <c r="V448" s="1">
        <v>109.22330097087378</v>
      </c>
      <c r="AD448">
        <v>58.910162002945505</v>
      </c>
      <c r="AJ448" s="1">
        <v>164.48986361960928</v>
      </c>
    </row>
    <row r="449" spans="1:36" x14ac:dyDescent="0.2">
      <c r="A449">
        <v>1886</v>
      </c>
      <c r="E449" s="1">
        <v>105.9915164369035</v>
      </c>
      <c r="O449" s="1">
        <v>66.827180310326384</v>
      </c>
      <c r="P449" s="1">
        <v>109.34256055363322</v>
      </c>
      <c r="V449" s="1">
        <v>128.2051282051282</v>
      </c>
      <c r="AD449">
        <v>67.051189617880311</v>
      </c>
      <c r="AJ449" s="1">
        <v>142.14876033057851</v>
      </c>
    </row>
    <row r="450" spans="1:36" x14ac:dyDescent="0.2">
      <c r="A450">
        <v>1376</v>
      </c>
      <c r="E450" s="1">
        <v>86.845930232558146</v>
      </c>
      <c r="O450" s="1">
        <v>165.74585635359117</v>
      </c>
      <c r="P450" s="1">
        <v>143.2748538011696</v>
      </c>
      <c r="V450" s="1">
        <v>117.15160796324655</v>
      </c>
      <c r="AD450">
        <v>117.15914981855884</v>
      </c>
      <c r="AJ450" s="1">
        <v>79.770974155069581</v>
      </c>
    </row>
    <row r="451" spans="1:36" x14ac:dyDescent="0.2">
      <c r="A451">
        <v>1183</v>
      </c>
      <c r="E451" s="1">
        <v>101.43702451394759</v>
      </c>
      <c r="O451" s="1">
        <v>143.01230992034758</v>
      </c>
      <c r="P451" s="1">
        <v>110.94890510948905</v>
      </c>
      <c r="V451" s="1">
        <v>143.7125748502994</v>
      </c>
      <c r="AD451">
        <v>127.58875739644971</v>
      </c>
      <c r="AJ451" s="1">
        <v>115.97084161696488</v>
      </c>
    </row>
    <row r="452" spans="1:36" x14ac:dyDescent="0.2">
      <c r="A452">
        <v>813</v>
      </c>
      <c r="E452" s="1">
        <v>135.30135301353013</v>
      </c>
      <c r="O452" s="1">
        <v>149.30555555555554</v>
      </c>
      <c r="P452" s="1">
        <v>126.56400384985562</v>
      </c>
      <c r="V452" s="1">
        <v>139.13525498891352</v>
      </c>
      <c r="AD452">
        <v>93.827160493827165</v>
      </c>
      <c r="AJ452" s="1">
        <v>93.979441997063148</v>
      </c>
    </row>
    <row r="453" spans="1:36" x14ac:dyDescent="0.2">
      <c r="A453">
        <v>1533</v>
      </c>
      <c r="E453" s="1">
        <v>182.64840182648402</v>
      </c>
      <c r="O453" s="1">
        <v>174.34895833333334</v>
      </c>
      <c r="P453" s="1">
        <v>115.41811846689896</v>
      </c>
      <c r="V453" s="1">
        <v>120.41392285983066</v>
      </c>
      <c r="AD453">
        <v>146.02446483180429</v>
      </c>
      <c r="AJ453" s="1">
        <v>129.98790810157195</v>
      </c>
    </row>
    <row r="454" spans="1:36" x14ac:dyDescent="0.2">
      <c r="A454">
        <v>1756</v>
      </c>
      <c r="E454" s="1">
        <v>116.17312072892939</v>
      </c>
      <c r="O454" s="1">
        <v>74.055158324821249</v>
      </c>
      <c r="P454" s="1">
        <v>148.20359281437126</v>
      </c>
      <c r="V454" s="1">
        <v>155.86797066014671</v>
      </c>
      <c r="AD454">
        <v>93.797709923664115</v>
      </c>
      <c r="AJ454" s="1">
        <v>117.66467065868264</v>
      </c>
    </row>
    <row r="455" spans="1:36" x14ac:dyDescent="0.2">
      <c r="A455">
        <v>1590</v>
      </c>
      <c r="E455" s="1">
        <v>132.0754716981132</v>
      </c>
      <c r="O455" s="1">
        <v>135.78088578088577</v>
      </c>
      <c r="P455" s="1">
        <v>115.17857142857143</v>
      </c>
      <c r="V455" s="1">
        <v>145.23281596452327</v>
      </c>
      <c r="AD455">
        <v>141.68190127970749</v>
      </c>
      <c r="AJ455" s="1">
        <v>125.88401697312588</v>
      </c>
    </row>
    <row r="456" spans="1:36" x14ac:dyDescent="0.2">
      <c r="A456">
        <v>1728</v>
      </c>
      <c r="E456" s="1">
        <v>108.79629629629629</v>
      </c>
      <c r="O456" s="1">
        <v>94.707520891364908</v>
      </c>
      <c r="P456" s="1">
        <v>122.48322147651007</v>
      </c>
      <c r="V456" s="1">
        <v>113.17034700315457</v>
      </c>
      <c r="AD456">
        <v>84.284937466014142</v>
      </c>
      <c r="AJ456" s="1">
        <v>109.04872389791183</v>
      </c>
    </row>
    <row r="457" spans="1:36" x14ac:dyDescent="0.2">
      <c r="A457">
        <v>1242</v>
      </c>
      <c r="E457" s="1">
        <v>141.30434782608697</v>
      </c>
      <c r="O457" s="1">
        <v>113.46356916578669</v>
      </c>
      <c r="P457" s="1">
        <v>119.20332936979786</v>
      </c>
      <c r="V457" s="1">
        <v>86.699507389162562</v>
      </c>
      <c r="AD457">
        <v>123.69369369369369</v>
      </c>
      <c r="AJ457" s="1">
        <v>128.76157407407408</v>
      </c>
    </row>
    <row r="458" spans="1:36" x14ac:dyDescent="0.2">
      <c r="A458">
        <v>1344</v>
      </c>
      <c r="E458" s="1">
        <v>72.916666666666671</v>
      </c>
      <c r="O458" s="1">
        <v>120.55256064690028</v>
      </c>
      <c r="P458" s="1">
        <v>116.27471264367816</v>
      </c>
      <c r="V458" s="1">
        <v>73.564583333333331</v>
      </c>
      <c r="AD458">
        <v>71.523178807947019</v>
      </c>
      <c r="AJ458" s="1">
        <v>136.3244176013805</v>
      </c>
    </row>
    <row r="459" spans="1:36" x14ac:dyDescent="0.2">
      <c r="A459">
        <v>1663</v>
      </c>
      <c r="E459" s="1">
        <v>153.9386650631389</v>
      </c>
      <c r="O459" s="1">
        <v>122.32415902140673</v>
      </c>
      <c r="P459" s="1">
        <v>127.16346153846153</v>
      </c>
      <c r="V459" s="1">
        <v>109.84540276647681</v>
      </c>
      <c r="AD459">
        <v>91.899251191286595</v>
      </c>
      <c r="AJ459" s="1">
        <v>169.89381636477202</v>
      </c>
    </row>
    <row r="460" spans="1:36" x14ac:dyDescent="0.2">
      <c r="A460">
        <v>1666</v>
      </c>
      <c r="E460" s="1">
        <v>96.638655462184872</v>
      </c>
      <c r="O460" s="1">
        <v>39.152892561983471</v>
      </c>
      <c r="P460" s="1">
        <v>112.10762331838565</v>
      </c>
      <c r="V460" s="1">
        <v>124.82319660537482</v>
      </c>
      <c r="AD460">
        <v>80.586080586080584</v>
      </c>
      <c r="AJ460" s="1">
        <v>171.38193688792165</v>
      </c>
    </row>
    <row r="461" spans="1:36" x14ac:dyDescent="0.2">
      <c r="A461">
        <v>1203</v>
      </c>
      <c r="E461" s="1">
        <v>91.4380714879468</v>
      </c>
      <c r="O461" s="1">
        <v>113.25503355704699</v>
      </c>
      <c r="P461" s="1">
        <v>97.272074659009334</v>
      </c>
      <c r="V461" s="1">
        <v>129.17173252279636</v>
      </c>
      <c r="AD461">
        <v>138.17663817663816</v>
      </c>
      <c r="AJ461" s="1">
        <v>108.53391684901531</v>
      </c>
    </row>
    <row r="462" spans="1:36" x14ac:dyDescent="0.2">
      <c r="A462">
        <v>1935</v>
      </c>
      <c r="E462" s="1">
        <v>136.14211886304909</v>
      </c>
      <c r="O462" s="1">
        <v>106.39606396063961</v>
      </c>
      <c r="P462" s="1">
        <v>120.88407758231845</v>
      </c>
      <c r="V462" s="1">
        <v>119.35683364254793</v>
      </c>
      <c r="AD462">
        <v>99.201065246338217</v>
      </c>
      <c r="AJ462" s="1">
        <v>126.93452380952381</v>
      </c>
    </row>
    <row r="463" spans="1:36" x14ac:dyDescent="0.2">
      <c r="A463">
        <v>1135</v>
      </c>
      <c r="E463" s="1">
        <v>136.56387665198238</v>
      </c>
      <c r="O463" s="1">
        <v>127.45098039215686</v>
      </c>
      <c r="P463" s="1">
        <v>99.33554817275747</v>
      </c>
      <c r="V463" s="1">
        <v>123.07236061684461</v>
      </c>
      <c r="AD463">
        <v>66.872427983539097</v>
      </c>
      <c r="AJ463" s="1">
        <v>120.09692513368984</v>
      </c>
    </row>
    <row r="464" spans="1:36" x14ac:dyDescent="0.2">
      <c r="A464">
        <v>864</v>
      </c>
      <c r="E464" s="1">
        <v>72.202546296296291</v>
      </c>
      <c r="O464" s="1">
        <v>82.961862308073307</v>
      </c>
      <c r="P464" s="1">
        <v>102.49554367201426</v>
      </c>
      <c r="V464" s="1">
        <v>155.41740674955594</v>
      </c>
      <c r="AD464">
        <v>112.38223418573351</v>
      </c>
      <c r="AJ464" s="1">
        <v>104.90151168117269</v>
      </c>
    </row>
    <row r="465" spans="1:36" x14ac:dyDescent="0.2">
      <c r="A465">
        <v>1660</v>
      </c>
      <c r="E465" s="1">
        <v>113.67469879518072</v>
      </c>
      <c r="O465" s="1">
        <v>98.388952819332573</v>
      </c>
      <c r="P465" s="1">
        <v>119.3058568329718</v>
      </c>
      <c r="V465" s="1">
        <v>132.27069351230426</v>
      </c>
      <c r="AD465">
        <v>102.27390180878552</v>
      </c>
      <c r="AJ465" s="1">
        <v>128.44036697247705</v>
      </c>
    </row>
    <row r="466" spans="1:36" x14ac:dyDescent="0.2">
      <c r="A466">
        <v>1040</v>
      </c>
      <c r="E466" s="1">
        <v>119.23076923076923</v>
      </c>
      <c r="O466" s="1">
        <v>161.07977437550363</v>
      </c>
      <c r="P466" s="1">
        <v>77.431921824104236</v>
      </c>
      <c r="V466" s="1">
        <v>137.10777626193723</v>
      </c>
      <c r="AD466">
        <v>164.21568627450981</v>
      </c>
      <c r="AJ466" s="1">
        <v>168.61979166666666</v>
      </c>
    </row>
    <row r="467" spans="1:36" x14ac:dyDescent="0.2">
      <c r="A467">
        <v>1414</v>
      </c>
      <c r="E467" s="1">
        <v>126.4073550212164</v>
      </c>
      <c r="O467" s="1">
        <v>178.57857857857857</v>
      </c>
      <c r="P467" s="1">
        <v>77.951002227171486</v>
      </c>
      <c r="V467" s="1">
        <v>127.02702702702703</v>
      </c>
      <c r="AD467">
        <v>116.42675698560542</v>
      </c>
      <c r="AJ467" s="1">
        <v>151.5151515151515</v>
      </c>
    </row>
    <row r="468" spans="1:36" x14ac:dyDescent="0.2">
      <c r="A468">
        <v>1277</v>
      </c>
      <c r="E468" s="1">
        <v>130.77525450274081</v>
      </c>
      <c r="O468" s="1">
        <v>128.63705972434917</v>
      </c>
      <c r="P468" s="1">
        <v>63.818303571428572</v>
      </c>
      <c r="V468" s="1">
        <v>167.97900262467192</v>
      </c>
      <c r="AD468">
        <v>119.05991735537189</v>
      </c>
      <c r="AJ468" s="1">
        <v>125.59694364851958</v>
      </c>
    </row>
    <row r="469" spans="1:36" x14ac:dyDescent="0.2">
      <c r="A469">
        <v>1644</v>
      </c>
      <c r="E469" s="1">
        <v>89.111922141119223</v>
      </c>
      <c r="O469" s="1">
        <v>71.559633027522935</v>
      </c>
      <c r="P469" s="1">
        <v>128.2051282051282</v>
      </c>
      <c r="V469" s="1">
        <v>126.66666666666667</v>
      </c>
      <c r="AD469">
        <v>54.201680672268907</v>
      </c>
      <c r="AJ469" s="1">
        <v>121.22844827586206</v>
      </c>
    </row>
    <row r="470" spans="1:36" x14ac:dyDescent="0.2">
      <c r="A470">
        <v>1634</v>
      </c>
      <c r="E470" s="1">
        <v>152.99877600979192</v>
      </c>
      <c r="O470" s="1">
        <v>203.70721649484537</v>
      </c>
      <c r="P470" s="1">
        <v>119.28429423459245</v>
      </c>
      <c r="V470" s="1">
        <v>116.96471725471243</v>
      </c>
      <c r="AD470">
        <v>115.2471709350804</v>
      </c>
      <c r="AJ470" s="1">
        <v>148.80605707629587</v>
      </c>
    </row>
    <row r="471" spans="1:36" x14ac:dyDescent="0.2">
      <c r="A471">
        <v>1710</v>
      </c>
      <c r="E471" s="1">
        <v>109.35672514619883</v>
      </c>
      <c r="O471" s="1">
        <v>145.48494983277592</v>
      </c>
      <c r="P471" s="1">
        <v>143.7125748502994</v>
      </c>
      <c r="V471" s="1">
        <v>106.9611780455154</v>
      </c>
      <c r="AD471">
        <v>116.91022964509395</v>
      </c>
      <c r="AJ471" s="1">
        <v>95.914742451154524</v>
      </c>
    </row>
    <row r="472" spans="1:36" x14ac:dyDescent="0.2">
      <c r="A472">
        <v>1502</v>
      </c>
      <c r="E472" s="1">
        <v>141.14513981358189</v>
      </c>
      <c r="O472" s="1">
        <v>96.440872560275551</v>
      </c>
      <c r="P472" s="1">
        <v>139.13525498891352</v>
      </c>
      <c r="V472" s="1">
        <v>154.08333333333334</v>
      </c>
      <c r="AD472">
        <v>117.54742547425474</v>
      </c>
      <c r="AJ472" s="1">
        <v>138.80742913000978</v>
      </c>
    </row>
    <row r="473" spans="1:36" x14ac:dyDescent="0.2">
      <c r="A473">
        <v>1969</v>
      </c>
      <c r="E473" s="1">
        <v>96.495683087861863</v>
      </c>
      <c r="O473" s="1">
        <v>101.02647217720151</v>
      </c>
      <c r="P473" s="1">
        <v>120.41392285983066</v>
      </c>
      <c r="V473" s="1">
        <v>87.326388888888886</v>
      </c>
      <c r="AD473">
        <v>75.675675675675677</v>
      </c>
      <c r="AJ473" s="1">
        <v>107.82442748091603</v>
      </c>
    </row>
    <row r="474" spans="1:36" x14ac:dyDescent="0.2">
      <c r="A474">
        <v>1072</v>
      </c>
      <c r="E474" s="1">
        <v>138.0597014925373</v>
      </c>
      <c r="O474" s="1">
        <v>115.93333333333334</v>
      </c>
      <c r="P474" s="1">
        <v>155.86797066014671</v>
      </c>
      <c r="V474" s="1">
        <v>104.16666666666667</v>
      </c>
      <c r="AD474">
        <v>136.58940397350995</v>
      </c>
      <c r="AJ474" s="1">
        <v>129.12087912087912</v>
      </c>
    </row>
    <row r="475" spans="1:36" x14ac:dyDescent="0.2">
      <c r="A475">
        <v>1976</v>
      </c>
      <c r="E475" s="1">
        <v>222.67206477732793</v>
      </c>
      <c r="O475" s="1">
        <v>196.44935972060534</v>
      </c>
      <c r="P475" s="1">
        <v>145.23281596452327</v>
      </c>
      <c r="V475" s="1">
        <v>87.622549019607845</v>
      </c>
      <c r="AD475">
        <v>140.02175095160413</v>
      </c>
      <c r="AJ475" s="1">
        <v>80.838323353293418</v>
      </c>
    </row>
    <row r="476" spans="1:36" x14ac:dyDescent="0.2">
      <c r="A476">
        <v>1652</v>
      </c>
      <c r="E476" s="1">
        <v>151.93704600484261</v>
      </c>
      <c r="O476" s="1">
        <v>98.861788617886177</v>
      </c>
      <c r="P476" s="1">
        <v>117.25067385444744</v>
      </c>
      <c r="V476" s="1">
        <v>165.74585635359117</v>
      </c>
      <c r="AD476">
        <v>123.2394366197183</v>
      </c>
      <c r="AJ476" s="1">
        <v>121.02351313969571</v>
      </c>
    </row>
    <row r="477" spans="1:36" x14ac:dyDescent="0.2">
      <c r="A477">
        <v>970</v>
      </c>
      <c r="E477" s="1">
        <v>136.5979381443299</v>
      </c>
      <c r="O477" s="1">
        <v>84.493964716805948</v>
      </c>
      <c r="P477" s="1">
        <v>67.854001759014949</v>
      </c>
      <c r="V477" s="1">
        <v>143.01230992034758</v>
      </c>
      <c r="AD477">
        <v>103.05343511450381</v>
      </c>
      <c r="AJ477" s="1">
        <v>87.284482758620683</v>
      </c>
    </row>
    <row r="478" spans="1:36" x14ac:dyDescent="0.2">
      <c r="A478">
        <v>1493</v>
      </c>
      <c r="E478" s="1">
        <v>139.91962491627595</v>
      </c>
      <c r="O478" s="1">
        <v>124.45730824891461</v>
      </c>
      <c r="P478" s="1">
        <v>141.93872549019608</v>
      </c>
      <c r="V478" s="1">
        <v>149.30555555555554</v>
      </c>
      <c r="AD478">
        <v>49.041713641488165</v>
      </c>
      <c r="AJ478" s="1">
        <v>122.39020878329734</v>
      </c>
    </row>
    <row r="479" spans="1:36" x14ac:dyDescent="0.2">
      <c r="A479">
        <v>2643</v>
      </c>
      <c r="E479" s="1">
        <v>143.77601210745365</v>
      </c>
      <c r="O479" s="1">
        <v>120.34574468085107</v>
      </c>
      <c r="P479" s="1">
        <v>68.681318681318686</v>
      </c>
      <c r="V479" s="1">
        <v>124.24870466321244</v>
      </c>
      <c r="AD479">
        <v>182.06256109481916</v>
      </c>
      <c r="AJ479" s="1">
        <v>108.43373493975903</v>
      </c>
    </row>
    <row r="480" spans="1:36" x14ac:dyDescent="0.2">
      <c r="A480">
        <v>1718</v>
      </c>
      <c r="E480" s="1">
        <v>172.8754365541327</v>
      </c>
      <c r="O480" s="1">
        <v>140.35087719298247</v>
      </c>
      <c r="P480" s="1">
        <v>109.84540276647681</v>
      </c>
      <c r="V480" s="1">
        <v>124.88174077578051</v>
      </c>
      <c r="AD480">
        <v>130.06072874493927</v>
      </c>
      <c r="AJ480" s="1">
        <v>110.51373954599761</v>
      </c>
    </row>
    <row r="481" spans="1:36" x14ac:dyDescent="0.2">
      <c r="A481">
        <v>1131</v>
      </c>
      <c r="E481" s="1">
        <v>79.107869142351902</v>
      </c>
      <c r="O481" s="1">
        <v>67.017082785808142</v>
      </c>
      <c r="P481" s="1">
        <v>111.89468735307945</v>
      </c>
      <c r="V481" s="1">
        <v>138.36948391922215</v>
      </c>
      <c r="AD481">
        <v>104.89078947368421</v>
      </c>
      <c r="AJ481" s="1">
        <v>116.77559912854031</v>
      </c>
    </row>
    <row r="482" spans="1:36" x14ac:dyDescent="0.2">
      <c r="A482">
        <v>1850</v>
      </c>
      <c r="E482" s="1">
        <v>176.21621621621622</v>
      </c>
      <c r="O482" s="1">
        <v>106.21557828481511</v>
      </c>
      <c r="P482" s="1">
        <v>116.79256246368391</v>
      </c>
      <c r="V482" s="1">
        <v>135.78088578088577</v>
      </c>
      <c r="AD482">
        <v>170.86330935251797</v>
      </c>
      <c r="AJ482" s="1">
        <v>77.717061323618694</v>
      </c>
    </row>
    <row r="483" spans="1:36" x14ac:dyDescent="0.2">
      <c r="A483">
        <v>1792</v>
      </c>
      <c r="E483" s="1">
        <v>208.70535714285714</v>
      </c>
      <c r="O483" s="1">
        <v>109.85352862849534</v>
      </c>
      <c r="P483" s="1">
        <v>123.07236061684461</v>
      </c>
      <c r="V483" s="1">
        <v>132.77777777777777</v>
      </c>
      <c r="AD483">
        <v>120.17400761283307</v>
      </c>
      <c r="AJ483" s="1">
        <v>129.79233226837061</v>
      </c>
    </row>
    <row r="484" spans="1:36" x14ac:dyDescent="0.2">
      <c r="A484">
        <v>1826</v>
      </c>
      <c r="E484" s="1">
        <v>84.884994523548741</v>
      </c>
      <c r="O484" s="1">
        <v>83.170254403131111</v>
      </c>
      <c r="P484" s="1">
        <v>155.41740674955594</v>
      </c>
      <c r="V484" s="1">
        <v>122.95081967213115</v>
      </c>
      <c r="AD484">
        <v>99.282296650717697</v>
      </c>
      <c r="AJ484" s="1">
        <v>139.41368078175896</v>
      </c>
    </row>
    <row r="485" spans="1:36" x14ac:dyDescent="0.2">
      <c r="A485">
        <v>1216</v>
      </c>
      <c r="E485" s="1">
        <v>134.86842105263159</v>
      </c>
      <c r="O485" s="1">
        <v>110.16635859519408</v>
      </c>
      <c r="P485" s="1">
        <v>88.978766430738119</v>
      </c>
      <c r="V485" s="1">
        <v>108.38779956427015</v>
      </c>
      <c r="AD485">
        <v>129.40090857467348</v>
      </c>
      <c r="AJ485" s="1">
        <v>148.49906191369607</v>
      </c>
    </row>
    <row r="486" spans="1:36" x14ac:dyDescent="0.2">
      <c r="A486">
        <v>999</v>
      </c>
      <c r="E486" s="1">
        <v>132.63263263263264</v>
      </c>
      <c r="O486" s="1">
        <v>108.69565217391305</v>
      </c>
      <c r="P486" s="1">
        <v>132.27069351230426</v>
      </c>
      <c r="V486" s="1">
        <v>127.45098039215686</v>
      </c>
      <c r="AD486">
        <v>174.93049119555144</v>
      </c>
      <c r="AJ486" s="1">
        <v>138.88888888888889</v>
      </c>
    </row>
    <row r="487" spans="1:36" x14ac:dyDescent="0.2">
      <c r="A487">
        <v>1113</v>
      </c>
      <c r="E487" s="1">
        <v>132.0754716981132</v>
      </c>
      <c r="O487" s="1">
        <v>69.711538461538467</v>
      </c>
      <c r="P487" s="1">
        <v>99.284436493738824</v>
      </c>
      <c r="V487" s="1">
        <v>98.388952819332573</v>
      </c>
      <c r="AD487">
        <v>132.98928146089719</v>
      </c>
      <c r="AJ487" s="1">
        <v>132.68321513002365</v>
      </c>
    </row>
    <row r="488" spans="1:36" x14ac:dyDescent="0.2">
      <c r="A488">
        <v>1073</v>
      </c>
      <c r="E488" s="1">
        <v>145.38676607642125</v>
      </c>
      <c r="O488" s="1">
        <v>126.99468085106383</v>
      </c>
      <c r="P488" s="1">
        <v>137.10777626193723</v>
      </c>
      <c r="V488" s="1">
        <v>161.07977437550363</v>
      </c>
      <c r="AD488">
        <v>91.942820012995455</v>
      </c>
      <c r="AJ488" s="1">
        <v>118.88111888111888</v>
      </c>
    </row>
    <row r="489" spans="1:36" x14ac:dyDescent="0.2">
      <c r="A489">
        <v>1484</v>
      </c>
      <c r="E489" s="1">
        <v>117.9245283018868</v>
      </c>
      <c r="O489" s="1">
        <v>178.05407047387607</v>
      </c>
      <c r="P489" s="1">
        <v>127.02702702702703</v>
      </c>
      <c r="V489" s="1">
        <v>123.04250559284117</v>
      </c>
      <c r="AD489">
        <v>154.92170022371366</v>
      </c>
      <c r="AJ489" s="1">
        <v>125.33814247069432</v>
      </c>
    </row>
    <row r="490" spans="1:36" x14ac:dyDescent="0.2">
      <c r="A490">
        <v>2414</v>
      </c>
      <c r="E490" s="1">
        <v>66.28003314001657</v>
      </c>
      <c r="O490" s="1">
        <v>76.308139534883722</v>
      </c>
      <c r="P490" s="1">
        <v>167.97900262467192</v>
      </c>
      <c r="V490" s="1">
        <v>123.9964317573595</v>
      </c>
      <c r="AD490">
        <v>173.61111111111111</v>
      </c>
      <c r="AJ490" s="1">
        <v>97.450657894736835</v>
      </c>
    </row>
    <row r="491" spans="1:36" x14ac:dyDescent="0.2">
      <c r="A491">
        <v>630</v>
      </c>
      <c r="E491" s="1">
        <v>136.50793650793651</v>
      </c>
      <c r="O491" s="1">
        <v>82.987551867219921</v>
      </c>
      <c r="P491" s="1">
        <v>126.66666666666667</v>
      </c>
      <c r="V491" s="1">
        <v>126.29936808846762</v>
      </c>
      <c r="AD491">
        <v>120.27491408934708</v>
      </c>
      <c r="AJ491" s="1">
        <v>98.171970209884904</v>
      </c>
    </row>
    <row r="492" spans="1:36" x14ac:dyDescent="0.2">
      <c r="A492">
        <v>1304</v>
      </c>
      <c r="E492" s="1">
        <v>88.190184049079761</v>
      </c>
      <c r="O492" s="1">
        <v>63.919532770927972</v>
      </c>
      <c r="P492" s="1">
        <v>154.08333333333334</v>
      </c>
      <c r="V492" s="1">
        <v>107.38831615120274</v>
      </c>
      <c r="AD492">
        <v>140.49650621118013</v>
      </c>
      <c r="AJ492" s="1">
        <v>124.62121212121212</v>
      </c>
    </row>
    <row r="493" spans="1:36" x14ac:dyDescent="0.2">
      <c r="A493">
        <v>1578</v>
      </c>
      <c r="E493" s="1">
        <v>84.283903675538653</v>
      </c>
      <c r="O493" s="1">
        <v>125.52410901467505</v>
      </c>
      <c r="P493" s="1">
        <v>128.36123795027905</v>
      </c>
      <c r="V493" s="1">
        <v>203.70721649484537</v>
      </c>
      <c r="AD493">
        <v>77.262693156732894</v>
      </c>
      <c r="AJ493" s="1">
        <v>73.259052924791092</v>
      </c>
    </row>
    <row r="494" spans="1:36" x14ac:dyDescent="0.2">
      <c r="A494">
        <v>1456</v>
      </c>
      <c r="E494" s="1">
        <v>118.67101648351648</v>
      </c>
      <c r="O494" s="1">
        <v>194.75308641975309</v>
      </c>
      <c r="P494" s="1">
        <v>122.2217125382263</v>
      </c>
      <c r="V494" s="1">
        <v>196.44935972060534</v>
      </c>
      <c r="AD494">
        <v>143.5309973045822</v>
      </c>
      <c r="AJ494" s="1">
        <v>127.29181245626312</v>
      </c>
    </row>
    <row r="495" spans="1:36" x14ac:dyDescent="0.2">
      <c r="A495">
        <v>1269</v>
      </c>
      <c r="E495" s="1">
        <v>122.14342001576044</v>
      </c>
      <c r="O495" s="1">
        <v>126.82280159080867</v>
      </c>
      <c r="P495" s="1">
        <v>87.326388888888886</v>
      </c>
      <c r="V495" s="1">
        <v>130</v>
      </c>
      <c r="AD495">
        <v>50.366300366300365</v>
      </c>
      <c r="AJ495" s="1">
        <v>124.04162585700294</v>
      </c>
    </row>
    <row r="496" spans="1:36" x14ac:dyDescent="0.2">
      <c r="A496">
        <v>886</v>
      </c>
      <c r="E496" s="1">
        <v>103.04740406320542</v>
      </c>
      <c r="O496" s="1">
        <v>72.172619047619051</v>
      </c>
      <c r="P496" s="1">
        <v>103.88349514563107</v>
      </c>
      <c r="V496" s="1">
        <v>128.29403606102636</v>
      </c>
      <c r="AD496">
        <v>123.31043956043956</v>
      </c>
      <c r="AJ496" s="1">
        <v>117.11711711711712</v>
      </c>
    </row>
    <row r="497" spans="1:36" x14ac:dyDescent="0.2">
      <c r="A497">
        <v>720</v>
      </c>
      <c r="E497" s="1">
        <v>48.472222222222221</v>
      </c>
      <c r="O497" s="1">
        <v>85.967831392124239</v>
      </c>
      <c r="P497" s="1">
        <v>104.16666666666667</v>
      </c>
      <c r="V497" s="1">
        <v>84.493964716805948</v>
      </c>
      <c r="AD497">
        <v>121.57079646017699</v>
      </c>
      <c r="AJ497" s="1">
        <v>84.551811824539101</v>
      </c>
    </row>
    <row r="498" spans="1:36" x14ac:dyDescent="0.2">
      <c r="A498">
        <v>3228</v>
      </c>
      <c r="E498" s="1">
        <v>133.20941759603468</v>
      </c>
      <c r="O498" s="1">
        <v>106.00490196078431</v>
      </c>
      <c r="P498" s="1">
        <v>87.622549019607845</v>
      </c>
      <c r="V498" s="1">
        <v>170.52980132450332</v>
      </c>
      <c r="AD498">
        <v>134.375</v>
      </c>
      <c r="AJ498" s="1">
        <v>182.39644970414201</v>
      </c>
    </row>
    <row r="499" spans="1:36" x14ac:dyDescent="0.2">
      <c r="A499">
        <v>1820</v>
      </c>
      <c r="E499" s="1">
        <v>101.09890109890109</v>
      </c>
      <c r="O499" s="1">
        <v>194.06589958158995</v>
      </c>
      <c r="P499" s="1">
        <v>102.30654761904762</v>
      </c>
      <c r="V499" s="1">
        <v>86.86440677966101</v>
      </c>
      <c r="AD499">
        <v>88.235294117647058</v>
      </c>
      <c r="AJ499" s="1">
        <v>155.13126491646779</v>
      </c>
    </row>
    <row r="500" spans="1:36" x14ac:dyDescent="0.2">
      <c r="A500">
        <v>899</v>
      </c>
      <c r="E500" s="1">
        <v>144.60511679644048</v>
      </c>
      <c r="O500" s="1">
        <v>146.46464646464648</v>
      </c>
      <c r="P500" s="1">
        <v>125</v>
      </c>
      <c r="V500" s="1">
        <v>124.45730824891461</v>
      </c>
      <c r="AD500">
        <v>122.22222222222223</v>
      </c>
      <c r="AJ500" s="1">
        <v>159.30232558139534</v>
      </c>
    </row>
    <row r="501" spans="1:36" x14ac:dyDescent="0.2">
      <c r="A501">
        <v>912</v>
      </c>
      <c r="E501" s="1">
        <v>131.57894736842104</v>
      </c>
      <c r="O501" s="1">
        <v>64.935064935064929</v>
      </c>
      <c r="P501" s="1">
        <v>108.38963963963964</v>
      </c>
      <c r="V501" s="1">
        <v>147.39517153748412</v>
      </c>
      <c r="AD501">
        <v>62.451057165231013</v>
      </c>
      <c r="AJ501" s="1">
        <v>97.080787508486083</v>
      </c>
    </row>
    <row r="502" spans="1:36" x14ac:dyDescent="0.2">
      <c r="A502">
        <v>1218</v>
      </c>
      <c r="E502" s="1">
        <v>92.775041050903127</v>
      </c>
      <c r="O502" s="1">
        <v>91.290322580645167</v>
      </c>
      <c r="P502" s="1">
        <v>124.24870466321244</v>
      </c>
      <c r="V502" s="1">
        <v>81.491071428571431</v>
      </c>
      <c r="AD502">
        <v>133.276740237691</v>
      </c>
      <c r="AJ502" s="1">
        <v>85.026737967914443</v>
      </c>
    </row>
    <row r="503" spans="1:36" x14ac:dyDescent="0.2">
      <c r="A503">
        <v>1768</v>
      </c>
      <c r="E503" s="1">
        <v>128.22398190045249</v>
      </c>
      <c r="O503" s="1">
        <v>83.459787556904402</v>
      </c>
      <c r="P503" s="1">
        <v>87.39837398373983</v>
      </c>
      <c r="V503" s="1">
        <v>120.34574468085107</v>
      </c>
      <c r="AD503">
        <v>141.02564102564102</v>
      </c>
      <c r="AJ503" s="1">
        <v>117.5094816687737</v>
      </c>
    </row>
    <row r="504" spans="1:36" x14ac:dyDescent="0.2">
      <c r="A504">
        <v>1214</v>
      </c>
      <c r="E504" s="1">
        <v>115.32125205930807</v>
      </c>
      <c r="O504" s="1">
        <v>94.692005242463964</v>
      </c>
      <c r="P504" s="1">
        <v>130.10204081632654</v>
      </c>
      <c r="V504" s="1">
        <v>98.672299336149663</v>
      </c>
      <c r="AD504">
        <v>132.33779608650875</v>
      </c>
      <c r="AJ504" s="1">
        <v>196.84233449477352</v>
      </c>
    </row>
    <row r="505" spans="1:36" x14ac:dyDescent="0.2">
      <c r="A505">
        <v>1801</v>
      </c>
      <c r="E505" s="1">
        <v>160.46640755136036</v>
      </c>
      <c r="O505" s="1">
        <v>110.49723756906077</v>
      </c>
      <c r="P505" s="1">
        <v>100.89503661513426</v>
      </c>
      <c r="V505" s="1">
        <v>140.35087719298247</v>
      </c>
      <c r="AD505">
        <v>144.09722222222223</v>
      </c>
      <c r="AJ505" s="1">
        <v>169.11764705882354</v>
      </c>
    </row>
    <row r="506" spans="1:36" x14ac:dyDescent="0.2">
      <c r="A506">
        <v>1322</v>
      </c>
      <c r="E506" s="1">
        <v>111.19515885022693</v>
      </c>
      <c r="O506" s="1">
        <v>90.604026845637577</v>
      </c>
      <c r="P506" s="1">
        <v>124.88174077578051</v>
      </c>
      <c r="V506" s="1">
        <v>60.096153846153847</v>
      </c>
      <c r="AD506">
        <v>91.836734693877546</v>
      </c>
      <c r="AJ506" s="1">
        <v>119.04761904761905</v>
      </c>
    </row>
    <row r="507" spans="1:36" x14ac:dyDescent="0.2">
      <c r="A507">
        <v>1960</v>
      </c>
      <c r="E507" s="1">
        <v>63.520408163265309</v>
      </c>
      <c r="O507" s="1">
        <v>38.510911424903725</v>
      </c>
      <c r="P507" s="1">
        <v>138.36948391922215</v>
      </c>
      <c r="V507" s="1">
        <v>83.170254403131111</v>
      </c>
      <c r="AD507">
        <v>188.45700824499411</v>
      </c>
      <c r="AJ507" s="1">
        <v>174.6987951807229</v>
      </c>
    </row>
    <row r="508" spans="1:36" x14ac:dyDescent="0.2">
      <c r="A508">
        <v>1911</v>
      </c>
      <c r="E508" s="1">
        <v>112.50654107796964</v>
      </c>
      <c r="O508" s="1">
        <v>100.18132366273798</v>
      </c>
      <c r="P508" s="1">
        <v>109.46327683615819</v>
      </c>
      <c r="V508" s="1">
        <v>110.16635859519408</v>
      </c>
      <c r="AD508">
        <v>139.46759259259258</v>
      </c>
      <c r="AJ508" s="1">
        <v>83.701754385964918</v>
      </c>
    </row>
    <row r="509" spans="1:36" x14ac:dyDescent="0.2">
      <c r="A509">
        <v>1218</v>
      </c>
      <c r="E509" s="1">
        <v>171.01806239737274</v>
      </c>
      <c r="O509" s="1">
        <v>145.13274336283186</v>
      </c>
      <c r="P509" s="1">
        <v>100.12919896640827</v>
      </c>
      <c r="V509" s="1">
        <v>134.97340425531914</v>
      </c>
      <c r="AD509">
        <v>132.14285714285714</v>
      </c>
      <c r="AJ509" s="1">
        <v>132.05828779599273</v>
      </c>
    </row>
    <row r="510" spans="1:36" x14ac:dyDescent="0.2">
      <c r="A510">
        <v>1378</v>
      </c>
      <c r="E510" s="1">
        <v>116.83599419448475</v>
      </c>
      <c r="O510" s="1">
        <v>113.30362826225334</v>
      </c>
      <c r="P510" s="1">
        <v>132.77777777777777</v>
      </c>
      <c r="V510" s="1">
        <v>137.86764705882354</v>
      </c>
      <c r="AD510">
        <v>61.936936936936938</v>
      </c>
      <c r="AJ510" s="1">
        <v>144.4327731092437</v>
      </c>
    </row>
    <row r="511" spans="1:36" x14ac:dyDescent="0.2">
      <c r="A511">
        <v>1041</v>
      </c>
      <c r="E511" s="1">
        <v>119.59654178674351</v>
      </c>
      <c r="O511" s="1">
        <v>151.17581187010077</v>
      </c>
      <c r="P511" s="1">
        <v>122.95081967213115</v>
      </c>
      <c r="V511" s="1">
        <v>141.75962815405046</v>
      </c>
      <c r="AD511">
        <v>163.61256544502618</v>
      </c>
      <c r="AJ511" s="1">
        <v>102.54545454545455</v>
      </c>
    </row>
    <row r="512" spans="1:36" x14ac:dyDescent="0.2">
      <c r="A512">
        <v>1363</v>
      </c>
      <c r="E512" s="1">
        <v>120.98312545854732</v>
      </c>
      <c r="O512" s="1">
        <v>62.843406593406591</v>
      </c>
      <c r="P512" s="1">
        <v>127.85388127853881</v>
      </c>
      <c r="V512" s="1">
        <v>155.47703180212014</v>
      </c>
      <c r="AD512">
        <v>109.55194485475135</v>
      </c>
      <c r="AJ512" s="1">
        <v>114.88250652741515</v>
      </c>
    </row>
    <row r="513" spans="1:36" x14ac:dyDescent="0.2">
      <c r="A513">
        <v>1368</v>
      </c>
      <c r="E513" s="1">
        <v>148.1469298245614</v>
      </c>
      <c r="O513" s="1">
        <v>126.14942528735632</v>
      </c>
      <c r="P513" s="1">
        <v>108.38779956427015</v>
      </c>
      <c r="V513" s="1">
        <v>159.01639344262296</v>
      </c>
      <c r="AD513">
        <v>114.86013986013987</v>
      </c>
      <c r="AJ513" s="1">
        <v>147.92503346720216</v>
      </c>
    </row>
    <row r="514" spans="1:36" x14ac:dyDescent="0.2">
      <c r="A514">
        <v>864</v>
      </c>
      <c r="E514" s="1">
        <v>150.34722222222223</v>
      </c>
      <c r="O514" s="1">
        <v>115.96180081855388</v>
      </c>
      <c r="P514" s="1">
        <v>119.39218523878436</v>
      </c>
      <c r="V514" s="1">
        <v>126.99468085106383</v>
      </c>
      <c r="AD514">
        <v>113.92405063291139</v>
      </c>
      <c r="AJ514" s="1">
        <v>103.22255790533737</v>
      </c>
    </row>
    <row r="515" spans="1:36" x14ac:dyDescent="0.2">
      <c r="A515">
        <v>1080</v>
      </c>
      <c r="E515" s="1">
        <v>124.07407407407408</v>
      </c>
      <c r="O515" s="1">
        <v>115.26232114467409</v>
      </c>
      <c r="P515" s="1">
        <v>123.04250559284117</v>
      </c>
      <c r="V515" s="1">
        <v>99.033816425120776</v>
      </c>
      <c r="AD515">
        <v>133.20377568017767</v>
      </c>
      <c r="AJ515" s="1">
        <v>146.15384615384616</v>
      </c>
    </row>
    <row r="516" spans="1:36" x14ac:dyDescent="0.2">
      <c r="A516">
        <v>789</v>
      </c>
      <c r="E516" s="1">
        <v>122.30671736375159</v>
      </c>
      <c r="O516" s="1">
        <v>125.16688918558077</v>
      </c>
      <c r="P516" s="1">
        <v>123.9964317573595</v>
      </c>
      <c r="V516" s="1">
        <v>127.55102040816327</v>
      </c>
      <c r="AD516">
        <v>149.16666666666666</v>
      </c>
      <c r="AJ516" s="1">
        <v>112.05179282868527</v>
      </c>
    </row>
    <row r="517" spans="1:36" x14ac:dyDescent="0.2">
      <c r="A517">
        <v>2020</v>
      </c>
      <c r="E517" s="1">
        <v>199.43613861386137</v>
      </c>
      <c r="O517" s="1">
        <v>129.03225806451613</v>
      </c>
      <c r="P517" s="1">
        <v>126.29936808846762</v>
      </c>
      <c r="V517" s="1">
        <v>132.51582278481013</v>
      </c>
      <c r="AD517">
        <v>109.95370370370371</v>
      </c>
      <c r="AJ517" s="1">
        <v>112.42955541640576</v>
      </c>
    </row>
    <row r="518" spans="1:36" x14ac:dyDescent="0.2">
      <c r="A518">
        <v>2119</v>
      </c>
      <c r="E518" s="1">
        <v>74.563473336479476</v>
      </c>
      <c r="O518" s="1">
        <v>127.79552715654953</v>
      </c>
      <c r="P518" s="1">
        <v>111.7467248908297</v>
      </c>
      <c r="V518" s="1">
        <v>178.05407047387607</v>
      </c>
      <c r="AD518">
        <v>155.7017543859649</v>
      </c>
      <c r="AJ518" s="1">
        <v>115.16034985422741</v>
      </c>
    </row>
    <row r="519" spans="1:36" x14ac:dyDescent="0.2">
      <c r="A519">
        <v>2344</v>
      </c>
      <c r="E519" s="1">
        <v>113.05460750853243</v>
      </c>
      <c r="O519" s="1">
        <v>80.578512396694208</v>
      </c>
      <c r="P519" s="1">
        <v>72.664359861591691</v>
      </c>
      <c r="V519" s="1">
        <v>139.05683192261185</v>
      </c>
      <c r="AD519">
        <v>132.69088213491474</v>
      </c>
      <c r="AJ519" s="1">
        <v>145.37854156990247</v>
      </c>
    </row>
    <row r="520" spans="1:36" x14ac:dyDescent="0.2">
      <c r="A520">
        <v>1796</v>
      </c>
      <c r="E520" s="1">
        <v>117.48329621380846</v>
      </c>
      <c r="O520" s="1">
        <v>121.66666666666667</v>
      </c>
      <c r="P520" s="1">
        <v>107.38831615120274</v>
      </c>
      <c r="V520" s="1">
        <v>125.52410901467505</v>
      </c>
      <c r="AD520">
        <v>119.53551912568307</v>
      </c>
      <c r="AJ520" s="1">
        <v>143.41085271317829</v>
      </c>
    </row>
    <row r="521" spans="1:36" x14ac:dyDescent="0.2">
      <c r="A521">
        <v>2080</v>
      </c>
      <c r="E521" s="1">
        <v>112.5</v>
      </c>
      <c r="O521" s="1">
        <v>137.82051282051282</v>
      </c>
      <c r="P521" s="1">
        <v>96.059113300492612</v>
      </c>
      <c r="V521" s="1">
        <v>99.408284023668642</v>
      </c>
      <c r="AD521">
        <v>110.42357274401473</v>
      </c>
      <c r="AJ521" s="1">
        <v>139.69017094017093</v>
      </c>
    </row>
    <row r="522" spans="1:36" x14ac:dyDescent="0.2">
      <c r="A522">
        <v>1294</v>
      </c>
      <c r="E522" s="1">
        <v>82.109737248840801</v>
      </c>
      <c r="O522" s="1">
        <v>93.726937269372698</v>
      </c>
      <c r="P522" s="1">
        <v>125</v>
      </c>
      <c r="V522" s="1">
        <v>194.75308641975309</v>
      </c>
      <c r="AD522">
        <v>104.60992907801419</v>
      </c>
      <c r="AJ522" s="1">
        <v>131.25</v>
      </c>
    </row>
    <row r="523" spans="1:36" x14ac:dyDescent="0.2">
      <c r="A523">
        <v>1244</v>
      </c>
      <c r="E523" s="1">
        <v>120.57877813504822</v>
      </c>
      <c r="O523" s="1">
        <v>96.676737160120851</v>
      </c>
      <c r="P523" s="1">
        <v>130</v>
      </c>
      <c r="V523" s="1">
        <v>85.967831392124239</v>
      </c>
      <c r="AD523">
        <v>100.74962121212121</v>
      </c>
      <c r="AJ523" s="1">
        <v>130.45540796963948</v>
      </c>
    </row>
    <row r="524" spans="1:36" x14ac:dyDescent="0.2">
      <c r="A524">
        <v>1664</v>
      </c>
      <c r="E524" s="1">
        <v>95.552884615384613</v>
      </c>
      <c r="O524" s="1">
        <v>136.98630136986301</v>
      </c>
      <c r="P524" s="1">
        <v>128.29403606102636</v>
      </c>
      <c r="V524" s="1">
        <v>150.07656967840734</v>
      </c>
      <c r="AD524">
        <v>151.3953488372093</v>
      </c>
      <c r="AJ524" s="1">
        <v>121.40490390987409</v>
      </c>
    </row>
    <row r="525" spans="1:36" x14ac:dyDescent="0.2">
      <c r="A525">
        <v>4676</v>
      </c>
      <c r="E525" s="1">
        <v>39.51026518391788</v>
      </c>
      <c r="O525" s="1">
        <v>119.04761904761905</v>
      </c>
      <c r="P525" s="1">
        <v>170.52980132450332</v>
      </c>
      <c r="V525" s="1">
        <v>110.14263074484944</v>
      </c>
      <c r="AD525">
        <v>64.094179202092874</v>
      </c>
      <c r="AJ525" s="1">
        <v>126.80288461538461</v>
      </c>
    </row>
    <row r="526" spans="1:36" x14ac:dyDescent="0.2">
      <c r="A526">
        <v>2398</v>
      </c>
      <c r="E526" s="1">
        <v>131.67222685571309</v>
      </c>
      <c r="O526" s="1">
        <v>123.95118230358504</v>
      </c>
      <c r="P526" s="1">
        <v>86.86440677966101</v>
      </c>
      <c r="V526" s="1">
        <v>80.553952683208308</v>
      </c>
      <c r="AD526">
        <v>84.649122807017548</v>
      </c>
      <c r="AJ526" s="1">
        <v>172.2171772428884</v>
      </c>
    </row>
    <row r="527" spans="1:36" x14ac:dyDescent="0.2">
      <c r="A527">
        <v>1266</v>
      </c>
      <c r="E527" s="1">
        <v>139.02053712480253</v>
      </c>
      <c r="O527" s="1">
        <v>124.75728155339806</v>
      </c>
      <c r="P527" s="1">
        <v>147.39517153748412</v>
      </c>
      <c r="V527" s="1">
        <v>146.46464646464648</v>
      </c>
      <c r="AD527">
        <v>122.72727272727273</v>
      </c>
      <c r="AJ527" s="1">
        <v>134.83642793987622</v>
      </c>
    </row>
    <row r="528" spans="1:36" x14ac:dyDescent="0.2">
      <c r="A528">
        <v>928</v>
      </c>
      <c r="E528" s="1">
        <v>142.24137931034483</v>
      </c>
      <c r="O528" s="1">
        <v>152.50544662309369</v>
      </c>
      <c r="P528" s="1">
        <v>81.491071428571431</v>
      </c>
      <c r="V528" s="1">
        <v>64.935064935064929</v>
      </c>
      <c r="AD528">
        <v>145.24765729585008</v>
      </c>
      <c r="AJ528" s="1">
        <v>77.546296296296291</v>
      </c>
    </row>
    <row r="529" spans="1:36" x14ac:dyDescent="0.2">
      <c r="A529">
        <v>2713</v>
      </c>
      <c r="E529" s="1">
        <v>164.48986361960928</v>
      </c>
      <c r="O529" s="1">
        <v>113.38962605548853</v>
      </c>
      <c r="P529" s="1">
        <v>152.18274111675126</v>
      </c>
      <c r="V529" s="1">
        <v>91.290322580645167</v>
      </c>
      <c r="AD529">
        <v>131.3155386081983</v>
      </c>
      <c r="AJ529" s="1">
        <v>91.813312930374906</v>
      </c>
    </row>
    <row r="530" spans="1:36" x14ac:dyDescent="0.2">
      <c r="A530">
        <v>605</v>
      </c>
      <c r="E530" s="1">
        <v>142.14876033057851</v>
      </c>
      <c r="O530" s="1">
        <v>133.43253968253967</v>
      </c>
      <c r="P530" s="1">
        <v>98.672299336149663</v>
      </c>
      <c r="V530" s="1">
        <v>135.54915514592935</v>
      </c>
      <c r="AD530">
        <v>152.046783625731</v>
      </c>
      <c r="AJ530" s="1">
        <v>137.75510204081633</v>
      </c>
    </row>
    <row r="531" spans="1:36" x14ac:dyDescent="0.2">
      <c r="A531">
        <v>2515</v>
      </c>
      <c r="E531" s="1">
        <v>79.770974155069581</v>
      </c>
      <c r="O531" s="1">
        <v>140.45618247298918</v>
      </c>
      <c r="P531" s="1">
        <v>80.586080586080584</v>
      </c>
      <c r="V531" s="1">
        <v>152.08282674772036</v>
      </c>
      <c r="AD531">
        <v>117.26716519374575</v>
      </c>
      <c r="AJ531" s="1">
        <v>92.262569832402235</v>
      </c>
    </row>
    <row r="532" spans="1:36" x14ac:dyDescent="0.2">
      <c r="A532">
        <v>1509</v>
      </c>
      <c r="E532" s="1">
        <v>115.97084161696488</v>
      </c>
      <c r="O532" s="1">
        <v>145.413870246085</v>
      </c>
      <c r="P532" s="1">
        <v>60.096153846153847</v>
      </c>
      <c r="V532" s="1">
        <v>94.692005242463964</v>
      </c>
      <c r="AD532">
        <v>119.90950226244344</v>
      </c>
      <c r="AJ532" s="1">
        <v>143.36917562724014</v>
      </c>
    </row>
    <row r="533" spans="1:36" x14ac:dyDescent="0.2">
      <c r="A533">
        <v>1362</v>
      </c>
      <c r="E533" s="1">
        <v>93.979441997063148</v>
      </c>
      <c r="O533" s="1">
        <v>87.445346658338536</v>
      </c>
      <c r="P533" s="1">
        <v>136.33633633633633</v>
      </c>
      <c r="V533" s="1">
        <v>118.18778726198293</v>
      </c>
      <c r="AD533">
        <v>114.64646464646465</v>
      </c>
      <c r="AJ533" s="1">
        <v>98.382559774964832</v>
      </c>
    </row>
    <row r="534" spans="1:36" x14ac:dyDescent="0.2">
      <c r="A534">
        <v>827</v>
      </c>
      <c r="E534" s="1">
        <v>129.98790810157195</v>
      </c>
      <c r="O534" s="1">
        <v>116.99604743083005</v>
      </c>
      <c r="P534" s="1">
        <v>134.97340425531914</v>
      </c>
      <c r="V534" s="1">
        <v>136.25366568914956</v>
      </c>
      <c r="AD534">
        <v>119.5203197868088</v>
      </c>
      <c r="AJ534" s="1">
        <v>100.65789473684211</v>
      </c>
    </row>
    <row r="535" spans="1:36" x14ac:dyDescent="0.2">
      <c r="A535">
        <v>334</v>
      </c>
      <c r="E535" s="1">
        <v>117.66467065868264</v>
      </c>
      <c r="O535" s="1">
        <v>137.1778350515464</v>
      </c>
      <c r="P535" s="1">
        <v>137.86764705882354</v>
      </c>
      <c r="V535" s="1">
        <v>159.56651718983557</v>
      </c>
      <c r="AD535">
        <v>114.57921770051362</v>
      </c>
      <c r="AJ535" s="1">
        <v>64.90384615384616</v>
      </c>
    </row>
    <row r="536" spans="1:36" x14ac:dyDescent="0.2">
      <c r="A536">
        <v>1414</v>
      </c>
      <c r="E536" s="1">
        <v>125.88401697312588</v>
      </c>
      <c r="O536" s="1">
        <v>169.05444126074499</v>
      </c>
      <c r="P536" s="1">
        <v>141.75962815405046</v>
      </c>
      <c r="V536" s="1">
        <v>90.604026845637577</v>
      </c>
      <c r="AD536">
        <v>139.10795087265674</v>
      </c>
      <c r="AJ536" s="1">
        <v>124.81481481481481</v>
      </c>
    </row>
    <row r="537" spans="1:36" x14ac:dyDescent="0.2">
      <c r="A537">
        <v>1347</v>
      </c>
      <c r="E537" s="1">
        <v>79.806978470675574</v>
      </c>
      <c r="O537" s="1">
        <v>109.74987238386932</v>
      </c>
      <c r="P537" s="1">
        <v>155.47703180212014</v>
      </c>
      <c r="V537" s="1">
        <v>100.18132366273798</v>
      </c>
      <c r="AD537">
        <v>142.49471458773783</v>
      </c>
      <c r="AJ537" s="1">
        <v>70.857142857142861</v>
      </c>
    </row>
    <row r="538" spans="1:36" x14ac:dyDescent="0.2">
      <c r="A538">
        <v>1724</v>
      </c>
      <c r="E538" s="1">
        <v>109.04872389791183</v>
      </c>
      <c r="O538" s="1">
        <v>68.14740030287733</v>
      </c>
      <c r="P538" s="1">
        <v>159.01639344262296</v>
      </c>
      <c r="V538" s="1">
        <v>133.44887348353552</v>
      </c>
      <c r="AD538">
        <v>114.6441073512252</v>
      </c>
      <c r="AJ538" s="1">
        <v>58.469170800850463</v>
      </c>
    </row>
    <row r="539" spans="1:36" x14ac:dyDescent="0.2">
      <c r="A539">
        <v>864</v>
      </c>
      <c r="E539" s="1">
        <v>128.76157407407408</v>
      </c>
      <c r="O539" s="1">
        <v>95.995893223819309</v>
      </c>
      <c r="P539" s="1">
        <v>99.033816425120776</v>
      </c>
      <c r="V539" s="1">
        <v>128.81679389312978</v>
      </c>
      <c r="AD539">
        <v>91.428571428571431</v>
      </c>
      <c r="AJ539" s="1">
        <v>132.00757575757575</v>
      </c>
    </row>
    <row r="540" spans="1:36" x14ac:dyDescent="0.2">
      <c r="A540">
        <v>1159</v>
      </c>
      <c r="E540" s="1">
        <v>136.3244176013805</v>
      </c>
      <c r="O540" s="1">
        <v>53.167420814479641</v>
      </c>
      <c r="P540" s="1">
        <v>127.55102040816327</v>
      </c>
      <c r="V540" s="1">
        <v>156.45161290322579</v>
      </c>
      <c r="AD540">
        <v>118.10294117647059</v>
      </c>
      <c r="AJ540" s="1">
        <v>75</v>
      </c>
    </row>
    <row r="541" spans="1:36" x14ac:dyDescent="0.2">
      <c r="A541">
        <v>1601</v>
      </c>
      <c r="E541" s="1">
        <v>169.89381636477202</v>
      </c>
      <c r="O541" s="1">
        <v>103.44827586206897</v>
      </c>
      <c r="P541" s="1">
        <v>132.51582278481013</v>
      </c>
      <c r="V541" s="1">
        <v>126.64233576642336</v>
      </c>
      <c r="AD541">
        <v>164.07441293077159</v>
      </c>
      <c r="AJ541" s="1">
        <v>106.78391959798995</v>
      </c>
    </row>
    <row r="542" spans="1:36" x14ac:dyDescent="0.2">
      <c r="A542">
        <v>1838</v>
      </c>
      <c r="E542" s="1">
        <v>171.38193688792165</v>
      </c>
      <c r="O542" s="1">
        <v>92.156862745098039</v>
      </c>
      <c r="P542" s="1">
        <v>96.880131362889983</v>
      </c>
      <c r="V542" s="1">
        <v>183.84433962264151</v>
      </c>
      <c r="AD542">
        <v>95.792300805729639</v>
      </c>
      <c r="AJ542" s="1">
        <v>117.15914981855884</v>
      </c>
    </row>
    <row r="543" spans="1:36" x14ac:dyDescent="0.2">
      <c r="A543">
        <v>2285</v>
      </c>
      <c r="E543" s="1">
        <v>108.53391684901531</v>
      </c>
      <c r="O543" s="1">
        <v>123.39331619537275</v>
      </c>
      <c r="P543" s="1">
        <v>123.01587301587301</v>
      </c>
      <c r="V543" s="1">
        <v>127.27272727272727</v>
      </c>
      <c r="AD543">
        <v>200.20273694880893</v>
      </c>
      <c r="AJ543" s="1">
        <v>127.58875739644971</v>
      </c>
    </row>
    <row r="544" spans="1:36" x14ac:dyDescent="0.2">
      <c r="A544">
        <v>1680</v>
      </c>
      <c r="E544" s="1">
        <v>126.93452380952381</v>
      </c>
      <c r="O544" s="1">
        <v>150.23691654879772</v>
      </c>
      <c r="P544" s="1">
        <v>139.05683192261185</v>
      </c>
      <c r="V544" s="1">
        <v>115.26232114467409</v>
      </c>
      <c r="AD544">
        <v>137.23667905824038</v>
      </c>
      <c r="AJ544" s="1">
        <v>93.827160493827165</v>
      </c>
    </row>
    <row r="545" spans="1:36" x14ac:dyDescent="0.2">
      <c r="A545">
        <v>767</v>
      </c>
      <c r="E545" s="1">
        <v>173.40286831812256</v>
      </c>
      <c r="O545" s="1">
        <v>86.580086580086586</v>
      </c>
      <c r="P545" s="1">
        <v>99.408284023668642</v>
      </c>
      <c r="V545" s="1">
        <v>127.88461538461539</v>
      </c>
      <c r="AD545">
        <v>159.39597315436242</v>
      </c>
      <c r="AJ545" s="1">
        <v>210.0101925254813</v>
      </c>
    </row>
    <row r="546" spans="1:36" x14ac:dyDescent="0.2">
      <c r="A546">
        <v>1496</v>
      </c>
      <c r="E546" s="1">
        <v>120.09692513368984</v>
      </c>
      <c r="O546" s="1">
        <v>94.543147208121823</v>
      </c>
      <c r="P546" s="1">
        <v>126.98412698412699</v>
      </c>
      <c r="V546" s="1">
        <v>131.59698423577794</v>
      </c>
      <c r="AD546">
        <v>71.287128712871294</v>
      </c>
      <c r="AJ546" s="1">
        <v>146.02446483180429</v>
      </c>
    </row>
    <row r="547" spans="1:36" x14ac:dyDescent="0.2">
      <c r="A547">
        <v>2183</v>
      </c>
      <c r="E547" s="1">
        <v>104.90151168117269</v>
      </c>
      <c r="O547" s="1">
        <v>111.57289002557545</v>
      </c>
      <c r="P547" s="1">
        <v>150.07656967840734</v>
      </c>
      <c r="V547" s="1">
        <v>127.89768185451639</v>
      </c>
      <c r="AD547">
        <v>140.46288906624102</v>
      </c>
      <c r="AJ547" s="1">
        <v>93.797709923664115</v>
      </c>
    </row>
    <row r="548" spans="1:36" x14ac:dyDescent="0.2">
      <c r="A548">
        <v>1635</v>
      </c>
      <c r="E548" s="1">
        <v>128.44036697247705</v>
      </c>
      <c r="O548" s="1">
        <v>105.22052205220523</v>
      </c>
      <c r="P548" s="1">
        <v>112.61485616144267</v>
      </c>
      <c r="V548" s="1">
        <v>157.97914995990376</v>
      </c>
      <c r="AD548">
        <v>109.73175296319401</v>
      </c>
      <c r="AJ548" s="1">
        <v>141.68190127970749</v>
      </c>
    </row>
    <row r="549" spans="1:36" x14ac:dyDescent="0.2">
      <c r="A549">
        <v>768</v>
      </c>
      <c r="E549" s="1">
        <v>168.61979166666666</v>
      </c>
      <c r="O549" s="1">
        <v>96.491228070175438</v>
      </c>
      <c r="P549" s="1">
        <v>110.14263074484944</v>
      </c>
      <c r="V549" s="1">
        <v>89.32692307692308</v>
      </c>
      <c r="AD549">
        <v>130.83916083916083</v>
      </c>
      <c r="AJ549" s="1">
        <v>84.284937466014142</v>
      </c>
    </row>
    <row r="550" spans="1:36" x14ac:dyDescent="0.2">
      <c r="A550">
        <v>825</v>
      </c>
      <c r="E550" s="1">
        <v>151.5151515151515</v>
      </c>
      <c r="O550" s="1">
        <v>127.00165654334621</v>
      </c>
      <c r="P550" s="1">
        <v>80.553952683208308</v>
      </c>
      <c r="V550" s="1">
        <v>121.66666666666667</v>
      </c>
      <c r="AD550">
        <v>86.253369272237194</v>
      </c>
      <c r="AJ550" s="1">
        <v>123.69369369369369</v>
      </c>
    </row>
    <row r="551" spans="1:36" x14ac:dyDescent="0.2">
      <c r="A551">
        <v>2094</v>
      </c>
      <c r="E551" s="1">
        <v>125.59694364851958</v>
      </c>
      <c r="O551" s="1">
        <v>147.67156862745097</v>
      </c>
      <c r="P551" s="1">
        <v>135.54915514592935</v>
      </c>
      <c r="V551" s="1">
        <v>137.82051282051282</v>
      </c>
      <c r="AD551">
        <v>120.34277198211625</v>
      </c>
      <c r="AJ551" s="1">
        <v>71.523178807947019</v>
      </c>
    </row>
    <row r="552" spans="1:36" x14ac:dyDescent="0.2">
      <c r="A552">
        <v>1069</v>
      </c>
      <c r="E552" s="1">
        <v>130.96351730589336</v>
      </c>
      <c r="O552" s="1">
        <v>110.87912087912088</v>
      </c>
      <c r="P552" s="1">
        <v>152.08282674772036</v>
      </c>
      <c r="V552" s="1">
        <v>134.27092846270929</v>
      </c>
      <c r="AD552">
        <v>84.140435835351084</v>
      </c>
      <c r="AJ552" s="1">
        <v>111.3053613053613</v>
      </c>
    </row>
    <row r="553" spans="1:36" x14ac:dyDescent="0.2">
      <c r="A553">
        <v>928</v>
      </c>
      <c r="E553" s="1">
        <v>121.22844827586206</v>
      </c>
      <c r="O553" s="1">
        <v>151.70494084899096</v>
      </c>
      <c r="P553" s="1">
        <v>128.2051282051282</v>
      </c>
      <c r="V553" s="1">
        <v>156.25</v>
      </c>
      <c r="AD553">
        <v>111.8042226487524</v>
      </c>
      <c r="AJ553" s="1">
        <v>91.899251191286595</v>
      </c>
    </row>
    <row r="554" spans="1:36" x14ac:dyDescent="0.2">
      <c r="A554">
        <v>1717</v>
      </c>
      <c r="E554" s="1">
        <v>148.80605707629587</v>
      </c>
      <c r="O554" s="1">
        <v>142.21343873517787</v>
      </c>
      <c r="P554" s="1">
        <v>118.18778726198293</v>
      </c>
      <c r="V554" s="1">
        <v>98.063710181136784</v>
      </c>
      <c r="AD554">
        <v>89.841878294202203</v>
      </c>
      <c r="AJ554" s="1">
        <v>165.6412683388547</v>
      </c>
    </row>
    <row r="555" spans="1:36" x14ac:dyDescent="0.2">
      <c r="A555">
        <v>1126</v>
      </c>
      <c r="E555" s="1">
        <v>95.914742451154524</v>
      </c>
      <c r="O555" s="1">
        <v>175.0380517503805</v>
      </c>
      <c r="P555" s="1">
        <v>136.25366568914956</v>
      </c>
      <c r="V555" s="1">
        <v>136.98630136986301</v>
      </c>
      <c r="AD555">
        <v>138.22975517890771</v>
      </c>
      <c r="AJ555" s="1">
        <v>138.17663817663816</v>
      </c>
    </row>
    <row r="556" spans="1:36" x14ac:dyDescent="0.2">
      <c r="A556">
        <v>2046</v>
      </c>
      <c r="E556" s="1">
        <v>138.80742913000978</v>
      </c>
      <c r="O556" s="1">
        <v>148.81518987341772</v>
      </c>
      <c r="P556" s="1">
        <v>134.05405405405406</v>
      </c>
      <c r="V556" s="1">
        <v>125.78947368421052</v>
      </c>
      <c r="AD556">
        <v>134.02384500745157</v>
      </c>
      <c r="AJ556" s="1">
        <v>99.201065246338217</v>
      </c>
    </row>
    <row r="557" spans="1:36" x14ac:dyDescent="0.2">
      <c r="A557">
        <v>1048</v>
      </c>
      <c r="E557" s="1">
        <v>107.82442748091603</v>
      </c>
      <c r="O557" s="1">
        <v>136.58536585365854</v>
      </c>
      <c r="P557" s="1">
        <v>153.38827838827839</v>
      </c>
      <c r="V557" s="1">
        <v>119.04761904761905</v>
      </c>
      <c r="AD557">
        <v>150.40106951871658</v>
      </c>
      <c r="AJ557" s="1">
        <v>66.872427983539097</v>
      </c>
    </row>
    <row r="558" spans="1:36" x14ac:dyDescent="0.2">
      <c r="A558">
        <v>1092</v>
      </c>
      <c r="E558" s="1">
        <v>129.12087912087912</v>
      </c>
      <c r="O558" s="1">
        <v>111.48007590132828</v>
      </c>
      <c r="P558" s="1">
        <v>159.56651718983557</v>
      </c>
      <c r="V558" s="1">
        <v>133.58458961474037</v>
      </c>
      <c r="AD558">
        <v>102.63852242744063</v>
      </c>
      <c r="AJ558" s="1">
        <v>112.38223418573351</v>
      </c>
    </row>
    <row r="559" spans="1:36" x14ac:dyDescent="0.2">
      <c r="A559">
        <v>1336</v>
      </c>
      <c r="E559" s="1">
        <v>80.838323353293418</v>
      </c>
      <c r="O559" s="1">
        <v>172.31872070581747</v>
      </c>
      <c r="P559" s="1">
        <v>133.44887348353552</v>
      </c>
      <c r="V559" s="1">
        <v>124.75728155339806</v>
      </c>
      <c r="AD559">
        <v>109.33503836317135</v>
      </c>
      <c r="AJ559" s="1">
        <v>102.27390180878552</v>
      </c>
    </row>
    <row r="560" spans="1:36" x14ac:dyDescent="0.2">
      <c r="A560">
        <v>1446</v>
      </c>
      <c r="E560" s="1">
        <v>121.02351313969571</v>
      </c>
      <c r="O560" s="1">
        <v>137.52000000000001</v>
      </c>
      <c r="P560" s="1">
        <v>104.2209807572936</v>
      </c>
      <c r="V560" s="1">
        <v>152.50544662309369</v>
      </c>
      <c r="AD560">
        <v>111.67315175097276</v>
      </c>
      <c r="AJ560" s="1">
        <v>164.21568627450981</v>
      </c>
    </row>
    <row r="561" spans="1:36" x14ac:dyDescent="0.2">
      <c r="A561">
        <v>1557</v>
      </c>
      <c r="E561" s="1">
        <v>150.28901734104045</v>
      </c>
      <c r="O561" s="1">
        <v>64.970836033700579</v>
      </c>
      <c r="P561" s="1">
        <v>60.05553351844506</v>
      </c>
      <c r="V561" s="1">
        <v>159.19117647058823</v>
      </c>
      <c r="AD561">
        <v>154.45859872611464</v>
      </c>
      <c r="AJ561" s="1">
        <v>79.022988505747122</v>
      </c>
    </row>
    <row r="562" spans="1:36" x14ac:dyDescent="0.2">
      <c r="A562">
        <v>1392</v>
      </c>
      <c r="E562" s="1">
        <v>87.284482758620683</v>
      </c>
      <c r="O562" s="1">
        <v>101.91897654584221</v>
      </c>
      <c r="P562" s="1">
        <v>128.81679389312978</v>
      </c>
      <c r="V562" s="1">
        <v>133.43253968253967</v>
      </c>
      <c r="AD562">
        <v>98.981900452488688</v>
      </c>
      <c r="AJ562" s="1">
        <v>116.42675698560542</v>
      </c>
    </row>
    <row r="563" spans="1:36" x14ac:dyDescent="0.2">
      <c r="A563">
        <v>1389</v>
      </c>
      <c r="E563" s="1">
        <v>122.39020878329734</v>
      </c>
      <c r="O563" s="1">
        <v>99.233983286908071</v>
      </c>
      <c r="P563" s="1">
        <v>98.971722365038559</v>
      </c>
      <c r="V563" s="1">
        <v>140.45618247298918</v>
      </c>
      <c r="AD563">
        <v>118.48341232227489</v>
      </c>
      <c r="AJ563" s="1">
        <v>201.71673819742489</v>
      </c>
    </row>
    <row r="564" spans="1:36" x14ac:dyDescent="0.2">
      <c r="A564">
        <v>996</v>
      </c>
      <c r="E564" s="1">
        <v>108.43373493975903</v>
      </c>
      <c r="O564" s="1">
        <v>129.46912242686889</v>
      </c>
      <c r="P564" s="1">
        <v>111.85133239831697</v>
      </c>
      <c r="V564" s="1">
        <v>183.3910034602076</v>
      </c>
      <c r="AD564">
        <v>129.80769230769232</v>
      </c>
      <c r="AJ564" s="1">
        <v>119.05991735537189</v>
      </c>
    </row>
    <row r="565" spans="1:36" x14ac:dyDescent="0.2">
      <c r="A565">
        <v>1674</v>
      </c>
      <c r="E565" s="1">
        <v>110.51373954599761</v>
      </c>
      <c r="O565" s="1">
        <v>93.954248366013076</v>
      </c>
      <c r="P565" s="1">
        <v>156.45161290322579</v>
      </c>
      <c r="V565" s="1">
        <v>145.413870246085</v>
      </c>
      <c r="AD565">
        <v>206.56732813607371</v>
      </c>
      <c r="AJ565" s="1">
        <v>54.201680672268907</v>
      </c>
    </row>
    <row r="566" spans="1:36" x14ac:dyDescent="0.2">
      <c r="A566">
        <v>2295</v>
      </c>
      <c r="E566" s="1">
        <v>116.77559912854031</v>
      </c>
      <c r="O566" s="1">
        <v>115.33879374534624</v>
      </c>
      <c r="P566" s="1">
        <v>126.64233576642336</v>
      </c>
      <c r="V566" s="1">
        <v>128.55769230769232</v>
      </c>
      <c r="AD566">
        <v>159.43977591036415</v>
      </c>
      <c r="AJ566" s="1">
        <v>115.2471709350804</v>
      </c>
    </row>
    <row r="567" spans="1:36" x14ac:dyDescent="0.2">
      <c r="A567">
        <v>1647</v>
      </c>
      <c r="E567" s="1">
        <v>77.717061323618694</v>
      </c>
      <c r="O567" s="1">
        <v>99.443118536197289</v>
      </c>
      <c r="P567" s="1">
        <v>183.84433962264151</v>
      </c>
      <c r="V567" s="1">
        <v>116.99604743083005</v>
      </c>
      <c r="AD567">
        <v>138.26530612244898</v>
      </c>
      <c r="AJ567" s="1">
        <v>116.91022964509395</v>
      </c>
    </row>
    <row r="568" spans="1:36" x14ac:dyDescent="0.2">
      <c r="A568">
        <v>2504</v>
      </c>
      <c r="E568" s="1">
        <v>129.79233226837061</v>
      </c>
      <c r="O568" s="1">
        <v>106.19469026548673</v>
      </c>
      <c r="P568" s="1">
        <v>127.27272727272727</v>
      </c>
      <c r="V568" s="1">
        <v>137.1778350515464</v>
      </c>
      <c r="AD568">
        <v>141.81472081218274</v>
      </c>
      <c r="AJ568" s="1">
        <v>116.52542372881356</v>
      </c>
    </row>
    <row r="569" spans="1:36" x14ac:dyDescent="0.2">
      <c r="A569">
        <v>1535</v>
      </c>
      <c r="E569" s="1">
        <v>139.41368078175896</v>
      </c>
      <c r="O569" s="1">
        <v>85.913185913185913</v>
      </c>
      <c r="P569" s="1">
        <v>127.88461538461539</v>
      </c>
      <c r="V569" s="1">
        <v>116.66666666666667</v>
      </c>
      <c r="AD569">
        <v>147.28360957642727</v>
      </c>
      <c r="AJ569" s="1">
        <v>117.54742547425474</v>
      </c>
    </row>
    <row r="570" spans="1:36" x14ac:dyDescent="0.2">
      <c r="A570">
        <v>2132</v>
      </c>
      <c r="E570" s="1">
        <v>148.49906191369607</v>
      </c>
      <c r="O570" s="1">
        <v>55.915244261330194</v>
      </c>
      <c r="P570" s="1">
        <v>131.59698423577794</v>
      </c>
      <c r="V570" s="1">
        <v>169.05444126074499</v>
      </c>
      <c r="AD570">
        <v>138.27349121466767</v>
      </c>
      <c r="AJ570" s="1">
        <v>75.675675675675677</v>
      </c>
    </row>
    <row r="571" spans="1:36" x14ac:dyDescent="0.2">
      <c r="A571">
        <v>943</v>
      </c>
      <c r="E571" s="1">
        <v>144.17815482502652</v>
      </c>
      <c r="O571" s="1">
        <v>161.33004926108376</v>
      </c>
      <c r="P571" s="1">
        <v>127.89768185451639</v>
      </c>
      <c r="V571" s="1">
        <v>114.42786069651741</v>
      </c>
      <c r="AD571">
        <v>109.500693481276</v>
      </c>
      <c r="AJ571" s="1">
        <v>136.58940397350995</v>
      </c>
    </row>
    <row r="572" spans="1:36" x14ac:dyDescent="0.2">
      <c r="A572">
        <v>1728</v>
      </c>
      <c r="E572" s="1">
        <v>82.523148148148152</v>
      </c>
      <c r="O572" s="1">
        <v>103.57583230579532</v>
      </c>
      <c r="P572" s="1">
        <v>147.59036144578315</v>
      </c>
      <c r="V572" s="1">
        <v>111.89710610932475</v>
      </c>
      <c r="AD572">
        <v>92.8</v>
      </c>
      <c r="AJ572" s="1">
        <v>140.02175095160413</v>
      </c>
    </row>
    <row r="573" spans="1:36" x14ac:dyDescent="0.2">
      <c r="A573">
        <v>864</v>
      </c>
      <c r="E573" s="1">
        <v>138.88888888888889</v>
      </c>
      <c r="O573" s="1">
        <v>120.74947952810548</v>
      </c>
      <c r="P573" s="1">
        <v>76.46520146520146</v>
      </c>
      <c r="V573" s="1">
        <v>169.281045751634</v>
      </c>
      <c r="AD573">
        <v>135.4003612281758</v>
      </c>
      <c r="AJ573" s="1">
        <v>123.2394366197183</v>
      </c>
    </row>
    <row r="574" spans="1:36" x14ac:dyDescent="0.2">
      <c r="A574">
        <v>1692</v>
      </c>
      <c r="E574" s="1">
        <v>132.68321513002365</v>
      </c>
      <c r="O574" s="1">
        <v>84.918478260869563</v>
      </c>
      <c r="P574" s="1">
        <v>80.456407255705088</v>
      </c>
      <c r="V574" s="1">
        <v>95.995893223819309</v>
      </c>
      <c r="AD574">
        <v>160.44997039668442</v>
      </c>
      <c r="AJ574" s="1">
        <v>49.041713641488165</v>
      </c>
    </row>
    <row r="575" spans="1:36" x14ac:dyDescent="0.2">
      <c r="A575">
        <v>1430</v>
      </c>
      <c r="E575" s="1">
        <v>118.88111888111888</v>
      </c>
      <c r="O575" s="1">
        <v>85.207100591715971</v>
      </c>
      <c r="P575" s="1">
        <v>157.97914995990376</v>
      </c>
      <c r="V575" s="1">
        <v>103.44827586206897</v>
      </c>
      <c r="AD575">
        <v>147.3384030418251</v>
      </c>
      <c r="AJ575" s="1">
        <v>138.25757575757575</v>
      </c>
    </row>
    <row r="576" spans="1:36" x14ac:dyDescent="0.2">
      <c r="A576">
        <v>1109</v>
      </c>
      <c r="E576" s="1">
        <v>125.33814247069432</v>
      </c>
      <c r="O576" s="1">
        <v>107.09117221418235</v>
      </c>
      <c r="P576" s="1">
        <v>89.32692307692308</v>
      </c>
      <c r="V576" s="1">
        <v>125.07977026164646</v>
      </c>
      <c r="AD576">
        <v>111.58536585365853</v>
      </c>
      <c r="AJ576" s="1">
        <v>182.06256109481916</v>
      </c>
    </row>
    <row r="577" spans="1:36" x14ac:dyDescent="0.2">
      <c r="A577">
        <v>1216</v>
      </c>
      <c r="E577" s="1">
        <v>97.450657894736835</v>
      </c>
      <c r="O577" s="1">
        <v>86.795252225519292</v>
      </c>
      <c r="P577" s="1">
        <v>134.27092846270929</v>
      </c>
      <c r="V577" s="1">
        <v>123.39331619537275</v>
      </c>
      <c r="AD577">
        <v>129.8326601269475</v>
      </c>
      <c r="AJ577" s="1">
        <v>130.06072874493927</v>
      </c>
    </row>
    <row r="578" spans="1:36" x14ac:dyDescent="0.2">
      <c r="A578">
        <v>1477</v>
      </c>
      <c r="E578" s="1">
        <v>98.171970209884904</v>
      </c>
      <c r="O578" s="1">
        <v>130.67484662576686</v>
      </c>
      <c r="P578" s="1">
        <v>156.25</v>
      </c>
      <c r="V578" s="1">
        <v>146.00840336134453</v>
      </c>
      <c r="AD578">
        <v>93.687038280725318</v>
      </c>
      <c r="AJ578" s="1">
        <v>104.89078947368421</v>
      </c>
    </row>
    <row r="579" spans="1:36" x14ac:dyDescent="0.2">
      <c r="A579">
        <v>1320</v>
      </c>
      <c r="E579" s="1">
        <v>124.62121212121212</v>
      </c>
      <c r="O579" s="1">
        <v>123.81602914389799</v>
      </c>
      <c r="P579" s="1">
        <v>98.063710181136784</v>
      </c>
      <c r="V579" s="1">
        <v>79.522862823061629</v>
      </c>
      <c r="AD579">
        <v>156.21222296843519</v>
      </c>
      <c r="AJ579" s="1">
        <v>134.00464756003097</v>
      </c>
    </row>
    <row r="580" spans="1:36" x14ac:dyDescent="0.2">
      <c r="A580">
        <v>1392</v>
      </c>
      <c r="E580" s="1">
        <v>104.88505747126437</v>
      </c>
      <c r="O580" s="1">
        <v>109.11925175370226</v>
      </c>
      <c r="P580" s="1">
        <v>125.78947368421052</v>
      </c>
      <c r="V580" s="1">
        <v>138.67488443759629</v>
      </c>
      <c r="AD580">
        <v>131.79916317991632</v>
      </c>
      <c r="AJ580" s="1">
        <v>170.86330935251797</v>
      </c>
    </row>
    <row r="581" spans="1:36" x14ac:dyDescent="0.2">
      <c r="A581">
        <v>1795</v>
      </c>
      <c r="E581" s="1">
        <v>73.259052924791092</v>
      </c>
      <c r="O581" s="1">
        <v>93.607305936073061</v>
      </c>
      <c r="P581" s="1">
        <v>133.58458961474037</v>
      </c>
      <c r="V581" s="1">
        <v>133.04721030042919</v>
      </c>
      <c r="AD581">
        <v>87.017873941674509</v>
      </c>
      <c r="AJ581" s="1">
        <v>120.17400761283307</v>
      </c>
    </row>
    <row r="582" spans="1:36" x14ac:dyDescent="0.2">
      <c r="A582">
        <v>1429</v>
      </c>
      <c r="E582" s="1">
        <v>127.29181245626312</v>
      </c>
      <c r="O582" s="1">
        <v>168.1547619047619</v>
      </c>
      <c r="P582" s="1">
        <v>81.413210445468508</v>
      </c>
      <c r="V582" s="1">
        <v>102.25102319236017</v>
      </c>
      <c r="AD582">
        <v>119.25287356321839</v>
      </c>
      <c r="AJ582" s="1">
        <v>129.40090857467348</v>
      </c>
    </row>
    <row r="583" spans="1:36" x14ac:dyDescent="0.2">
      <c r="A583">
        <v>2042</v>
      </c>
      <c r="E583" s="1">
        <v>124.04162585700294</v>
      </c>
      <c r="O583" s="1">
        <v>151.04166666666666</v>
      </c>
      <c r="P583" s="1">
        <v>135.93518060366156</v>
      </c>
      <c r="V583" s="1">
        <v>127.00165654334621</v>
      </c>
      <c r="AD583">
        <v>129.5790049207217</v>
      </c>
      <c r="AJ583" s="1">
        <v>276.25088090204372</v>
      </c>
    </row>
    <row r="584" spans="1:36" x14ac:dyDescent="0.2">
      <c r="A584">
        <v>816</v>
      </c>
      <c r="E584" s="1">
        <v>145.22058823529412</v>
      </c>
      <c r="O584" s="1">
        <v>88.267543859649123</v>
      </c>
      <c r="P584" s="1">
        <v>107.10059171597634</v>
      </c>
      <c r="V584" s="1">
        <v>147.67156862745097</v>
      </c>
      <c r="AD584">
        <v>110.15831134564644</v>
      </c>
      <c r="AJ584" s="1">
        <v>174.93049119555144</v>
      </c>
    </row>
    <row r="585" spans="1:36" x14ac:dyDescent="0.2">
      <c r="A585">
        <v>2775</v>
      </c>
      <c r="E585" s="1">
        <v>117.11711711711712</v>
      </c>
      <c r="O585" s="1">
        <v>77.464788732394368</v>
      </c>
      <c r="P585" s="1">
        <v>104.37881873727088</v>
      </c>
      <c r="V585" s="1">
        <v>151.70494084899096</v>
      </c>
      <c r="AD585">
        <v>122.33391608391608</v>
      </c>
      <c r="AJ585" s="1">
        <v>132.98928146089719</v>
      </c>
    </row>
    <row r="586" spans="1:36" x14ac:dyDescent="0.2">
      <c r="A586">
        <v>1573</v>
      </c>
      <c r="E586" s="1">
        <v>84.551811824539101</v>
      </c>
      <c r="O586" s="1">
        <v>123.48993288590604</v>
      </c>
      <c r="P586" s="1">
        <v>159.19117647058823</v>
      </c>
      <c r="V586" s="1">
        <v>175.0380517503805</v>
      </c>
      <c r="AD586">
        <v>131.02820746132849</v>
      </c>
      <c r="AJ586" s="1">
        <v>101.09972041006523</v>
      </c>
    </row>
    <row r="587" spans="1:36" x14ac:dyDescent="0.2">
      <c r="A587">
        <v>2028</v>
      </c>
      <c r="E587" s="1">
        <v>182.39644970414201</v>
      </c>
      <c r="O587" s="1">
        <v>161.18421052631578</v>
      </c>
      <c r="P587" s="1">
        <v>183.3910034602076</v>
      </c>
      <c r="V587" s="1">
        <v>148.81518987341772</v>
      </c>
      <c r="AD587">
        <v>108.75</v>
      </c>
      <c r="AJ587" s="1">
        <v>91.942820012995455</v>
      </c>
    </row>
    <row r="588" spans="1:36" x14ac:dyDescent="0.2">
      <c r="A588">
        <v>838</v>
      </c>
      <c r="E588" s="1">
        <v>155.13126491646779</v>
      </c>
      <c r="O588" s="1">
        <v>66.191446028513241</v>
      </c>
      <c r="P588" s="1">
        <v>129.73925299506695</v>
      </c>
      <c r="V588" s="1">
        <v>136.58536585365854</v>
      </c>
      <c r="AD588">
        <v>94.466936572199728</v>
      </c>
      <c r="AJ588" s="1">
        <v>154.79331574318383</v>
      </c>
    </row>
    <row r="589" spans="1:36" x14ac:dyDescent="0.2">
      <c r="A589">
        <v>860</v>
      </c>
      <c r="E589" s="1">
        <v>159.30232558139534</v>
      </c>
      <c r="O589" s="1">
        <v>77.85145739910314</v>
      </c>
      <c r="P589" s="1">
        <v>128.55769230769232</v>
      </c>
      <c r="V589" s="1">
        <v>144.29530201342283</v>
      </c>
      <c r="AD589">
        <v>102.3391812865497</v>
      </c>
      <c r="AJ589" s="1">
        <v>144.48051948051949</v>
      </c>
    </row>
    <row r="590" spans="1:36" x14ac:dyDescent="0.2">
      <c r="A590">
        <v>1473</v>
      </c>
      <c r="E590" s="1">
        <v>97.080787508486083</v>
      </c>
      <c r="O590" s="1">
        <v>100.10266940451746</v>
      </c>
      <c r="P590" s="1">
        <v>116.66666666666667</v>
      </c>
      <c r="V590" s="1">
        <v>155.23968042609854</v>
      </c>
      <c r="AD590">
        <v>150.12875536480686</v>
      </c>
      <c r="AJ590" s="1">
        <v>107.57839721254355</v>
      </c>
    </row>
    <row r="591" spans="1:36" x14ac:dyDescent="0.2">
      <c r="A591">
        <v>935</v>
      </c>
      <c r="E591" s="1">
        <v>85.026737967914443</v>
      </c>
      <c r="O591" s="1">
        <v>151.61502966381016</v>
      </c>
      <c r="P591" s="1">
        <v>110.59379217273954</v>
      </c>
      <c r="V591" s="1">
        <v>144.83471074380165</v>
      </c>
      <c r="AD591">
        <v>78.333333333333329</v>
      </c>
      <c r="AJ591" s="1">
        <v>154.92170022371366</v>
      </c>
    </row>
    <row r="592" spans="1:36" x14ac:dyDescent="0.2">
      <c r="A592">
        <v>1582</v>
      </c>
      <c r="E592" s="1">
        <v>117.5094816687737</v>
      </c>
      <c r="O592" s="1">
        <v>95.289079229122052</v>
      </c>
      <c r="P592" s="1">
        <v>114.42786069651741</v>
      </c>
      <c r="V592" s="1">
        <v>129.26249008723235</v>
      </c>
      <c r="AD592">
        <v>108.6864406779661</v>
      </c>
      <c r="AJ592" s="1">
        <v>173.61111111111111</v>
      </c>
    </row>
    <row r="593" spans="1:36" x14ac:dyDescent="0.2">
      <c r="A593">
        <v>2296</v>
      </c>
      <c r="E593" s="1">
        <v>196.84233449477352</v>
      </c>
      <c r="O593" s="1">
        <v>120.09014810045075</v>
      </c>
      <c r="P593" s="1">
        <v>111.89710610932475</v>
      </c>
      <c r="V593" s="1">
        <v>129.46912242686889</v>
      </c>
      <c r="AD593">
        <v>100.52910052910053</v>
      </c>
      <c r="AJ593" s="1">
        <v>120.27491408934708</v>
      </c>
    </row>
    <row r="594" spans="1:36" x14ac:dyDescent="0.2">
      <c r="A594">
        <v>816</v>
      </c>
      <c r="E594" s="1">
        <v>169.11764705882354</v>
      </c>
      <c r="O594" s="1">
        <v>62.925170068027214</v>
      </c>
      <c r="P594" s="1">
        <v>169.281045751634</v>
      </c>
      <c r="V594" s="1">
        <v>82.740213523131672</v>
      </c>
      <c r="AD594">
        <v>120</v>
      </c>
      <c r="AJ594" s="1">
        <v>140.49650621118013</v>
      </c>
    </row>
    <row r="595" spans="1:36" x14ac:dyDescent="0.2">
      <c r="A595">
        <v>848</v>
      </c>
      <c r="E595" s="1">
        <v>165.09433962264151</v>
      </c>
      <c r="O595" s="1">
        <v>135.67143516382095</v>
      </c>
      <c r="P595" s="1">
        <v>149.57264957264957</v>
      </c>
      <c r="V595" s="1">
        <v>237.59079903147699</v>
      </c>
      <c r="AD595">
        <v>154.51388888888889</v>
      </c>
      <c r="AJ595" s="1">
        <v>143.5309973045822</v>
      </c>
    </row>
    <row r="596" spans="1:36" x14ac:dyDescent="0.2">
      <c r="A596">
        <v>924</v>
      </c>
      <c r="E596" s="1">
        <v>119.04761904761905</v>
      </c>
      <c r="O596" s="1">
        <v>99.879227053140099</v>
      </c>
      <c r="P596" s="1">
        <v>118.56435643564356</v>
      </c>
      <c r="V596" s="1">
        <v>106.19469026548673</v>
      </c>
      <c r="AD596">
        <v>101.78117048346056</v>
      </c>
      <c r="AJ596" s="1">
        <v>165.57017543859649</v>
      </c>
    </row>
    <row r="597" spans="1:36" x14ac:dyDescent="0.2">
      <c r="A597">
        <v>1826</v>
      </c>
      <c r="E597" s="1">
        <v>174.6987951807229</v>
      </c>
      <c r="O597" s="1">
        <v>93.269934162399409</v>
      </c>
      <c r="P597" s="1">
        <v>105.625</v>
      </c>
      <c r="V597" s="1">
        <v>118.76590330788804</v>
      </c>
      <c r="AD597">
        <v>100.80862533692722</v>
      </c>
      <c r="AJ597" s="1">
        <v>123.31043956043956</v>
      </c>
    </row>
    <row r="598" spans="1:36" x14ac:dyDescent="0.2">
      <c r="A598">
        <v>1368</v>
      </c>
      <c r="E598" s="1">
        <v>83.701754385964918</v>
      </c>
      <c r="O598" s="1">
        <v>115.625</v>
      </c>
      <c r="P598" s="1">
        <v>95.047923322683701</v>
      </c>
      <c r="V598" s="1">
        <v>161.33004926108376</v>
      </c>
      <c r="AD598">
        <v>99.635479951397329</v>
      </c>
      <c r="AJ598" s="1">
        <v>121.57079646017699</v>
      </c>
    </row>
    <row r="599" spans="1:36" x14ac:dyDescent="0.2">
      <c r="A599">
        <v>1402</v>
      </c>
      <c r="E599" s="1">
        <v>138.51711840228245</v>
      </c>
      <c r="O599" s="1">
        <v>90.324384787472042</v>
      </c>
      <c r="P599" s="1">
        <v>125.07977026164646</v>
      </c>
      <c r="V599" s="1">
        <v>103.57583230579532</v>
      </c>
      <c r="AD599">
        <v>109.34256055363322</v>
      </c>
      <c r="AJ599" s="1">
        <v>71.330589849108364</v>
      </c>
    </row>
    <row r="600" spans="1:36" x14ac:dyDescent="0.2">
      <c r="A600">
        <v>1647</v>
      </c>
      <c r="E600" s="1">
        <v>132.05828779599273</v>
      </c>
      <c r="O600" s="1">
        <v>98.958333333333329</v>
      </c>
      <c r="P600" s="1">
        <v>146.00840336134453</v>
      </c>
      <c r="V600" s="1">
        <v>134.80392156862746</v>
      </c>
      <c r="AD600">
        <v>95.559302979201803</v>
      </c>
      <c r="AJ600" s="1">
        <v>87.246179966044139</v>
      </c>
    </row>
    <row r="601" spans="1:36" x14ac:dyDescent="0.2">
      <c r="A601">
        <v>1556</v>
      </c>
      <c r="E601" s="1">
        <v>97.043701799485859</v>
      </c>
      <c r="O601" s="1">
        <v>135.37771129394167</v>
      </c>
      <c r="P601" s="1">
        <v>105.72805139186295</v>
      </c>
      <c r="V601" s="1">
        <v>146.86468646864685</v>
      </c>
      <c r="AD601">
        <v>122.11538461538461</v>
      </c>
      <c r="AJ601" s="1">
        <v>88.235294117647058</v>
      </c>
    </row>
    <row r="602" spans="1:36" x14ac:dyDescent="0.2">
      <c r="A602">
        <v>1904</v>
      </c>
      <c r="E602" s="1">
        <v>144.4327731092437</v>
      </c>
      <c r="O602" s="1">
        <v>64.584436209634731</v>
      </c>
      <c r="P602" s="1">
        <v>79.522862823061629</v>
      </c>
      <c r="V602" s="1">
        <v>107.09117221418235</v>
      </c>
      <c r="AD602">
        <v>143.2748538011696</v>
      </c>
      <c r="AJ602" s="1">
        <v>122.22222222222223</v>
      </c>
    </row>
    <row r="603" spans="1:36" x14ac:dyDescent="0.2">
      <c r="A603">
        <v>1375</v>
      </c>
      <c r="E603" s="1">
        <v>102.54545454545455</v>
      </c>
      <c r="O603" s="1">
        <v>187.56194251734391</v>
      </c>
      <c r="P603" s="1">
        <v>138.67488443759629</v>
      </c>
      <c r="V603" s="1">
        <v>134.31712962962962</v>
      </c>
      <c r="AD603">
        <v>117.4881836596894</v>
      </c>
      <c r="AJ603" s="1">
        <v>62.451057165231013</v>
      </c>
    </row>
    <row r="604" spans="1:36" x14ac:dyDescent="0.2">
      <c r="A604">
        <v>1915</v>
      </c>
      <c r="E604" s="1">
        <v>114.88250652741515</v>
      </c>
      <c r="O604" s="1">
        <v>110.53089643167972</v>
      </c>
      <c r="P604" s="1">
        <v>133.04721030042919</v>
      </c>
      <c r="V604" s="1">
        <v>130.67484662576686</v>
      </c>
      <c r="AD604">
        <v>110.94890510948905</v>
      </c>
      <c r="AJ604" s="1">
        <v>133.276740237691</v>
      </c>
    </row>
    <row r="605" spans="1:36" x14ac:dyDescent="0.2">
      <c r="A605">
        <v>1200</v>
      </c>
      <c r="E605" s="1">
        <v>125.83333333333333</v>
      </c>
      <c r="O605" s="1">
        <v>130.43478260869566</v>
      </c>
      <c r="P605" s="1">
        <v>102.25102319236017</v>
      </c>
      <c r="V605" s="1">
        <v>142.92364990689012</v>
      </c>
      <c r="AD605">
        <v>94.197437829691026</v>
      </c>
      <c r="AJ605" s="1">
        <v>141.02564102564102</v>
      </c>
    </row>
    <row r="606" spans="1:36" x14ac:dyDescent="0.2">
      <c r="A606">
        <v>1494</v>
      </c>
      <c r="E606" s="1">
        <v>147.92503346720216</v>
      </c>
      <c r="O606" s="1">
        <v>111.2</v>
      </c>
      <c r="P606" s="1">
        <v>98.614072494669514</v>
      </c>
      <c r="V606" s="1">
        <v>123.81602914389799</v>
      </c>
      <c r="AD606">
        <v>133.2047685834502</v>
      </c>
      <c r="AJ606" s="1">
        <v>132.33779608650875</v>
      </c>
    </row>
    <row r="607" spans="1:36" x14ac:dyDescent="0.2">
      <c r="A607">
        <v>1986</v>
      </c>
      <c r="E607" s="1">
        <v>103.22255790533737</v>
      </c>
      <c r="O607" s="1">
        <v>71.354166666666671</v>
      </c>
      <c r="P607" s="1">
        <v>100.27472527472527</v>
      </c>
      <c r="V607" s="1">
        <v>101.32575757575758</v>
      </c>
      <c r="AD607">
        <v>126.56400384985562</v>
      </c>
      <c r="AJ607" s="1">
        <v>157.86452353616534</v>
      </c>
    </row>
    <row r="608" spans="1:36" x14ac:dyDescent="0.2">
      <c r="A608">
        <v>1040</v>
      </c>
      <c r="E608" s="1">
        <v>146.15384615384616</v>
      </c>
      <c r="O608" s="1">
        <v>114.79118329466357</v>
      </c>
      <c r="P608" s="1">
        <v>144.29530201342283</v>
      </c>
      <c r="V608" s="1">
        <v>117.64705882352941</v>
      </c>
      <c r="AD608">
        <v>138.55970829535096</v>
      </c>
      <c r="AJ608" s="1">
        <v>144.09722222222223</v>
      </c>
    </row>
    <row r="609" spans="1:36" x14ac:dyDescent="0.2">
      <c r="A609">
        <v>2008</v>
      </c>
      <c r="E609" s="1">
        <v>112.05179282868527</v>
      </c>
      <c r="O609" s="1">
        <v>60.638297872340424</v>
      </c>
      <c r="P609" s="1">
        <v>86.612877583465817</v>
      </c>
      <c r="V609" s="1">
        <v>109.11925175370226</v>
      </c>
      <c r="AD609">
        <v>115.41811846689896</v>
      </c>
      <c r="AJ609" s="1">
        <v>91.836734693877546</v>
      </c>
    </row>
    <row r="610" spans="1:36" x14ac:dyDescent="0.2">
      <c r="A610">
        <v>3194</v>
      </c>
      <c r="E610" s="1">
        <v>112.42955541640576</v>
      </c>
      <c r="O610" s="1">
        <v>144.71153846153845</v>
      </c>
      <c r="P610" s="1">
        <v>135.47486033519553</v>
      </c>
      <c r="V610" s="1">
        <v>174.6987951807229</v>
      </c>
      <c r="AD610">
        <v>182.63848396501459</v>
      </c>
      <c r="AJ610" s="1">
        <v>188.45700824499411</v>
      </c>
    </row>
    <row r="611" spans="1:36" x14ac:dyDescent="0.2">
      <c r="A611">
        <v>1029</v>
      </c>
      <c r="E611" s="1">
        <v>115.16034985422741</v>
      </c>
      <c r="O611" s="1">
        <v>69.064160196158568</v>
      </c>
      <c r="P611" s="1">
        <v>155.23968042609854</v>
      </c>
      <c r="V611" s="1">
        <v>168.1547619047619</v>
      </c>
      <c r="AD611">
        <v>148.20359281437126</v>
      </c>
      <c r="AJ611" s="1">
        <v>139.46759259259258</v>
      </c>
    </row>
    <row r="612" spans="1:36" x14ac:dyDescent="0.2">
      <c r="A612">
        <v>2153</v>
      </c>
      <c r="E612" s="1">
        <v>145.37854156990247</v>
      </c>
      <c r="O612" s="1">
        <v>93.838526912181308</v>
      </c>
      <c r="P612" s="1">
        <v>144.83471074380165</v>
      </c>
      <c r="V612" s="1">
        <v>139.82102908277406</v>
      </c>
      <c r="AD612">
        <v>151.21506682867559</v>
      </c>
      <c r="AJ612" s="1">
        <v>132.14285714285714</v>
      </c>
    </row>
    <row r="613" spans="1:36" x14ac:dyDescent="0.2">
      <c r="A613">
        <v>1032</v>
      </c>
      <c r="E613" s="1">
        <v>143.41085271317829</v>
      </c>
      <c r="O613" s="1">
        <v>45.320404721753796</v>
      </c>
      <c r="P613" s="1">
        <v>103.53081986834231</v>
      </c>
      <c r="V613" s="1">
        <v>174.6240487062405</v>
      </c>
      <c r="AD613">
        <v>115.17857142857143</v>
      </c>
      <c r="AJ613" s="1">
        <v>157.87337662337663</v>
      </c>
    </row>
    <row r="614" spans="1:36" x14ac:dyDescent="0.2">
      <c r="A614">
        <v>1872</v>
      </c>
      <c r="E614" s="1">
        <v>139.69017094017093</v>
      </c>
      <c r="O614" s="1">
        <v>133.10185185185185</v>
      </c>
      <c r="P614" s="1">
        <v>152.95169946332737</v>
      </c>
      <c r="V614" s="1">
        <v>126.09649122807018</v>
      </c>
      <c r="AD614">
        <v>121.0877373011801</v>
      </c>
      <c r="AJ614" s="1">
        <v>85.264900662251662</v>
      </c>
    </row>
    <row r="615" spans="1:36" x14ac:dyDescent="0.2">
      <c r="A615">
        <v>1120</v>
      </c>
      <c r="E615" s="1">
        <v>131.25</v>
      </c>
      <c r="O615" s="1">
        <v>130.59701492537314</v>
      </c>
      <c r="P615" s="1">
        <v>129.26249008723235</v>
      </c>
      <c r="V615" s="1">
        <v>110.6523534269199</v>
      </c>
      <c r="AD615">
        <v>119.20332936979786</v>
      </c>
      <c r="AJ615" s="1">
        <v>163.61256544502618</v>
      </c>
    </row>
    <row r="616" spans="1:36" x14ac:dyDescent="0.2">
      <c r="A616">
        <v>630</v>
      </c>
      <c r="E616" s="1">
        <v>119.84126984126983</v>
      </c>
      <c r="O616" s="1">
        <v>123.59550561797752</v>
      </c>
      <c r="P616" s="1">
        <v>82.740213523131672</v>
      </c>
      <c r="V616" s="1">
        <v>64.559925093632955</v>
      </c>
      <c r="AD616">
        <v>127.47252747252747</v>
      </c>
      <c r="AJ616" s="1">
        <v>109.55194485475135</v>
      </c>
    </row>
    <row r="617" spans="1:36" x14ac:dyDescent="0.2">
      <c r="A617">
        <v>1054</v>
      </c>
      <c r="E617" s="1">
        <v>130.45540796963948</v>
      </c>
      <c r="O617" s="1">
        <v>118.80856760374833</v>
      </c>
      <c r="P617" s="1">
        <v>237.59079903147699</v>
      </c>
      <c r="V617" s="1">
        <v>161.18421052631578</v>
      </c>
      <c r="AD617">
        <v>104.88958990536278</v>
      </c>
      <c r="AJ617" s="1">
        <v>114.86013986013987</v>
      </c>
    </row>
    <row r="618" spans="1:36" x14ac:dyDescent="0.2">
      <c r="A618">
        <v>1509</v>
      </c>
      <c r="E618" s="1">
        <v>121.40490390987409</v>
      </c>
      <c r="O618" s="1">
        <v>196.73123486682809</v>
      </c>
      <c r="P618" s="1">
        <v>166.44325290437891</v>
      </c>
      <c r="V618" s="1">
        <v>215.80141010575792</v>
      </c>
      <c r="AD618">
        <v>58.797524314765695</v>
      </c>
      <c r="AJ618" s="1">
        <v>113.92405063291139</v>
      </c>
    </row>
    <row r="619" spans="1:36" x14ac:dyDescent="0.2">
      <c r="A619">
        <v>832</v>
      </c>
      <c r="E619" s="1">
        <v>126.80288461538461</v>
      </c>
      <c r="O619" s="1">
        <v>148.02631578947367</v>
      </c>
      <c r="P619" s="1">
        <v>118.76590330788804</v>
      </c>
      <c r="V619" s="1">
        <v>83.169934640522882</v>
      </c>
      <c r="AD619">
        <v>116.27471264367816</v>
      </c>
      <c r="AJ619" s="1">
        <v>92.194570135746602</v>
      </c>
    </row>
    <row r="620" spans="1:36" x14ac:dyDescent="0.2">
      <c r="A620">
        <v>1828</v>
      </c>
      <c r="E620" s="1">
        <v>172.2171772428884</v>
      </c>
      <c r="O620" s="1">
        <v>139.39393939393941</v>
      </c>
      <c r="P620" s="1">
        <v>117.46987951807229</v>
      </c>
      <c r="V620" s="1">
        <v>119.52861952861953</v>
      </c>
      <c r="AD620">
        <v>127.16346153846153</v>
      </c>
      <c r="AJ620" s="1">
        <v>133.20377568017767</v>
      </c>
    </row>
    <row r="621" spans="1:36" x14ac:dyDescent="0.2">
      <c r="A621">
        <v>2262</v>
      </c>
      <c r="E621" s="1">
        <v>134.83642793987622</v>
      </c>
      <c r="O621" s="1">
        <v>131.01604278074868</v>
      </c>
      <c r="P621" s="1">
        <v>104.76718403547672</v>
      </c>
      <c r="V621" s="1">
        <v>124.89044697633655</v>
      </c>
      <c r="AD621">
        <v>157.37410071942446</v>
      </c>
      <c r="AJ621" s="1">
        <v>109.95370370370371</v>
      </c>
    </row>
    <row r="622" spans="1:36" x14ac:dyDescent="0.2">
      <c r="A622">
        <v>864</v>
      </c>
      <c r="E622" s="1">
        <v>77.546296296296291</v>
      </c>
      <c r="O622" s="1">
        <v>176.130389064143</v>
      </c>
      <c r="P622" s="1">
        <v>134.80392156862746</v>
      </c>
      <c r="V622" s="1">
        <v>179.17789757412399</v>
      </c>
      <c r="AD622">
        <v>128.13852813852813</v>
      </c>
      <c r="AJ622" s="1">
        <v>92.178770949720672</v>
      </c>
    </row>
    <row r="623" spans="1:36" x14ac:dyDescent="0.2">
      <c r="A623">
        <v>2614</v>
      </c>
      <c r="E623" s="1">
        <v>91.813312930374906</v>
      </c>
      <c r="O623" s="1">
        <v>159.34065934065933</v>
      </c>
      <c r="P623" s="1">
        <v>116.86390532544378</v>
      </c>
      <c r="V623" s="1">
        <v>147.02664298401422</v>
      </c>
      <c r="AD623">
        <v>157.98611111111111</v>
      </c>
      <c r="AJ623" s="1">
        <v>155.7017543859649</v>
      </c>
    </row>
    <row r="624" spans="1:36" x14ac:dyDescent="0.2">
      <c r="A624">
        <v>980</v>
      </c>
      <c r="E624" s="1">
        <v>137.75510204081633</v>
      </c>
      <c r="O624" s="1">
        <v>154.51183431952663</v>
      </c>
      <c r="P624" s="1">
        <v>120.87912087912088</v>
      </c>
      <c r="V624" s="1">
        <v>223.98843930635837</v>
      </c>
      <c r="AD624">
        <v>109.20209668025626</v>
      </c>
      <c r="AJ624" s="1">
        <v>132.69088213491474</v>
      </c>
    </row>
    <row r="625" spans="1:36" x14ac:dyDescent="0.2">
      <c r="A625">
        <v>1512</v>
      </c>
      <c r="E625" s="1">
        <v>111.44179894179894</v>
      </c>
      <c r="O625" s="1">
        <v>153.88919977616118</v>
      </c>
      <c r="P625" s="1">
        <v>117.66505636070853</v>
      </c>
      <c r="V625" s="1">
        <v>120.44534412955466</v>
      </c>
      <c r="AD625">
        <v>111.73885750156937</v>
      </c>
      <c r="AJ625" s="1">
        <v>119.53551912568307</v>
      </c>
    </row>
    <row r="626" spans="1:36" x14ac:dyDescent="0.2">
      <c r="A626">
        <v>1790</v>
      </c>
      <c r="E626" s="1">
        <v>92.262569832402235</v>
      </c>
      <c r="O626" s="1">
        <v>100.69444444444444</v>
      </c>
      <c r="P626" s="1">
        <v>146.86468646864685</v>
      </c>
      <c r="V626" s="1">
        <v>115.63981042654028</v>
      </c>
      <c r="AD626">
        <v>53.139013452914796</v>
      </c>
      <c r="AJ626" s="1">
        <v>110.42357274401473</v>
      </c>
    </row>
    <row r="627" spans="1:36" x14ac:dyDescent="0.2">
      <c r="A627">
        <v>1116</v>
      </c>
      <c r="E627" s="1">
        <v>143.36917562724014</v>
      </c>
      <c r="O627" s="1">
        <v>116.52542372881356</v>
      </c>
      <c r="P627" s="1">
        <v>134.31712962962962</v>
      </c>
      <c r="V627" s="1">
        <v>122.24199288256227</v>
      </c>
      <c r="AD627">
        <v>112.10762331838565</v>
      </c>
      <c r="AJ627" s="1">
        <v>104.60992907801419</v>
      </c>
    </row>
    <row r="628" spans="1:36" x14ac:dyDescent="0.2">
      <c r="A628">
        <v>1422</v>
      </c>
      <c r="E628" s="1">
        <v>98.382559774964832</v>
      </c>
      <c r="O628" s="1">
        <v>81.894150417827305</v>
      </c>
      <c r="P628" s="1">
        <v>111.24227093872962</v>
      </c>
      <c r="V628" s="1">
        <v>148.74141876430207</v>
      </c>
      <c r="AD628">
        <v>84.696261682242991</v>
      </c>
      <c r="AJ628" s="1">
        <v>100.74962121212121</v>
      </c>
    </row>
    <row r="629" spans="1:36" x14ac:dyDescent="0.2">
      <c r="A629">
        <v>1520</v>
      </c>
      <c r="E629" s="1">
        <v>100.65789473684211</v>
      </c>
      <c r="O629" s="1">
        <v>69.095477386934675</v>
      </c>
      <c r="P629" s="1">
        <v>142.92364990689012</v>
      </c>
      <c r="V629" s="1">
        <v>151.73628585807751</v>
      </c>
      <c r="AD629">
        <v>97.272074659009334</v>
      </c>
      <c r="AJ629" s="1">
        <v>151.3953488372093</v>
      </c>
    </row>
    <row r="630" spans="1:36" x14ac:dyDescent="0.2">
      <c r="A630">
        <v>2080</v>
      </c>
      <c r="E630" s="1">
        <v>64.90384615384616</v>
      </c>
      <c r="O630" s="1">
        <v>102.0671834625323</v>
      </c>
      <c r="P630" s="1">
        <v>101.32575757575758</v>
      </c>
      <c r="V630" s="1">
        <v>115.625</v>
      </c>
      <c r="AD630">
        <v>120.88407758231845</v>
      </c>
      <c r="AJ630" s="1">
        <v>64.094179202092874</v>
      </c>
    </row>
    <row r="631" spans="1:36" x14ac:dyDescent="0.2">
      <c r="A631">
        <v>1350</v>
      </c>
      <c r="E631" s="1">
        <v>124.81481481481481</v>
      </c>
      <c r="O631" s="1">
        <v>159.9264705882353</v>
      </c>
      <c r="P631" s="1">
        <v>117.64705882352941</v>
      </c>
      <c r="V631" s="1">
        <v>143.26375711574951</v>
      </c>
      <c r="AD631">
        <v>133.00865800865802</v>
      </c>
      <c r="AJ631" s="1">
        <v>84.649122807017548</v>
      </c>
    </row>
    <row r="632" spans="1:36" x14ac:dyDescent="0.2">
      <c r="A632">
        <v>1750</v>
      </c>
      <c r="E632" s="1">
        <v>70.857142857142861</v>
      </c>
      <c r="O632" s="1">
        <v>91.690544412607451</v>
      </c>
      <c r="P632" s="1">
        <v>174.6987951807229</v>
      </c>
      <c r="V632" s="1">
        <v>122.76190476190476</v>
      </c>
      <c r="AD632">
        <v>102.49554367201426</v>
      </c>
      <c r="AJ632" s="1">
        <v>122.72727272727273</v>
      </c>
    </row>
    <row r="633" spans="1:36" x14ac:dyDescent="0.2">
      <c r="A633">
        <v>1554</v>
      </c>
      <c r="E633" s="1">
        <v>134.8133848133848</v>
      </c>
      <c r="O633" s="1">
        <v>122.54901960784314</v>
      </c>
      <c r="P633" s="1">
        <v>102.4390243902439</v>
      </c>
      <c r="V633" s="1">
        <v>135.37771129394167</v>
      </c>
      <c r="AD633">
        <v>144.6629213483146</v>
      </c>
      <c r="AJ633" s="1">
        <v>145.24765729585008</v>
      </c>
    </row>
    <row r="634" spans="1:36" x14ac:dyDescent="0.2">
      <c r="A634">
        <v>1411</v>
      </c>
      <c r="E634" s="1">
        <v>58.469170800850463</v>
      </c>
      <c r="O634" s="1">
        <v>92.279411764705884</v>
      </c>
      <c r="P634" s="1">
        <v>134.63463463463464</v>
      </c>
      <c r="V634" s="1">
        <v>187.56194251734391</v>
      </c>
      <c r="AD634">
        <v>119.3058568329718</v>
      </c>
      <c r="AJ634" s="1">
        <v>131.3155386081983</v>
      </c>
    </row>
    <row r="635" spans="1:36" x14ac:dyDescent="0.2">
      <c r="A635">
        <v>1056</v>
      </c>
      <c r="E635" s="1">
        <v>132.00757575757575</v>
      </c>
      <c r="O635" s="1">
        <v>75.757575757575751</v>
      </c>
      <c r="P635" s="1">
        <v>139.82102908277406</v>
      </c>
      <c r="V635" s="1">
        <v>170.60367454068242</v>
      </c>
      <c r="AD635">
        <v>77.431921824104236</v>
      </c>
      <c r="AJ635" s="1">
        <v>152.046783625731</v>
      </c>
    </row>
    <row r="636" spans="1:36" x14ac:dyDescent="0.2">
      <c r="A636">
        <v>1056</v>
      </c>
      <c r="E636" s="1">
        <v>136.36363636363637</v>
      </c>
      <c r="O636" s="1">
        <v>139.13824057450628</v>
      </c>
      <c r="P636" s="1">
        <v>58.885383806519457</v>
      </c>
      <c r="V636" s="1">
        <v>124.74815312290127</v>
      </c>
      <c r="AD636">
        <v>77.951002227171486</v>
      </c>
      <c r="AJ636" s="1">
        <v>119.90950226244344</v>
      </c>
    </row>
    <row r="637" spans="1:36" x14ac:dyDescent="0.2">
      <c r="A637">
        <v>3395</v>
      </c>
      <c r="E637" s="1">
        <v>58.910162002945505</v>
      </c>
      <c r="O637" s="1">
        <v>92.524830109775223</v>
      </c>
      <c r="P637" s="1">
        <v>174.6240487062405</v>
      </c>
      <c r="V637" s="1">
        <v>146.524064171123</v>
      </c>
      <c r="AD637">
        <v>63.818303571428572</v>
      </c>
      <c r="AJ637" s="1">
        <v>114.64646464646465</v>
      </c>
    </row>
    <row r="638" spans="1:36" x14ac:dyDescent="0.2">
      <c r="A638">
        <v>800</v>
      </c>
      <c r="E638" s="1">
        <v>75</v>
      </c>
      <c r="O638" s="1">
        <v>113.02083333333333</v>
      </c>
      <c r="P638" s="1">
        <v>75.123152709359601</v>
      </c>
      <c r="V638" s="1">
        <v>144.31023521932613</v>
      </c>
      <c r="AD638">
        <v>109.22330097087378</v>
      </c>
      <c r="AJ638" s="1">
        <v>114.57921770051362</v>
      </c>
    </row>
    <row r="639" spans="1:36" x14ac:dyDescent="0.2">
      <c r="A639">
        <v>1387</v>
      </c>
      <c r="E639" s="1">
        <v>67.051189617880311</v>
      </c>
      <c r="O639" s="1">
        <v>121.75324675324676</v>
      </c>
      <c r="P639" s="1">
        <v>126.09649122807018</v>
      </c>
      <c r="V639" s="1">
        <v>134.42867811799852</v>
      </c>
      <c r="AD639">
        <v>119.28429423459245</v>
      </c>
      <c r="AJ639" s="1">
        <v>147.56944444444446</v>
      </c>
    </row>
    <row r="640" spans="1:36" x14ac:dyDescent="0.2">
      <c r="A640">
        <v>796</v>
      </c>
      <c r="E640" s="1">
        <v>106.78391959798995</v>
      </c>
      <c r="O640" s="1">
        <v>159.60754504504504</v>
      </c>
      <c r="P640" s="1">
        <v>110.6523534269199</v>
      </c>
      <c r="V640" s="1">
        <v>144.71153846153845</v>
      </c>
      <c r="AD640">
        <v>143.7125748502994</v>
      </c>
      <c r="AJ640" s="1">
        <v>76.86395080707149</v>
      </c>
    </row>
    <row r="641" spans="1:36" x14ac:dyDescent="0.2">
      <c r="A641">
        <v>1567</v>
      </c>
      <c r="E641" s="1">
        <v>168.83280153158901</v>
      </c>
      <c r="O641" s="1">
        <v>51.738761662425787</v>
      </c>
      <c r="P641" s="1">
        <v>64.559925093632955</v>
      </c>
      <c r="V641" s="1">
        <v>107.68072289156626</v>
      </c>
      <c r="AD641">
        <v>139.13525498891352</v>
      </c>
      <c r="AJ641" s="1">
        <v>139.10795087265674</v>
      </c>
    </row>
    <row r="642" spans="1:36" x14ac:dyDescent="0.2">
      <c r="A642">
        <v>1518</v>
      </c>
      <c r="E642" s="1">
        <v>180.50065876152831</v>
      </c>
      <c r="O642" s="1">
        <v>114.71088435374149</v>
      </c>
      <c r="P642" s="1">
        <v>127.41652021089631</v>
      </c>
      <c r="V642" s="1">
        <v>120.10113780025284</v>
      </c>
      <c r="AD642">
        <v>120.41392285983066</v>
      </c>
      <c r="AJ642" s="1">
        <v>142.49471458773783</v>
      </c>
    </row>
    <row r="643" spans="1:36" x14ac:dyDescent="0.2">
      <c r="A643">
        <v>1929</v>
      </c>
      <c r="E643" s="1">
        <v>117.15914981855884</v>
      </c>
      <c r="O643" s="1">
        <v>126.6213712168005</v>
      </c>
      <c r="P643" s="1">
        <v>110.7087428867046</v>
      </c>
      <c r="V643" s="1">
        <v>167.57082579867389</v>
      </c>
      <c r="AD643">
        <v>155.86797066014671</v>
      </c>
      <c r="AJ643" s="1">
        <v>175.38645418326692</v>
      </c>
    </row>
    <row r="644" spans="1:36" x14ac:dyDescent="0.2">
      <c r="A644">
        <v>2704</v>
      </c>
      <c r="E644" s="1">
        <v>127.58875739644971</v>
      </c>
      <c r="O644" s="1">
        <v>88.541666666666671</v>
      </c>
      <c r="P644" s="1">
        <v>215.80141010575792</v>
      </c>
      <c r="V644" s="1">
        <v>133.10185185185185</v>
      </c>
      <c r="AD644">
        <v>121.53621779290228</v>
      </c>
      <c r="AJ644" s="1">
        <v>114.6441073512252</v>
      </c>
    </row>
    <row r="645" spans="1:36" x14ac:dyDescent="0.2">
      <c r="A645">
        <v>1620</v>
      </c>
      <c r="E645" s="1">
        <v>93.827160493827165</v>
      </c>
      <c r="O645" s="1">
        <v>139.05380333951763</v>
      </c>
      <c r="P645" s="1">
        <v>84.273390842733903</v>
      </c>
      <c r="V645" s="1">
        <v>131.65399239543726</v>
      </c>
      <c r="AD645">
        <v>117.25067385444744</v>
      </c>
      <c r="AJ645" s="1">
        <v>91.428571428571431</v>
      </c>
    </row>
    <row r="646" spans="1:36" x14ac:dyDescent="0.2">
      <c r="A646">
        <v>1766</v>
      </c>
      <c r="E646" s="1">
        <v>210.0101925254813</v>
      </c>
      <c r="O646" s="1">
        <v>159.09090909090909</v>
      </c>
      <c r="P646" s="1">
        <v>72.519083969465655</v>
      </c>
      <c r="V646" s="1">
        <v>137.41134751773049</v>
      </c>
      <c r="AD646">
        <v>67.854001759014949</v>
      </c>
      <c r="AJ646" s="1">
        <v>118.10294117647059</v>
      </c>
    </row>
    <row r="647" spans="1:36" x14ac:dyDescent="0.2">
      <c r="A647">
        <v>981</v>
      </c>
      <c r="E647" s="1">
        <v>146.02446483180429</v>
      </c>
      <c r="O647" s="1">
        <v>72.664359861591691</v>
      </c>
      <c r="P647" s="1">
        <v>111.34453781512605</v>
      </c>
      <c r="V647" s="1">
        <v>123.59550561797752</v>
      </c>
      <c r="AD647">
        <v>113.17034700315457</v>
      </c>
      <c r="AJ647" s="1">
        <v>164.07441293077159</v>
      </c>
    </row>
    <row r="648" spans="1:36" x14ac:dyDescent="0.2">
      <c r="A648">
        <v>1048</v>
      </c>
      <c r="E648" s="1">
        <v>93.797709923664115</v>
      </c>
      <c r="O648" s="1">
        <v>60.35673187571922</v>
      </c>
      <c r="P648" s="1">
        <v>83.169934640522882</v>
      </c>
      <c r="V648" s="1">
        <v>143.56435643564356</v>
      </c>
      <c r="AD648">
        <v>86.699507389162562</v>
      </c>
      <c r="AJ648" s="1">
        <v>157.22610722610722</v>
      </c>
    </row>
    <row r="649" spans="1:36" x14ac:dyDescent="0.2">
      <c r="A649">
        <v>1094</v>
      </c>
      <c r="E649" s="1">
        <v>141.68190127970749</v>
      </c>
      <c r="O649" s="1">
        <v>111.14164305949008</v>
      </c>
      <c r="P649" s="1">
        <v>119.52861952861953</v>
      </c>
      <c r="V649" s="1">
        <v>196.73123486682809</v>
      </c>
      <c r="AD649">
        <v>72.427572427572429</v>
      </c>
      <c r="AJ649" s="1">
        <v>83.606557377049185</v>
      </c>
    </row>
    <row r="650" spans="1:36" x14ac:dyDescent="0.2">
      <c r="A650">
        <v>1839</v>
      </c>
      <c r="E650" s="1">
        <v>84.284937466014142</v>
      </c>
      <c r="O650" s="1">
        <v>169.81132075471697</v>
      </c>
      <c r="P650" s="1">
        <v>107.93357933579335</v>
      </c>
      <c r="V650" s="1">
        <v>148.02631578947367</v>
      </c>
      <c r="AD650">
        <v>68.681318681318686</v>
      </c>
      <c r="AJ650" s="1">
        <v>95.792300805729639</v>
      </c>
    </row>
    <row r="651" spans="1:36" x14ac:dyDescent="0.2">
      <c r="A651">
        <v>630</v>
      </c>
      <c r="E651" s="1">
        <v>134.12698412698413</v>
      </c>
      <c r="O651" s="1">
        <v>76.419213973799131</v>
      </c>
      <c r="P651" s="1">
        <v>124.89044697633655</v>
      </c>
      <c r="V651" s="1">
        <v>139.39393939393941</v>
      </c>
      <c r="AD651">
        <v>109.84540276647681</v>
      </c>
      <c r="AJ651" s="1">
        <v>125.54824561403508</v>
      </c>
    </row>
    <row r="652" spans="1:36" x14ac:dyDescent="0.2">
      <c r="A652">
        <v>1665</v>
      </c>
      <c r="E652" s="1">
        <v>123.69369369369369</v>
      </c>
      <c r="O652" s="1">
        <v>99.638771824202294</v>
      </c>
      <c r="P652" s="1">
        <v>179.17789757412399</v>
      </c>
      <c r="V652" s="1">
        <v>131.01604278074868</v>
      </c>
      <c r="AD652">
        <v>111.89468735307945</v>
      </c>
      <c r="AJ652" s="1">
        <v>200.20273694880893</v>
      </c>
    </row>
    <row r="653" spans="1:36" x14ac:dyDescent="0.2">
      <c r="A653">
        <v>1510</v>
      </c>
      <c r="E653" s="1">
        <v>71.523178807947019</v>
      </c>
      <c r="O653" s="1">
        <v>177.17432586403342</v>
      </c>
      <c r="P653" s="1">
        <v>127.20588235294117</v>
      </c>
      <c r="V653" s="1">
        <v>138.48531684698608</v>
      </c>
      <c r="AD653">
        <v>124.82319660537482</v>
      </c>
      <c r="AJ653" s="1">
        <v>137.23667905824038</v>
      </c>
    </row>
    <row r="654" spans="1:36" x14ac:dyDescent="0.2">
      <c r="A654">
        <v>1716</v>
      </c>
      <c r="E654" s="1">
        <v>111.3053613053613</v>
      </c>
      <c r="O654" s="1">
        <v>115.18987341772151</v>
      </c>
      <c r="P654" s="1">
        <v>147.02664298401422</v>
      </c>
      <c r="V654" s="1">
        <v>176.130389064143</v>
      </c>
      <c r="AD654">
        <v>116.79256246368391</v>
      </c>
      <c r="AJ654" s="1">
        <v>159.39597315436242</v>
      </c>
    </row>
    <row r="655" spans="1:36" x14ac:dyDescent="0.2">
      <c r="A655">
        <v>1469</v>
      </c>
      <c r="E655" s="1">
        <v>91.899251191286595</v>
      </c>
      <c r="O655" s="1">
        <v>72.942643391521202</v>
      </c>
      <c r="P655" s="1">
        <v>144.92753623188406</v>
      </c>
      <c r="V655" s="1">
        <v>159.34065934065933</v>
      </c>
      <c r="AD655">
        <v>66.318181818181813</v>
      </c>
      <c r="AJ655" s="1">
        <v>140.46288906624102</v>
      </c>
    </row>
    <row r="656" spans="1:36" x14ac:dyDescent="0.2">
      <c r="A656">
        <v>2113</v>
      </c>
      <c r="E656" s="1">
        <v>165.6412683388547</v>
      </c>
      <c r="O656" s="1">
        <v>120.15781922525107</v>
      </c>
      <c r="P656" s="1">
        <v>223.98843930635837</v>
      </c>
      <c r="V656" s="1">
        <v>125.52742616033755</v>
      </c>
      <c r="AD656">
        <v>129.17173252279636</v>
      </c>
      <c r="AJ656" s="1">
        <v>109.73175296319401</v>
      </c>
    </row>
    <row r="657" spans="1:36" x14ac:dyDescent="0.2">
      <c r="A657">
        <v>1092</v>
      </c>
      <c r="E657" s="1">
        <v>80.586080586080584</v>
      </c>
      <c r="O657" s="1">
        <v>67.708333333333329</v>
      </c>
      <c r="P657" s="1">
        <v>164.31334622823985</v>
      </c>
      <c r="V657" s="1">
        <v>181.2840490797546</v>
      </c>
      <c r="AD657">
        <v>123.07236061684461</v>
      </c>
      <c r="AJ657" s="1">
        <v>130.83916083916083</v>
      </c>
    </row>
    <row r="658" spans="1:36" x14ac:dyDescent="0.2">
      <c r="A658">
        <v>1053</v>
      </c>
      <c r="E658" s="1">
        <v>138.17663817663816</v>
      </c>
      <c r="O658" s="1">
        <v>89.103291713961411</v>
      </c>
      <c r="P658" s="1">
        <v>120.44534412955466</v>
      </c>
      <c r="V658" s="1">
        <v>154.51183431952663</v>
      </c>
      <c r="AD658">
        <v>155.41740674955594</v>
      </c>
      <c r="AJ658" s="1">
        <v>149.09909909909911</v>
      </c>
    </row>
    <row r="659" spans="1:36" x14ac:dyDescent="0.2">
      <c r="A659">
        <v>1502</v>
      </c>
      <c r="E659" s="1">
        <v>99.201065246338217</v>
      </c>
      <c r="O659" s="1">
        <v>79.096045197740111</v>
      </c>
      <c r="P659" s="1">
        <v>115.63981042654028</v>
      </c>
      <c r="V659" s="1">
        <v>153.88919977616118</v>
      </c>
      <c r="AD659">
        <v>120.05054759898904</v>
      </c>
      <c r="AJ659" s="1">
        <v>86.253369272237194</v>
      </c>
    </row>
    <row r="660" spans="1:36" x14ac:dyDescent="0.2">
      <c r="A660">
        <v>1458</v>
      </c>
      <c r="E660" s="1">
        <v>66.872427983539097</v>
      </c>
      <c r="O660" s="1">
        <v>83.465818759936411</v>
      </c>
      <c r="P660" s="1">
        <v>122.24199288256227</v>
      </c>
      <c r="V660" s="1">
        <v>117.0886075949367</v>
      </c>
      <c r="AD660">
        <v>88.978766430738119</v>
      </c>
      <c r="AJ660" s="1">
        <v>120.34277198211625</v>
      </c>
    </row>
    <row r="661" spans="1:36" x14ac:dyDescent="0.2">
      <c r="A661">
        <v>1486</v>
      </c>
      <c r="E661" s="1">
        <v>112.38223418573351</v>
      </c>
      <c r="O661" s="1">
        <v>108.75216637781629</v>
      </c>
      <c r="P661" s="1">
        <v>148.74141876430207</v>
      </c>
      <c r="V661" s="1">
        <v>105.88633288227334</v>
      </c>
      <c r="AD661">
        <v>132.27069351230426</v>
      </c>
      <c r="AJ661" s="1">
        <v>84.140435835351084</v>
      </c>
    </row>
    <row r="662" spans="1:36" x14ac:dyDescent="0.2">
      <c r="A662">
        <v>1935</v>
      </c>
      <c r="E662" s="1">
        <v>102.27390180878552</v>
      </c>
      <c r="O662" s="1">
        <v>53.840063341250989</v>
      </c>
      <c r="P662" s="1">
        <v>151.73628585807751</v>
      </c>
      <c r="V662" s="1">
        <v>100.69444444444444</v>
      </c>
      <c r="AD662">
        <v>99.284436493738824</v>
      </c>
      <c r="AJ662" s="1">
        <v>111.8042226487524</v>
      </c>
    </row>
    <row r="663" spans="1:36" x14ac:dyDescent="0.2">
      <c r="A663">
        <v>2448</v>
      </c>
      <c r="E663" s="1">
        <v>164.21568627450981</v>
      </c>
      <c r="O663" s="1">
        <v>216.20847651775486</v>
      </c>
      <c r="P663" s="1">
        <v>162.95025728987994</v>
      </c>
      <c r="V663" s="1">
        <v>116.52542372881356</v>
      </c>
      <c r="AD663">
        <v>137.10777626193723</v>
      </c>
      <c r="AJ663" s="1">
        <v>119.7558268590455</v>
      </c>
    </row>
    <row r="664" spans="1:36" x14ac:dyDescent="0.2">
      <c r="A664">
        <v>1392</v>
      </c>
      <c r="E664" s="1">
        <v>79.022988505747122</v>
      </c>
      <c r="O664" s="1">
        <v>107.55336617405582</v>
      </c>
      <c r="P664" s="1">
        <v>143.26375711574951</v>
      </c>
      <c r="V664" s="1">
        <v>81.894150417827305</v>
      </c>
      <c r="AD664">
        <v>167.97900262467192</v>
      </c>
      <c r="AJ664" s="1">
        <v>89.841878294202203</v>
      </c>
    </row>
    <row r="665" spans="1:36" x14ac:dyDescent="0.2">
      <c r="A665">
        <v>1181</v>
      </c>
      <c r="E665" s="1">
        <v>116.42675698560542</v>
      </c>
      <c r="O665" s="1">
        <v>85.2510460251046</v>
      </c>
      <c r="P665" s="1">
        <v>108.05970149253731</v>
      </c>
      <c r="V665" s="1">
        <v>69.095477386934675</v>
      </c>
      <c r="AD665">
        <v>126.66666666666667</v>
      </c>
      <c r="AJ665" s="1">
        <v>138.22975517890771</v>
      </c>
    </row>
    <row r="666" spans="1:36" x14ac:dyDescent="0.2">
      <c r="A666">
        <v>2097</v>
      </c>
      <c r="E666" s="1">
        <v>201.71673819742489</v>
      </c>
      <c r="O666" s="1">
        <v>113.30096696212732</v>
      </c>
      <c r="P666" s="1">
        <v>122.76190476190476</v>
      </c>
      <c r="V666" s="1">
        <v>102.0671834625323</v>
      </c>
      <c r="AD666">
        <v>116.96471725471243</v>
      </c>
      <c r="AJ666" s="1">
        <v>134.02384500745157</v>
      </c>
    </row>
    <row r="667" spans="1:36" x14ac:dyDescent="0.2">
      <c r="A667">
        <v>1936</v>
      </c>
      <c r="E667" s="1">
        <v>119.05991735537189</v>
      </c>
      <c r="O667" s="1">
        <v>94.842916419679909</v>
      </c>
      <c r="P667" s="1">
        <v>126.65289256198348</v>
      </c>
      <c r="V667" s="1">
        <v>159.9264705882353</v>
      </c>
      <c r="AD667">
        <v>128.36123795027905</v>
      </c>
      <c r="AJ667" s="1">
        <v>150.40106951871658</v>
      </c>
    </row>
    <row r="668" spans="1:36" x14ac:dyDescent="0.2">
      <c r="A668">
        <v>2380</v>
      </c>
      <c r="E668" s="1">
        <v>54.201680672268907</v>
      </c>
      <c r="O668" s="1">
        <v>90.879048248512888</v>
      </c>
      <c r="P668" s="1">
        <v>94.488188976377955</v>
      </c>
      <c r="V668" s="1">
        <v>142.9471032745592</v>
      </c>
      <c r="AD668">
        <v>122.2217125382263</v>
      </c>
      <c r="AJ668" s="1">
        <v>102.63852242744063</v>
      </c>
    </row>
    <row r="669" spans="1:36" x14ac:dyDescent="0.2">
      <c r="A669">
        <v>1679</v>
      </c>
      <c r="E669" s="1">
        <v>115.2471709350804</v>
      </c>
      <c r="O669" s="1">
        <v>72.47899159663865</v>
      </c>
      <c r="P669" s="1">
        <v>170.60367454068242</v>
      </c>
      <c r="V669" s="1">
        <v>122.54901960784314</v>
      </c>
      <c r="AD669">
        <v>101.70620058260508</v>
      </c>
      <c r="AJ669" s="1">
        <v>109.33503836317135</v>
      </c>
    </row>
    <row r="670" spans="1:36" x14ac:dyDescent="0.2">
      <c r="A670">
        <v>1437</v>
      </c>
      <c r="E670" s="1">
        <v>116.91022964509395</v>
      </c>
      <c r="O670" s="1">
        <v>85.478855721393032</v>
      </c>
      <c r="P670" s="1">
        <v>124.74815312290127</v>
      </c>
      <c r="V670" s="1">
        <v>125.86206896551724</v>
      </c>
      <c r="AD670">
        <v>87.326388888888886</v>
      </c>
      <c r="AJ670" s="1">
        <v>111.67315175097276</v>
      </c>
    </row>
    <row r="671" spans="1:36" x14ac:dyDescent="0.2">
      <c r="A671">
        <v>1180</v>
      </c>
      <c r="E671" s="1">
        <v>116.52542372881356</v>
      </c>
      <c r="O671" s="1">
        <v>103.62694300518135</v>
      </c>
      <c r="P671" s="1">
        <v>146.524064171123</v>
      </c>
      <c r="V671" s="1">
        <v>81.521739130434781</v>
      </c>
      <c r="AD671">
        <v>103.88349514563107</v>
      </c>
      <c r="AJ671" s="1">
        <v>142.30271668822769</v>
      </c>
    </row>
    <row r="672" spans="1:36" x14ac:dyDescent="0.2">
      <c r="A672">
        <v>1476</v>
      </c>
      <c r="E672" s="1">
        <v>117.54742547425474</v>
      </c>
      <c r="O672" s="1">
        <v>86.490939044481053</v>
      </c>
      <c r="P672" s="1">
        <v>116.12903225806451</v>
      </c>
      <c r="V672" s="1">
        <v>75.757575757575751</v>
      </c>
      <c r="AD672">
        <v>104.16666666666667</v>
      </c>
      <c r="AJ672" s="1">
        <v>154.45859872611464</v>
      </c>
    </row>
    <row r="673" spans="1:36" x14ac:dyDescent="0.2">
      <c r="A673">
        <v>1369</v>
      </c>
      <c r="E673" s="1">
        <v>75.675675675675677</v>
      </c>
      <c r="O673" s="1">
        <v>167.07168894289185</v>
      </c>
      <c r="P673" s="1">
        <v>116.69128508124076</v>
      </c>
      <c r="V673" s="1">
        <v>148.72685185185185</v>
      </c>
      <c r="AD673">
        <v>87.622549019607845</v>
      </c>
      <c r="AJ673" s="1">
        <v>98.981900452488688</v>
      </c>
    </row>
    <row r="674" spans="1:36" x14ac:dyDescent="0.2">
      <c r="A674">
        <v>1208</v>
      </c>
      <c r="E674" s="1">
        <v>136.58940397350995</v>
      </c>
      <c r="O674" s="1">
        <v>173.17708333333334</v>
      </c>
      <c r="P674" s="1">
        <v>144.31023521932613</v>
      </c>
      <c r="V674" s="1">
        <v>141.05504587155963</v>
      </c>
      <c r="AD674">
        <v>102.30654761904762</v>
      </c>
      <c r="AJ674" s="1">
        <v>118.48341232227489</v>
      </c>
    </row>
    <row r="675" spans="1:36" x14ac:dyDescent="0.2">
      <c r="A675">
        <v>1839</v>
      </c>
      <c r="E675" s="1">
        <v>140.02175095160413</v>
      </c>
      <c r="O675" s="1">
        <v>92.07630227439472</v>
      </c>
      <c r="P675" s="1">
        <v>134.42867811799852</v>
      </c>
      <c r="V675" s="1">
        <v>139.13824057450628</v>
      </c>
      <c r="AD675">
        <v>125</v>
      </c>
      <c r="AJ675" s="1">
        <v>91.889632107023417</v>
      </c>
    </row>
    <row r="676" spans="1:36" x14ac:dyDescent="0.2">
      <c r="A676">
        <v>1136</v>
      </c>
      <c r="E676" s="1">
        <v>123.2394366197183</v>
      </c>
      <c r="O676" s="1">
        <v>102.72336359292881</v>
      </c>
      <c r="P676" s="1">
        <v>76.206140350877192</v>
      </c>
      <c r="V676" s="1">
        <v>113.02083333333333</v>
      </c>
      <c r="AD676">
        <v>165.74585635359117</v>
      </c>
      <c r="AJ676" s="1">
        <v>129.80769230769232</v>
      </c>
    </row>
    <row r="677" spans="1:36" x14ac:dyDescent="0.2">
      <c r="A677">
        <v>1441</v>
      </c>
      <c r="E677" s="1">
        <v>103.05343511450381</v>
      </c>
      <c r="O677" s="1">
        <v>83.932853717026376</v>
      </c>
      <c r="P677" s="1">
        <v>107.68072289156626</v>
      </c>
      <c r="V677" s="1">
        <v>121.75324675324676</v>
      </c>
      <c r="AD677">
        <v>108.38963963963964</v>
      </c>
      <c r="AJ677" s="1">
        <v>206.56732813607371</v>
      </c>
    </row>
    <row r="678" spans="1:36" x14ac:dyDescent="0.2">
      <c r="A678">
        <v>1774</v>
      </c>
      <c r="E678" s="1">
        <v>49.041713641488165</v>
      </c>
      <c r="O678" s="1">
        <v>86.538461538461533</v>
      </c>
      <c r="P678" s="1">
        <v>120.10113780025284</v>
      </c>
      <c r="V678" s="1">
        <v>159.60754504504504</v>
      </c>
      <c r="AD678">
        <v>143.01230992034758</v>
      </c>
      <c r="AJ678" s="1">
        <v>104.60992907801419</v>
      </c>
    </row>
    <row r="679" spans="1:36" x14ac:dyDescent="0.2">
      <c r="A679">
        <v>792</v>
      </c>
      <c r="E679" s="1">
        <v>138.25757575757575</v>
      </c>
      <c r="O679" s="1">
        <v>139.3709327548807</v>
      </c>
      <c r="P679" s="1">
        <v>167.57082579867389</v>
      </c>
      <c r="V679" s="1">
        <v>143.90896921017404</v>
      </c>
      <c r="AD679">
        <v>149.30555555555554</v>
      </c>
      <c r="AJ679" s="1">
        <v>159.43977591036415</v>
      </c>
    </row>
    <row r="680" spans="1:36" x14ac:dyDescent="0.2">
      <c r="A680">
        <v>2046</v>
      </c>
      <c r="E680" s="1">
        <v>182.06256109481916</v>
      </c>
      <c r="O680" s="1">
        <v>112.01298701298701</v>
      </c>
      <c r="P680" s="1">
        <v>142.63959390862945</v>
      </c>
      <c r="V680" s="1">
        <v>123.31838565022422</v>
      </c>
      <c r="AD680">
        <v>124.24870466321244</v>
      </c>
      <c r="AJ680" s="1">
        <v>138.26530612244898</v>
      </c>
    </row>
    <row r="681" spans="1:36" x14ac:dyDescent="0.2">
      <c r="A681">
        <v>988</v>
      </c>
      <c r="E681" s="1">
        <v>130.06072874493927</v>
      </c>
      <c r="O681" s="1">
        <v>53.493449781659386</v>
      </c>
      <c r="P681" s="1">
        <v>156.68402777777777</v>
      </c>
      <c r="V681" s="1">
        <v>139.05380333951763</v>
      </c>
      <c r="AD681">
        <v>87.39837398373983</v>
      </c>
      <c r="AJ681" s="1">
        <v>141.81472081218274</v>
      </c>
    </row>
    <row r="682" spans="1:36" x14ac:dyDescent="0.2">
      <c r="A682">
        <v>923</v>
      </c>
      <c r="E682" s="1">
        <v>154.92957746478874</v>
      </c>
      <c r="O682" s="1">
        <v>107.14285714285714</v>
      </c>
      <c r="P682" s="1">
        <v>91.781874039938558</v>
      </c>
      <c r="V682" s="1">
        <v>159.09090909090909</v>
      </c>
      <c r="AD682">
        <v>130.10204081632654</v>
      </c>
      <c r="AJ682" s="1">
        <v>147.28360957642727</v>
      </c>
    </row>
    <row r="683" spans="1:36" x14ac:dyDescent="0.2">
      <c r="A683">
        <v>1520</v>
      </c>
      <c r="E683" s="1">
        <v>104.89078947368421</v>
      </c>
      <c r="O683" s="1">
        <v>89.858793324775348</v>
      </c>
      <c r="P683" s="1">
        <v>97.896634615384613</v>
      </c>
      <c r="V683" s="1">
        <v>169.93464052287581</v>
      </c>
      <c r="AD683">
        <v>74.055158324821249</v>
      </c>
      <c r="AJ683" s="1">
        <v>49.579045837231057</v>
      </c>
    </row>
    <row r="684" spans="1:36" x14ac:dyDescent="0.2">
      <c r="A684">
        <v>1291</v>
      </c>
      <c r="E684" s="1">
        <v>134.00464756003097</v>
      </c>
      <c r="O684" s="1">
        <v>148.00995024875621</v>
      </c>
      <c r="P684" s="1">
        <v>131.65399239543726</v>
      </c>
      <c r="V684" s="1">
        <v>169.81132075471697</v>
      </c>
      <c r="AD684">
        <v>124.88174077578051</v>
      </c>
      <c r="AJ684" s="1">
        <v>138.27349121466767</v>
      </c>
    </row>
    <row r="685" spans="1:36" x14ac:dyDescent="0.2">
      <c r="A685">
        <v>1668</v>
      </c>
      <c r="E685" s="1">
        <v>170.86330935251797</v>
      </c>
      <c r="O685" s="1">
        <v>66.632231404958674</v>
      </c>
      <c r="P685" s="1">
        <v>137.41134751773049</v>
      </c>
      <c r="V685" s="1">
        <v>139.08872901678657</v>
      </c>
      <c r="AD685">
        <v>138.36948391922215</v>
      </c>
      <c r="AJ685" s="1">
        <v>53.633141762452105</v>
      </c>
    </row>
    <row r="686" spans="1:36" x14ac:dyDescent="0.2">
      <c r="A686">
        <v>1839</v>
      </c>
      <c r="E686" s="1">
        <v>120.17400761283307</v>
      </c>
      <c r="O686" s="1">
        <v>113.20754716981132</v>
      </c>
      <c r="P686" s="1">
        <v>28.358738036157391</v>
      </c>
      <c r="V686" s="1">
        <v>177.17432586403342</v>
      </c>
      <c r="AD686">
        <v>109.46327683615819</v>
      </c>
      <c r="AJ686" s="1">
        <v>109.500693481276</v>
      </c>
    </row>
    <row r="687" spans="1:36" x14ac:dyDescent="0.2">
      <c r="A687">
        <v>2090</v>
      </c>
      <c r="E687" s="1">
        <v>99.282296650717697</v>
      </c>
      <c r="O687" s="1">
        <v>121.11650485436893</v>
      </c>
      <c r="P687" s="1">
        <v>113.464447806354</v>
      </c>
      <c r="V687" s="1">
        <v>152.1323997453851</v>
      </c>
      <c r="AD687">
        <v>94.707520891364908</v>
      </c>
      <c r="AJ687" s="1">
        <v>92.8</v>
      </c>
    </row>
    <row r="688" spans="1:36" x14ac:dyDescent="0.2">
      <c r="A688">
        <v>1761</v>
      </c>
      <c r="E688" s="1">
        <v>129.40090857467348</v>
      </c>
      <c r="O688" s="1">
        <v>74.75538160469668</v>
      </c>
      <c r="P688" s="1">
        <v>114.80601741884402</v>
      </c>
      <c r="V688" s="1">
        <v>115.18987341772151</v>
      </c>
      <c r="AD688">
        <v>100.12919896640827</v>
      </c>
      <c r="AJ688" s="1">
        <v>135.4003612281758</v>
      </c>
    </row>
    <row r="689" spans="1:36" x14ac:dyDescent="0.2">
      <c r="A689">
        <v>1102</v>
      </c>
      <c r="E689" s="1">
        <v>135.02722323049002</v>
      </c>
      <c r="O689" s="1">
        <v>127.10084033613445</v>
      </c>
      <c r="P689" s="1">
        <v>143.56435643564356</v>
      </c>
      <c r="V689" s="1">
        <v>67.708333333333329</v>
      </c>
      <c r="AD689">
        <v>113.46356916578669</v>
      </c>
      <c r="AJ689" s="1">
        <v>135.9126984126984</v>
      </c>
    </row>
    <row r="690" spans="1:36" x14ac:dyDescent="0.2">
      <c r="A690">
        <v>1419</v>
      </c>
      <c r="E690" s="1">
        <v>276.25088090204372</v>
      </c>
      <c r="O690" s="1">
        <v>114.83253588516746</v>
      </c>
      <c r="P690" s="1">
        <v>76.112412177985945</v>
      </c>
      <c r="V690" s="1">
        <v>112.18705715635333</v>
      </c>
      <c r="AD690">
        <v>120.55256064690028</v>
      </c>
      <c r="AJ690" s="1">
        <v>160.44997039668442</v>
      </c>
    </row>
    <row r="691" spans="1:36" x14ac:dyDescent="0.2">
      <c r="A691">
        <v>1362</v>
      </c>
      <c r="E691" s="1">
        <v>142.95154185022025</v>
      </c>
      <c r="O691" s="1">
        <v>83.20950965824666</v>
      </c>
      <c r="P691" s="1">
        <v>138.48531684698608</v>
      </c>
      <c r="V691" s="1">
        <v>79.096045197740111</v>
      </c>
      <c r="AD691">
        <v>122.95081967213115</v>
      </c>
      <c r="AJ691" s="1">
        <v>147.3384030418251</v>
      </c>
    </row>
    <row r="692" spans="1:36" x14ac:dyDescent="0.2">
      <c r="A692">
        <v>848</v>
      </c>
      <c r="E692" s="1">
        <v>166.27358490566039</v>
      </c>
      <c r="O692" s="1">
        <v>181.93282636248415</v>
      </c>
      <c r="P692" s="1">
        <v>107.47330960854093</v>
      </c>
      <c r="V692" s="1">
        <v>216.20847651775486</v>
      </c>
      <c r="AD692">
        <v>113.25503355704699</v>
      </c>
      <c r="AJ692" s="1">
        <v>111.58536585365853</v>
      </c>
    </row>
    <row r="693" spans="1:36" x14ac:dyDescent="0.2">
      <c r="A693">
        <v>4316</v>
      </c>
      <c r="E693" s="1">
        <v>174.93049119555144</v>
      </c>
      <c r="O693" s="1">
        <v>151.5151515151515</v>
      </c>
      <c r="P693" s="1">
        <v>128.19084263178146</v>
      </c>
      <c r="V693" s="1">
        <v>154.09836065573771</v>
      </c>
      <c r="AD693">
        <v>127.45098039215686</v>
      </c>
      <c r="AJ693" s="1">
        <v>129.8326601269475</v>
      </c>
    </row>
    <row r="694" spans="1:36" x14ac:dyDescent="0.2">
      <c r="A694">
        <v>2519</v>
      </c>
      <c r="E694" s="1">
        <v>132.98928146089719</v>
      </c>
      <c r="O694" s="1">
        <v>106.25379477838494</v>
      </c>
      <c r="P694" s="1">
        <v>125.52742616033755</v>
      </c>
      <c r="V694" s="1">
        <v>78.282828282828277</v>
      </c>
      <c r="AD694">
        <v>82.961862308073307</v>
      </c>
      <c r="AJ694" s="1">
        <v>93.687038280725318</v>
      </c>
    </row>
    <row r="695" spans="1:36" x14ac:dyDescent="0.2">
      <c r="A695">
        <v>1073</v>
      </c>
      <c r="E695" s="1">
        <v>101.09972041006523</v>
      </c>
      <c r="O695" s="1">
        <v>101.30246020260492</v>
      </c>
      <c r="P695" s="1">
        <v>97.964015151515156</v>
      </c>
      <c r="V695" s="1">
        <v>164.38533333333334</v>
      </c>
      <c r="AD695">
        <v>119.39218523878436</v>
      </c>
      <c r="AJ695" s="1">
        <v>156.21222296843519</v>
      </c>
    </row>
    <row r="696" spans="1:36" x14ac:dyDescent="0.2">
      <c r="A696">
        <v>1539</v>
      </c>
      <c r="E696" s="1">
        <v>91.942820012995455</v>
      </c>
      <c r="O696" s="1">
        <v>113.88888888888889</v>
      </c>
      <c r="P696" s="1">
        <v>181.2840490797546</v>
      </c>
      <c r="V696" s="1">
        <v>94.842916419679909</v>
      </c>
      <c r="AD696">
        <v>123.04250559284117</v>
      </c>
      <c r="AJ696" s="1">
        <v>184.74088291746642</v>
      </c>
    </row>
    <row r="697" spans="1:36" x14ac:dyDescent="0.2">
      <c r="A697">
        <v>1137</v>
      </c>
      <c r="E697" s="1">
        <v>154.79331574318383</v>
      </c>
      <c r="O697" s="1">
        <v>131.84137291280149</v>
      </c>
      <c r="P697" s="1">
        <v>117.0886075949367</v>
      </c>
      <c r="V697" s="1">
        <v>149.82921174652242</v>
      </c>
      <c r="AD697">
        <v>123.9964317573595</v>
      </c>
      <c r="AJ697" s="1">
        <v>139.66836734693877</v>
      </c>
    </row>
    <row r="698" spans="1:36" x14ac:dyDescent="0.2">
      <c r="A698">
        <v>616</v>
      </c>
      <c r="E698" s="1">
        <v>144.48051948051949</v>
      </c>
      <c r="P698" s="1">
        <v>105.88633288227334</v>
      </c>
      <c r="V698" s="1">
        <v>193.25273224043715</v>
      </c>
      <c r="AD698">
        <v>178.57857857857857</v>
      </c>
      <c r="AJ698" s="1">
        <v>131.79916317991632</v>
      </c>
    </row>
    <row r="699" spans="1:36" x14ac:dyDescent="0.2">
      <c r="A699">
        <v>1148</v>
      </c>
      <c r="E699" s="1">
        <v>107.57839721254355</v>
      </c>
      <c r="P699" s="1">
        <v>98.803952158086318</v>
      </c>
      <c r="V699" s="1">
        <v>167.07168894289185</v>
      </c>
      <c r="AD699">
        <v>128.63705972434917</v>
      </c>
      <c r="AJ699" s="1">
        <v>87.017873941674509</v>
      </c>
    </row>
    <row r="700" spans="1:36" x14ac:dyDescent="0.2">
      <c r="A700">
        <v>894</v>
      </c>
      <c r="E700" s="1">
        <v>154.92170022371366</v>
      </c>
      <c r="P700" s="1">
        <v>108.14950980392157</v>
      </c>
      <c r="V700" s="1">
        <v>134.45378151260505</v>
      </c>
      <c r="AD700">
        <v>111.7467248908297</v>
      </c>
      <c r="AJ700" s="1">
        <v>119.25287356321839</v>
      </c>
    </row>
    <row r="701" spans="1:36" x14ac:dyDescent="0.2">
      <c r="A701">
        <v>1391</v>
      </c>
      <c r="E701" s="1">
        <v>140.90582314881379</v>
      </c>
      <c r="P701" s="1">
        <v>142.9471032745592</v>
      </c>
      <c r="V701" s="1">
        <v>86.538461538461533</v>
      </c>
      <c r="AD701">
        <v>72.664359861591691</v>
      </c>
      <c r="AJ701" s="1">
        <v>129.5790049207217</v>
      </c>
    </row>
    <row r="702" spans="1:36" x14ac:dyDescent="0.2">
      <c r="A702">
        <v>1800</v>
      </c>
      <c r="E702" s="1">
        <v>173.61111111111111</v>
      </c>
      <c r="P702" s="1">
        <v>138.88888888888889</v>
      </c>
      <c r="V702" s="1">
        <v>139.3709327548807</v>
      </c>
      <c r="AD702">
        <v>107.38831615120274</v>
      </c>
      <c r="AJ702" s="1">
        <v>110.15831134564644</v>
      </c>
    </row>
    <row r="703" spans="1:36" x14ac:dyDescent="0.2">
      <c r="A703">
        <v>1164</v>
      </c>
      <c r="E703" s="1">
        <v>120.27491408934708</v>
      </c>
      <c r="P703" s="1">
        <v>91.575091575091577</v>
      </c>
      <c r="V703" s="1">
        <v>112.10962396430848</v>
      </c>
      <c r="AD703">
        <v>203.70721649484537</v>
      </c>
      <c r="AJ703" s="1">
        <v>122.33391608391608</v>
      </c>
    </row>
    <row r="704" spans="1:36" x14ac:dyDescent="0.2">
      <c r="A704">
        <v>2576</v>
      </c>
      <c r="E704" s="1">
        <v>140.49650621118013</v>
      </c>
      <c r="P704" s="1">
        <v>125.86206896551724</v>
      </c>
      <c r="V704" s="1">
        <v>108.39160839160839</v>
      </c>
      <c r="AD704">
        <v>96.059113300492612</v>
      </c>
      <c r="AJ704" s="1">
        <v>119.96251171508904</v>
      </c>
    </row>
    <row r="705" spans="1:36" x14ac:dyDescent="0.2">
      <c r="A705">
        <v>1812</v>
      </c>
      <c r="E705" s="1">
        <v>77.262693156732894</v>
      </c>
      <c r="P705" s="1">
        <v>81.521739130434781</v>
      </c>
      <c r="V705" s="1">
        <v>120.93275488069415</v>
      </c>
      <c r="AD705">
        <v>125</v>
      </c>
      <c r="AJ705" s="1">
        <v>98.46055163566389</v>
      </c>
    </row>
    <row r="706" spans="1:36" x14ac:dyDescent="0.2">
      <c r="A706">
        <v>1484</v>
      </c>
      <c r="E706" s="1">
        <v>143.5309973045822</v>
      </c>
      <c r="P706" s="1">
        <v>107.46910263299301</v>
      </c>
      <c r="V706" s="1">
        <v>119.27034611786716</v>
      </c>
      <c r="AD706">
        <v>145.48494983277592</v>
      </c>
      <c r="AJ706" s="1">
        <v>131.02820746132849</v>
      </c>
    </row>
    <row r="707" spans="1:36" x14ac:dyDescent="0.2">
      <c r="A707">
        <v>1092</v>
      </c>
      <c r="E707" s="1">
        <v>50.366300366300365</v>
      </c>
      <c r="P707" s="1">
        <v>148.72685185185185</v>
      </c>
      <c r="V707" s="1">
        <v>160.96698113207546</v>
      </c>
      <c r="AD707">
        <v>96.440872560275551</v>
      </c>
      <c r="AJ707" s="1">
        <v>108.75</v>
      </c>
    </row>
    <row r="708" spans="1:36" x14ac:dyDescent="0.2">
      <c r="A708">
        <v>1824</v>
      </c>
      <c r="E708" s="1">
        <v>165.57017543859649</v>
      </c>
      <c r="P708" s="1">
        <v>141.05504587155963</v>
      </c>
      <c r="V708" s="1">
        <v>107.14285714285714</v>
      </c>
      <c r="AD708">
        <v>101.02647217720151</v>
      </c>
      <c r="AJ708" s="1">
        <v>94.466936572199728</v>
      </c>
    </row>
    <row r="709" spans="1:36" x14ac:dyDescent="0.2">
      <c r="A709">
        <v>1324</v>
      </c>
      <c r="E709" s="1">
        <v>191.8429003021148</v>
      </c>
      <c r="P709" s="1">
        <v>105.3480866758875</v>
      </c>
      <c r="V709" s="1">
        <v>113.4185303514377</v>
      </c>
      <c r="AD709">
        <v>115.93333333333334</v>
      </c>
      <c r="AJ709" s="1">
        <v>102.3391812865497</v>
      </c>
    </row>
    <row r="710" spans="1:36" x14ac:dyDescent="0.2">
      <c r="A710">
        <v>1456</v>
      </c>
      <c r="E710" s="1">
        <v>123.31043956043956</v>
      </c>
      <c r="P710" s="1">
        <v>107.02953296703296</v>
      </c>
      <c r="V710" s="1">
        <v>148.00995024875621</v>
      </c>
      <c r="AD710">
        <v>196.44935972060534</v>
      </c>
      <c r="AJ710" s="1">
        <v>150.12875536480686</v>
      </c>
    </row>
    <row r="711" spans="1:36" x14ac:dyDescent="0.2">
      <c r="A711">
        <v>904</v>
      </c>
      <c r="E711" s="1">
        <v>121.57079646017699</v>
      </c>
      <c r="P711" s="1">
        <v>143.90896921017404</v>
      </c>
      <c r="V711" s="1">
        <v>127.01388888888889</v>
      </c>
      <c r="AD711">
        <v>98.861788617886177</v>
      </c>
      <c r="AJ711" s="1">
        <v>108.6864406779661</v>
      </c>
    </row>
    <row r="712" spans="1:36" x14ac:dyDescent="0.2">
      <c r="A712">
        <v>729</v>
      </c>
      <c r="E712" s="1">
        <v>71.330589849108364</v>
      </c>
      <c r="P712" s="1">
        <v>75.930144267274102</v>
      </c>
      <c r="V712" s="1">
        <v>150.05219206680584</v>
      </c>
      <c r="AD712">
        <v>130</v>
      </c>
      <c r="AJ712" s="1">
        <v>100.52910052910053</v>
      </c>
    </row>
    <row r="713" spans="1:36" x14ac:dyDescent="0.2">
      <c r="A713">
        <v>1178</v>
      </c>
      <c r="E713" s="1">
        <v>87.246179966044139</v>
      </c>
      <c r="P713" s="1">
        <v>99.650349650349654</v>
      </c>
      <c r="V713" s="1">
        <v>66.632231404958674</v>
      </c>
      <c r="AD713">
        <v>84.493964716805948</v>
      </c>
      <c r="AJ713" s="1">
        <v>120</v>
      </c>
    </row>
    <row r="714" spans="1:36" x14ac:dyDescent="0.2">
      <c r="A714">
        <v>1228</v>
      </c>
      <c r="E714" s="1">
        <v>153.90879478827361</v>
      </c>
      <c r="P714" s="1">
        <v>126.00536193029491</v>
      </c>
      <c r="V714" s="1">
        <v>142.09591474245116</v>
      </c>
      <c r="AD714">
        <v>147.39517153748412</v>
      </c>
      <c r="AJ714" s="1">
        <v>154.51388888888889</v>
      </c>
    </row>
    <row r="715" spans="1:36" x14ac:dyDescent="0.2">
      <c r="A715">
        <v>960</v>
      </c>
      <c r="E715" s="1">
        <v>134.375</v>
      </c>
      <c r="P715" s="1">
        <v>123.31838565022422</v>
      </c>
      <c r="V715" s="1">
        <v>113.20754716981132</v>
      </c>
      <c r="AD715">
        <v>81.491071428571431</v>
      </c>
      <c r="AJ715" s="1">
        <v>101.78117048346056</v>
      </c>
    </row>
    <row r="716" spans="1:36" x14ac:dyDescent="0.2">
      <c r="A716">
        <v>1479</v>
      </c>
      <c r="E716" s="1">
        <v>88.235294117647058</v>
      </c>
      <c r="P716" s="1">
        <v>112.84170375079466</v>
      </c>
      <c r="V716" s="1">
        <v>139.46759259259258</v>
      </c>
      <c r="AD716">
        <v>152.18274111675126</v>
      </c>
      <c r="AJ716" s="1">
        <v>100.80862533692722</v>
      </c>
    </row>
    <row r="717" spans="1:36" x14ac:dyDescent="0.2">
      <c r="A717">
        <v>1350</v>
      </c>
      <c r="E717" s="1">
        <v>122.22222222222223</v>
      </c>
      <c r="P717" s="1">
        <v>169.93464052287581</v>
      </c>
      <c r="V717" s="1">
        <v>204.25310559006212</v>
      </c>
      <c r="AD717">
        <v>98.672299336149663</v>
      </c>
      <c r="AJ717" s="1">
        <v>99.635479951397329</v>
      </c>
    </row>
    <row r="718" spans="1:36" x14ac:dyDescent="0.2">
      <c r="A718">
        <v>2554</v>
      </c>
      <c r="E718" s="1">
        <v>62.451057165231013</v>
      </c>
      <c r="P718" s="1">
        <v>120.12666666666667</v>
      </c>
      <c r="V718" s="1">
        <v>121.11650485436893</v>
      </c>
      <c r="AD718">
        <v>80.586080586080584</v>
      </c>
      <c r="AJ718" s="1">
        <v>109.34256055363322</v>
      </c>
    </row>
    <row r="719" spans="1:36" x14ac:dyDescent="0.2">
      <c r="A719">
        <v>1178</v>
      </c>
      <c r="E719" s="1">
        <v>133.276740237691</v>
      </c>
      <c r="P719" s="1">
        <v>129.03225806451613</v>
      </c>
      <c r="V719" s="1">
        <v>176.06132075471697</v>
      </c>
      <c r="AD719">
        <v>140.35087719298247</v>
      </c>
      <c r="AJ719" s="1">
        <v>95.559302979201803</v>
      </c>
    </row>
    <row r="720" spans="1:36" x14ac:dyDescent="0.2">
      <c r="A720">
        <v>2418</v>
      </c>
      <c r="E720" s="1">
        <v>141.02564102564102</v>
      </c>
      <c r="P720" s="1">
        <v>107.82122905027933</v>
      </c>
      <c r="V720" s="1">
        <v>126.30098452883263</v>
      </c>
      <c r="AD720">
        <v>67.017082785808142</v>
      </c>
      <c r="AJ720" s="1">
        <v>122.11538461538461</v>
      </c>
    </row>
    <row r="721" spans="1:36" x14ac:dyDescent="0.2">
      <c r="A721">
        <v>971</v>
      </c>
      <c r="E721" s="1">
        <v>132.33779608650875</v>
      </c>
      <c r="P721" s="1">
        <v>86.101694915254242</v>
      </c>
      <c r="V721" s="1">
        <v>132.91245791245791</v>
      </c>
      <c r="AD721">
        <v>106.21557828481511</v>
      </c>
      <c r="AJ721" s="1">
        <v>143.2748538011696</v>
      </c>
    </row>
    <row r="722" spans="1:36" x14ac:dyDescent="0.2">
      <c r="A722">
        <v>1742</v>
      </c>
      <c r="E722" s="1">
        <v>157.86452353616534</v>
      </c>
      <c r="P722" s="1">
        <v>139.08872901678657</v>
      </c>
      <c r="V722" s="1">
        <v>181.93282636248415</v>
      </c>
      <c r="AD722">
        <v>60.096153846153847</v>
      </c>
      <c r="AJ722" s="1">
        <v>117.4881836596894</v>
      </c>
    </row>
    <row r="723" spans="1:36" x14ac:dyDescent="0.2">
      <c r="A723">
        <v>848</v>
      </c>
      <c r="E723" s="1">
        <v>168.6320754716981</v>
      </c>
      <c r="P723" s="1">
        <v>130.8059132093467</v>
      </c>
      <c r="V723" s="1">
        <v>74.122807017543863</v>
      </c>
      <c r="AD723">
        <v>109.85352862849534</v>
      </c>
      <c r="AJ723" s="1">
        <v>110.94890510948905</v>
      </c>
    </row>
    <row r="724" spans="1:36" x14ac:dyDescent="0.2">
      <c r="A724">
        <v>864</v>
      </c>
      <c r="E724" s="1">
        <v>144.09722222222223</v>
      </c>
      <c r="P724" s="1">
        <v>127.68130745658836</v>
      </c>
      <c r="V724" s="1">
        <v>151.5151515151515</v>
      </c>
      <c r="AD724">
        <v>136.33633633633633</v>
      </c>
      <c r="AJ724" s="1">
        <v>94.197437829691026</v>
      </c>
    </row>
    <row r="725" spans="1:36" x14ac:dyDescent="0.2">
      <c r="A725">
        <v>1470</v>
      </c>
      <c r="E725" s="1">
        <v>91.836734693877546</v>
      </c>
      <c r="P725" s="1">
        <v>152.1323997453851</v>
      </c>
      <c r="V725" s="1">
        <v>101.30246020260492</v>
      </c>
      <c r="AD725">
        <v>134.97340425531914</v>
      </c>
      <c r="AJ725" s="1">
        <v>133.2047685834502</v>
      </c>
    </row>
    <row r="726" spans="1:36" x14ac:dyDescent="0.2">
      <c r="A726">
        <v>1698</v>
      </c>
      <c r="E726" s="1">
        <v>188.45700824499411</v>
      </c>
      <c r="P726" s="1">
        <v>84.093211752786218</v>
      </c>
      <c r="V726" s="1">
        <v>131.84137291280149</v>
      </c>
      <c r="AD726">
        <v>108.69565217391305</v>
      </c>
      <c r="AJ726" s="1">
        <v>138.55970829535096</v>
      </c>
    </row>
    <row r="727" spans="1:36" x14ac:dyDescent="0.2">
      <c r="A727">
        <v>864</v>
      </c>
      <c r="E727" s="1">
        <v>139.46759259259258</v>
      </c>
      <c r="P727" s="1">
        <v>112.18705715635333</v>
      </c>
      <c r="V727" s="1">
        <v>117.43630573248407</v>
      </c>
      <c r="AD727">
        <v>127.55102040816327</v>
      </c>
      <c r="AJ727" s="1">
        <v>115.41811846689896</v>
      </c>
    </row>
    <row r="728" spans="1:36" x14ac:dyDescent="0.2">
      <c r="A728">
        <v>1680</v>
      </c>
      <c r="E728" s="1">
        <v>132.14285714285714</v>
      </c>
      <c r="P728" s="1">
        <v>89.798850574712645</v>
      </c>
      <c r="AD728">
        <v>132.51582278481013</v>
      </c>
      <c r="AJ728" s="1">
        <v>182.63848396501459</v>
      </c>
    </row>
    <row r="729" spans="1:36" x14ac:dyDescent="0.2">
      <c r="A729">
        <v>1232</v>
      </c>
      <c r="E729" s="1">
        <v>157.87337662337663</v>
      </c>
      <c r="P729" s="1">
        <v>154.09836065573771</v>
      </c>
      <c r="AD729">
        <v>178.05407047387607</v>
      </c>
      <c r="AJ729" s="1">
        <v>148.20359281437126</v>
      </c>
    </row>
    <row r="730" spans="1:36" x14ac:dyDescent="0.2">
      <c r="A730">
        <v>1776</v>
      </c>
      <c r="E730" s="1">
        <v>61.936936936936938</v>
      </c>
      <c r="P730" s="1">
        <v>78.282828282828277</v>
      </c>
      <c r="AD730">
        <v>76.308139534883722</v>
      </c>
      <c r="AJ730" s="1">
        <v>151.21506682867559</v>
      </c>
    </row>
    <row r="731" spans="1:36" x14ac:dyDescent="0.2">
      <c r="A731">
        <v>1208</v>
      </c>
      <c r="E731" s="1">
        <v>85.264900662251662</v>
      </c>
      <c r="P731" s="1">
        <v>136.66666666666666</v>
      </c>
      <c r="AD731">
        <v>96.880131362889983</v>
      </c>
      <c r="AJ731" s="1">
        <v>115.17857142857143</v>
      </c>
    </row>
    <row r="732" spans="1:36" x14ac:dyDescent="0.2">
      <c r="A732">
        <v>1616</v>
      </c>
      <c r="E732" s="1">
        <v>146.3490099009901</v>
      </c>
      <c r="P732" s="1">
        <v>164.38533333333334</v>
      </c>
      <c r="AD732">
        <v>82.987551867219921</v>
      </c>
      <c r="AJ732" s="1">
        <v>72.84482758620689</v>
      </c>
    </row>
    <row r="733" spans="1:36" x14ac:dyDescent="0.2">
      <c r="A733">
        <v>1146</v>
      </c>
      <c r="E733" s="1">
        <v>163.61256544502618</v>
      </c>
      <c r="P733" s="1">
        <v>121.15505335844318</v>
      </c>
      <c r="AD733">
        <v>63.919532770927972</v>
      </c>
      <c r="AJ733" s="1">
        <v>121.0877373011801</v>
      </c>
    </row>
    <row r="734" spans="1:36" x14ac:dyDescent="0.2">
      <c r="A734">
        <v>2031</v>
      </c>
      <c r="E734" s="1">
        <v>109.55194485475135</v>
      </c>
      <c r="P734" s="1">
        <v>149.82921174652242</v>
      </c>
      <c r="AD734">
        <v>123.01587301587301</v>
      </c>
      <c r="AJ734" s="1">
        <v>122.48322147651007</v>
      </c>
    </row>
    <row r="735" spans="1:36" x14ac:dyDescent="0.2">
      <c r="A735">
        <v>1144</v>
      </c>
      <c r="E735" s="1">
        <v>114.86013986013987</v>
      </c>
      <c r="P735" s="1">
        <v>193.25273224043715</v>
      </c>
      <c r="AD735">
        <v>139.05683192261185</v>
      </c>
      <c r="AJ735" s="1">
        <v>119.20332936979786</v>
      </c>
    </row>
    <row r="736" spans="1:36" x14ac:dyDescent="0.2">
      <c r="A736">
        <v>948</v>
      </c>
      <c r="E736" s="1">
        <v>113.92405063291139</v>
      </c>
      <c r="P736" s="1">
        <v>134.45378151260505</v>
      </c>
      <c r="AD736">
        <v>99.408284023668642</v>
      </c>
      <c r="AJ736" s="1">
        <v>127.47252747252747</v>
      </c>
    </row>
    <row r="737" spans="1:36" x14ac:dyDescent="0.2">
      <c r="A737">
        <v>1768</v>
      </c>
      <c r="E737" s="1">
        <v>92.194570135746602</v>
      </c>
      <c r="P737" s="1">
        <v>125</v>
      </c>
      <c r="AD737">
        <v>126.82280159080867</v>
      </c>
      <c r="AJ737" s="1">
        <v>104.88958990536278</v>
      </c>
    </row>
    <row r="738" spans="1:36" x14ac:dyDescent="0.2">
      <c r="A738">
        <v>1040</v>
      </c>
      <c r="E738" s="1">
        <v>89.90384615384616</v>
      </c>
      <c r="P738" s="1">
        <v>112.10962396430848</v>
      </c>
      <c r="AD738">
        <v>72.172619047619051</v>
      </c>
      <c r="AJ738" s="1">
        <v>58.797524314765695</v>
      </c>
    </row>
    <row r="739" spans="1:36" x14ac:dyDescent="0.2">
      <c r="A739">
        <v>1801</v>
      </c>
      <c r="E739" s="1">
        <v>133.20377568017767</v>
      </c>
      <c r="P739" s="1">
        <v>138.77551020408163</v>
      </c>
      <c r="AD739">
        <v>85.967831392124239</v>
      </c>
      <c r="AJ739" s="1">
        <v>116.27471264367816</v>
      </c>
    </row>
    <row r="740" spans="1:36" x14ac:dyDescent="0.2">
      <c r="A740">
        <v>1200</v>
      </c>
      <c r="E740" s="1">
        <v>149.16666666666666</v>
      </c>
      <c r="P740" s="1">
        <v>108.39160839160839</v>
      </c>
      <c r="AD740">
        <v>106.00490196078431</v>
      </c>
      <c r="AJ740" s="1">
        <v>127.16346153846153</v>
      </c>
    </row>
    <row r="741" spans="1:36" x14ac:dyDescent="0.2">
      <c r="A741">
        <v>1728</v>
      </c>
      <c r="E741" s="1">
        <v>109.95370370370371</v>
      </c>
      <c r="P741" s="1">
        <v>120.93275488069415</v>
      </c>
      <c r="AD741">
        <v>112.61485616144267</v>
      </c>
      <c r="AJ741" s="1">
        <v>157.37410071942446</v>
      </c>
    </row>
    <row r="742" spans="1:36" x14ac:dyDescent="0.2">
      <c r="A742">
        <v>1432</v>
      </c>
      <c r="E742" s="1">
        <v>92.178770949720672</v>
      </c>
      <c r="P742" s="1">
        <v>127.04802259887006</v>
      </c>
      <c r="AD742">
        <v>110.14263074484944</v>
      </c>
      <c r="AJ742" s="1">
        <v>128.13852813852813</v>
      </c>
    </row>
    <row r="743" spans="1:36" x14ac:dyDescent="0.2">
      <c r="A743">
        <v>912</v>
      </c>
      <c r="E743" s="1">
        <v>155.7017543859649</v>
      </c>
      <c r="P743" s="1">
        <v>119.27034611786716</v>
      </c>
      <c r="AD743">
        <v>80.553952683208308</v>
      </c>
      <c r="AJ743" s="1">
        <v>157.98611111111111</v>
      </c>
    </row>
    <row r="744" spans="1:36" x14ac:dyDescent="0.2">
      <c r="A744">
        <v>1349</v>
      </c>
      <c r="E744" s="1">
        <v>132.69088213491474</v>
      </c>
      <c r="P744" s="1">
        <v>160.96698113207546</v>
      </c>
      <c r="AD744">
        <v>194.06589958158995</v>
      </c>
      <c r="AJ744" s="1">
        <v>144.03669724770643</v>
      </c>
    </row>
    <row r="745" spans="1:36" x14ac:dyDescent="0.2">
      <c r="A745">
        <v>1464</v>
      </c>
      <c r="E745" s="1">
        <v>119.53551912568307</v>
      </c>
      <c r="P745" s="1">
        <v>124.92957746478874</v>
      </c>
      <c r="AD745">
        <v>146.46464646464648</v>
      </c>
      <c r="AJ745" s="1">
        <v>109.20209668025626</v>
      </c>
    </row>
    <row r="746" spans="1:36" x14ac:dyDescent="0.2">
      <c r="A746">
        <v>1337</v>
      </c>
      <c r="E746" s="1">
        <v>134.62976813762154</v>
      </c>
      <c r="P746" s="1">
        <v>113.4185303514377</v>
      </c>
      <c r="AD746">
        <v>64.935064935064929</v>
      </c>
      <c r="AJ746" s="1">
        <v>111.73885750156937</v>
      </c>
    </row>
    <row r="747" spans="1:36" x14ac:dyDescent="0.2">
      <c r="A747">
        <v>2715</v>
      </c>
      <c r="E747" s="1">
        <v>110.42357274401473</v>
      </c>
      <c r="P747" s="1">
        <v>127.40949694405266</v>
      </c>
      <c r="AD747">
        <v>135.54915514592935</v>
      </c>
      <c r="AJ747" s="1">
        <v>53.139013452914796</v>
      </c>
    </row>
    <row r="748" spans="1:36" x14ac:dyDescent="0.2">
      <c r="A748">
        <v>2256</v>
      </c>
      <c r="E748" s="1">
        <v>104.60992907801419</v>
      </c>
      <c r="P748" s="1">
        <v>127.01388888888889</v>
      </c>
      <c r="AD748">
        <v>152.08282674772036</v>
      </c>
      <c r="AJ748" s="1">
        <v>112.10762331838565</v>
      </c>
    </row>
    <row r="749" spans="1:36" x14ac:dyDescent="0.2">
      <c r="A749">
        <v>2640</v>
      </c>
      <c r="E749" s="1">
        <v>100.74962121212121</v>
      </c>
      <c r="P749" s="1">
        <v>104.53754080522307</v>
      </c>
      <c r="AD749">
        <v>83.459787556904402</v>
      </c>
      <c r="AJ749" s="1">
        <v>97.272074659009334</v>
      </c>
    </row>
    <row r="750" spans="1:36" x14ac:dyDescent="0.2">
      <c r="A750">
        <v>1720</v>
      </c>
      <c r="E750" s="1">
        <v>151.3953488372093</v>
      </c>
      <c r="P750" s="1">
        <v>150.05219206680584</v>
      </c>
      <c r="AD750">
        <v>94.692005242463964</v>
      </c>
      <c r="AJ750" s="1">
        <v>120.88407758231845</v>
      </c>
    </row>
    <row r="751" spans="1:36" x14ac:dyDescent="0.2">
      <c r="A751">
        <v>1529</v>
      </c>
      <c r="E751" s="1">
        <v>64.094179202092874</v>
      </c>
      <c r="P751" s="1">
        <v>104.07366071428571</v>
      </c>
      <c r="AD751">
        <v>128.2051282051282</v>
      </c>
      <c r="AJ751" s="1">
        <v>99.33554817275747</v>
      </c>
    </row>
    <row r="752" spans="1:36" x14ac:dyDescent="0.2">
      <c r="A752">
        <v>1140</v>
      </c>
      <c r="E752" s="1">
        <v>84.649122807017548</v>
      </c>
      <c r="P752" s="1">
        <v>142.09591474245116</v>
      </c>
      <c r="AD752">
        <v>118.18778726198293</v>
      </c>
      <c r="AJ752" s="1">
        <v>133.00865800865802</v>
      </c>
    </row>
    <row r="753" spans="1:36" x14ac:dyDescent="0.2">
      <c r="A753">
        <v>1320</v>
      </c>
      <c r="E753" s="1">
        <v>122.72727272727273</v>
      </c>
      <c r="P753" s="1">
        <v>139.46759259259258</v>
      </c>
      <c r="AD753">
        <v>134.05405405405406</v>
      </c>
      <c r="AJ753" s="1">
        <v>102.49554367201426</v>
      </c>
    </row>
    <row r="754" spans="1:36" x14ac:dyDescent="0.2">
      <c r="A754">
        <v>1494</v>
      </c>
      <c r="E754" s="1">
        <v>145.24765729585008</v>
      </c>
      <c r="P754" s="1">
        <v>204.25310559006212</v>
      </c>
      <c r="AD754">
        <v>153.38827838827839</v>
      </c>
      <c r="AJ754" s="1">
        <v>144.6629213483146</v>
      </c>
    </row>
    <row r="755" spans="1:36" x14ac:dyDescent="0.2">
      <c r="A755">
        <v>2098</v>
      </c>
      <c r="E755" s="1">
        <v>131.3155386081983</v>
      </c>
      <c r="P755" s="1">
        <v>114.20289855072464</v>
      </c>
      <c r="AD755">
        <v>110.49723756906077</v>
      </c>
      <c r="AJ755" s="1">
        <v>119.3058568329718</v>
      </c>
    </row>
    <row r="756" spans="1:36" x14ac:dyDescent="0.2">
      <c r="A756">
        <v>1026</v>
      </c>
      <c r="E756" s="1">
        <v>152.046783625731</v>
      </c>
      <c r="P756" s="1">
        <v>176.06132075471697</v>
      </c>
      <c r="AD756">
        <v>38.510911424903725</v>
      </c>
      <c r="AJ756" s="1">
        <v>77.951002227171486</v>
      </c>
    </row>
    <row r="757" spans="1:36" x14ac:dyDescent="0.2">
      <c r="A757">
        <v>1471</v>
      </c>
      <c r="E757" s="1">
        <v>117.26716519374575</v>
      </c>
      <c r="P757" s="1">
        <v>154.45939212755357</v>
      </c>
      <c r="AD757">
        <v>133.44887348353552</v>
      </c>
      <c r="AJ757" s="1">
        <v>111.98738170347004</v>
      </c>
    </row>
    <row r="758" spans="1:36" x14ac:dyDescent="0.2">
      <c r="A758">
        <v>1768</v>
      </c>
      <c r="E758" s="1">
        <v>119.90950226244344</v>
      </c>
      <c r="P758" s="1">
        <v>126.30098452883263</v>
      </c>
      <c r="AD758">
        <v>145.13274336283186</v>
      </c>
      <c r="AJ758" s="1">
        <v>258.73815566835873</v>
      </c>
    </row>
    <row r="759" spans="1:36" x14ac:dyDescent="0.2">
      <c r="A759">
        <v>1386</v>
      </c>
      <c r="E759" s="1">
        <v>114.64646464646465</v>
      </c>
      <c r="P759" s="1">
        <v>141.29244249726179</v>
      </c>
      <c r="AD759">
        <v>113.30362826225334</v>
      </c>
      <c r="AJ759" s="1">
        <v>109.22330097087378</v>
      </c>
    </row>
    <row r="760" spans="1:36" x14ac:dyDescent="0.2">
      <c r="A760">
        <v>1501</v>
      </c>
      <c r="E760" s="1">
        <v>119.5203197868088</v>
      </c>
      <c r="P760" s="1">
        <v>132.91245791245791</v>
      </c>
      <c r="AD760">
        <v>104.2209807572936</v>
      </c>
      <c r="AJ760" s="1">
        <v>128.2051282051282</v>
      </c>
    </row>
    <row r="761" spans="1:36" x14ac:dyDescent="0.2">
      <c r="A761">
        <v>2531</v>
      </c>
      <c r="E761" s="1">
        <v>114.57921770051362</v>
      </c>
      <c r="P761" s="1">
        <v>146.03174603174602</v>
      </c>
      <c r="AD761">
        <v>60.05553351844506</v>
      </c>
      <c r="AJ761" s="1">
        <v>117.15160796324655</v>
      </c>
    </row>
    <row r="762" spans="1:36" x14ac:dyDescent="0.2">
      <c r="A762">
        <v>864</v>
      </c>
      <c r="E762" s="1">
        <v>147.56944444444446</v>
      </c>
      <c r="P762" s="1">
        <v>75.892857142857139</v>
      </c>
      <c r="AD762">
        <v>128.81679389312978</v>
      </c>
      <c r="AJ762" s="1">
        <v>119.28429423459245</v>
      </c>
    </row>
    <row r="763" spans="1:36" x14ac:dyDescent="0.2">
      <c r="A763">
        <v>1301</v>
      </c>
      <c r="E763" s="1">
        <v>76.86395080707149</v>
      </c>
      <c r="P763" s="1">
        <v>135.26119402985074</v>
      </c>
      <c r="AD763">
        <v>98.971722365038559</v>
      </c>
      <c r="AJ763" s="1">
        <v>143.7125748502994</v>
      </c>
    </row>
    <row r="764" spans="1:36" x14ac:dyDescent="0.2">
      <c r="A764">
        <v>1547</v>
      </c>
      <c r="E764" s="1">
        <v>139.10795087265674</v>
      </c>
      <c r="P764" s="1">
        <v>74.122807017543863</v>
      </c>
      <c r="AD764">
        <v>62.843406593406591</v>
      </c>
      <c r="AJ764" s="1">
        <v>139.13525498891352</v>
      </c>
    </row>
    <row r="765" spans="1:36" x14ac:dyDescent="0.2">
      <c r="A765">
        <v>2365</v>
      </c>
      <c r="E765" s="1">
        <v>142.49471458773783</v>
      </c>
      <c r="P765" s="1">
        <v>117.43630573248407</v>
      </c>
      <c r="AD765">
        <v>111.85133239831697</v>
      </c>
      <c r="AJ765" s="1">
        <v>120.41392285983066</v>
      </c>
    </row>
    <row r="766" spans="1:36" x14ac:dyDescent="0.2">
      <c r="A766">
        <v>1494</v>
      </c>
      <c r="E766" s="1">
        <v>180.72289156626505</v>
      </c>
      <c r="AD766">
        <v>126.14942528735632</v>
      </c>
      <c r="AJ766" s="1">
        <v>155.86797066014671</v>
      </c>
    </row>
    <row r="767" spans="1:36" x14ac:dyDescent="0.2">
      <c r="A767">
        <v>1506</v>
      </c>
      <c r="E767" s="1">
        <v>175.38645418326692</v>
      </c>
      <c r="AD767">
        <v>115.96180081855388</v>
      </c>
      <c r="AJ767" s="1">
        <v>121.53621779290228</v>
      </c>
    </row>
    <row r="768" spans="1:36" x14ac:dyDescent="0.2">
      <c r="A768">
        <v>1714</v>
      </c>
      <c r="E768" s="1">
        <v>114.6441073512252</v>
      </c>
      <c r="AD768">
        <v>126.64233576642336</v>
      </c>
      <c r="AJ768" s="1">
        <v>145.23281596452327</v>
      </c>
    </row>
    <row r="769" spans="1:36" x14ac:dyDescent="0.2">
      <c r="A769">
        <v>1750</v>
      </c>
      <c r="E769" s="1">
        <v>91.428571428571431</v>
      </c>
      <c r="AD769">
        <v>127.27272727272727</v>
      </c>
      <c r="AJ769" s="1">
        <v>117.25067385444744</v>
      </c>
    </row>
    <row r="770" spans="1:36" x14ac:dyDescent="0.2">
      <c r="A770">
        <v>1836</v>
      </c>
      <c r="E770" s="1">
        <v>118.10294117647059</v>
      </c>
      <c r="AD770">
        <v>115.26232114467409</v>
      </c>
      <c r="AJ770" s="1">
        <v>113.17034700315457</v>
      </c>
    </row>
    <row r="771" spans="1:36" x14ac:dyDescent="0.2">
      <c r="A771">
        <v>3279</v>
      </c>
      <c r="E771" s="1">
        <v>164.07441293077159</v>
      </c>
      <c r="AD771">
        <v>127.88461538461539</v>
      </c>
      <c r="AJ771" s="1">
        <v>86.699507389162562</v>
      </c>
    </row>
    <row r="772" spans="1:36" x14ac:dyDescent="0.2">
      <c r="A772">
        <v>858</v>
      </c>
      <c r="E772" s="1">
        <v>157.22610722610722</v>
      </c>
      <c r="AD772">
        <v>131.59698423577794</v>
      </c>
      <c r="AJ772" s="1">
        <v>73.564583333333331</v>
      </c>
    </row>
    <row r="773" spans="1:36" x14ac:dyDescent="0.2">
      <c r="A773">
        <v>1220</v>
      </c>
      <c r="E773" s="1">
        <v>83.606557377049185</v>
      </c>
      <c r="AD773">
        <v>127.89768185451639</v>
      </c>
      <c r="AJ773" s="1">
        <v>109.84540276647681</v>
      </c>
    </row>
    <row r="774" spans="1:36" x14ac:dyDescent="0.2">
      <c r="A774">
        <v>1117</v>
      </c>
      <c r="E774" s="1">
        <v>95.792300805729639</v>
      </c>
      <c r="AD774">
        <v>125.16688918558077</v>
      </c>
      <c r="AJ774" s="1">
        <v>111.89468735307945</v>
      </c>
    </row>
    <row r="775" spans="1:36" x14ac:dyDescent="0.2">
      <c r="A775">
        <v>912</v>
      </c>
      <c r="E775" s="1">
        <v>125.54824561403508</v>
      </c>
      <c r="AD775">
        <v>76.46520146520146</v>
      </c>
      <c r="AJ775" s="1">
        <v>124.82319660537482</v>
      </c>
    </row>
    <row r="776" spans="1:36" x14ac:dyDescent="0.2">
      <c r="A776">
        <v>1973</v>
      </c>
      <c r="E776" s="1">
        <v>200.20273694880893</v>
      </c>
      <c r="AD776">
        <v>129.03225806451613</v>
      </c>
      <c r="AJ776" s="1">
        <v>116.79256246368391</v>
      </c>
    </row>
    <row r="777" spans="1:36" x14ac:dyDescent="0.2">
      <c r="A777">
        <v>1204</v>
      </c>
      <c r="E777" s="1">
        <v>134.55149501661128</v>
      </c>
      <c r="AD777">
        <v>80.456407255705088</v>
      </c>
      <c r="AJ777" s="1">
        <v>129.17173252279636</v>
      </c>
    </row>
    <row r="778" spans="1:36" x14ac:dyDescent="0.2">
      <c r="A778">
        <v>1614</v>
      </c>
      <c r="E778" s="1">
        <v>137.23667905824038</v>
      </c>
      <c r="AD778">
        <v>80.578512396694208</v>
      </c>
      <c r="AJ778" s="1">
        <v>123.07236061684461</v>
      </c>
    </row>
    <row r="779" spans="1:36" x14ac:dyDescent="0.2">
      <c r="A779">
        <v>894</v>
      </c>
      <c r="E779" s="1">
        <v>159.39597315436242</v>
      </c>
      <c r="AD779">
        <v>134.27092846270929</v>
      </c>
      <c r="AJ779" s="1">
        <v>155.41740674955594</v>
      </c>
    </row>
    <row r="780" spans="1:36" x14ac:dyDescent="0.2">
      <c r="A780">
        <v>2020</v>
      </c>
      <c r="E780" s="1">
        <v>71.287128712871294</v>
      </c>
      <c r="AD780">
        <v>93.726937269372698</v>
      </c>
      <c r="AJ780" s="1">
        <v>120.05054759898904</v>
      </c>
    </row>
    <row r="781" spans="1:36" x14ac:dyDescent="0.2">
      <c r="A781">
        <v>1004</v>
      </c>
      <c r="E781" s="1">
        <v>134.46215139442231</v>
      </c>
      <c r="AD781">
        <v>96.676737160120851</v>
      </c>
      <c r="AJ781" s="1">
        <v>88.978766430738119</v>
      </c>
    </row>
    <row r="782" spans="1:36" x14ac:dyDescent="0.2">
      <c r="A782">
        <v>1253</v>
      </c>
      <c r="E782" s="1">
        <v>140.46288906624102</v>
      </c>
      <c r="AD782">
        <v>98.063710181136784</v>
      </c>
      <c r="AJ782" s="1">
        <v>132.27069351230426</v>
      </c>
    </row>
    <row r="783" spans="1:36" x14ac:dyDescent="0.2">
      <c r="A783">
        <v>1603</v>
      </c>
      <c r="E783" s="1">
        <v>109.73175296319401</v>
      </c>
      <c r="AD783">
        <v>125.78947368421052</v>
      </c>
      <c r="AJ783" s="1">
        <v>99.284436493738824</v>
      </c>
    </row>
    <row r="784" spans="1:36" x14ac:dyDescent="0.2">
      <c r="A784">
        <v>1430</v>
      </c>
      <c r="E784" s="1">
        <v>130.83916083916083</v>
      </c>
      <c r="AD784">
        <v>133.58458961474037</v>
      </c>
      <c r="AJ784" s="1">
        <v>137.10777626193723</v>
      </c>
    </row>
    <row r="785" spans="1:36" x14ac:dyDescent="0.2">
      <c r="A785">
        <v>1110</v>
      </c>
      <c r="E785" s="1">
        <v>149.09909909909911</v>
      </c>
      <c r="AD785">
        <v>81.413210445468508</v>
      </c>
      <c r="AJ785" s="1">
        <v>127.02702702702703</v>
      </c>
    </row>
    <row r="786" spans="1:36" x14ac:dyDescent="0.2">
      <c r="A786">
        <v>1484</v>
      </c>
      <c r="E786" s="1">
        <v>86.253369272237194</v>
      </c>
      <c r="AD786">
        <v>123.95118230358504</v>
      </c>
      <c r="AJ786" s="1">
        <v>167.97900262467192</v>
      </c>
    </row>
    <row r="787" spans="1:36" x14ac:dyDescent="0.2">
      <c r="A787">
        <v>1342</v>
      </c>
      <c r="E787" s="1">
        <v>120.34277198211625</v>
      </c>
      <c r="AD787">
        <v>124.75728155339806</v>
      </c>
      <c r="AJ787" s="1">
        <v>126.66666666666667</v>
      </c>
    </row>
    <row r="788" spans="1:36" x14ac:dyDescent="0.2">
      <c r="A788">
        <v>1652</v>
      </c>
      <c r="E788" s="1">
        <v>84.140435835351084</v>
      </c>
      <c r="AD788">
        <v>135.93518060366156</v>
      </c>
      <c r="AJ788" s="1">
        <v>116.96471725471243</v>
      </c>
    </row>
    <row r="789" spans="1:36" x14ac:dyDescent="0.2">
      <c r="A789">
        <v>2084</v>
      </c>
      <c r="E789" s="1">
        <v>111.8042226487524</v>
      </c>
      <c r="AD789">
        <v>107.10059171597634</v>
      </c>
      <c r="AJ789" s="1">
        <v>106.9611780455154</v>
      </c>
    </row>
    <row r="790" spans="1:36" x14ac:dyDescent="0.2">
      <c r="A790">
        <v>901</v>
      </c>
      <c r="E790" s="1">
        <v>119.7558268590455</v>
      </c>
      <c r="AD790">
        <v>152.50544662309369</v>
      </c>
      <c r="AJ790" s="1">
        <v>154.08333333333334</v>
      </c>
    </row>
    <row r="791" spans="1:36" x14ac:dyDescent="0.2">
      <c r="A791">
        <v>2087</v>
      </c>
      <c r="E791" s="1">
        <v>89.841878294202203</v>
      </c>
      <c r="AD791">
        <v>113.38962605548853</v>
      </c>
      <c r="AJ791" s="1">
        <v>128.36123795027905</v>
      </c>
    </row>
    <row r="792" spans="1:36" x14ac:dyDescent="0.2">
      <c r="A792">
        <v>1145</v>
      </c>
      <c r="E792" s="1">
        <v>139.91266375545851</v>
      </c>
      <c r="AD792">
        <v>104.37881873727088</v>
      </c>
      <c r="AJ792" s="1">
        <v>122.2217125382263</v>
      </c>
    </row>
    <row r="793" spans="1:36" x14ac:dyDescent="0.2">
      <c r="A793">
        <v>1062</v>
      </c>
      <c r="E793" s="1">
        <v>138.22975517890771</v>
      </c>
      <c r="AD793">
        <v>183.3910034602076</v>
      </c>
      <c r="AJ793" s="1">
        <v>101.70620058260508</v>
      </c>
    </row>
    <row r="794" spans="1:36" x14ac:dyDescent="0.2">
      <c r="A794">
        <v>2013</v>
      </c>
      <c r="E794" s="1">
        <v>134.02384500745157</v>
      </c>
      <c r="AD794">
        <v>129.73925299506695</v>
      </c>
      <c r="AJ794" s="1">
        <v>103.88349514563107</v>
      </c>
    </row>
    <row r="795" spans="1:36" x14ac:dyDescent="0.2">
      <c r="A795">
        <v>1496</v>
      </c>
      <c r="E795" s="1">
        <v>150.40106951871658</v>
      </c>
      <c r="AD795">
        <v>145.413870246085</v>
      </c>
      <c r="AJ795" s="1">
        <v>102.30654761904762</v>
      </c>
    </row>
    <row r="796" spans="1:36" x14ac:dyDescent="0.2">
      <c r="A796">
        <v>1895</v>
      </c>
      <c r="E796" s="1">
        <v>102.63852242744063</v>
      </c>
      <c r="AD796">
        <v>87.445346658338536</v>
      </c>
      <c r="AJ796" s="1">
        <v>66.827180310326384</v>
      </c>
    </row>
    <row r="797" spans="1:36" x14ac:dyDescent="0.2">
      <c r="A797">
        <v>1564</v>
      </c>
      <c r="E797" s="1">
        <v>109.33503836317135</v>
      </c>
      <c r="AD797">
        <v>128.55769230769232</v>
      </c>
      <c r="AJ797" s="1">
        <v>125</v>
      </c>
    </row>
    <row r="798" spans="1:36" x14ac:dyDescent="0.2">
      <c r="A798">
        <v>1285</v>
      </c>
      <c r="E798" s="1">
        <v>111.67315175097276</v>
      </c>
      <c r="AD798">
        <v>137.1778350515464</v>
      </c>
      <c r="AJ798" s="1">
        <v>165.74585635359117</v>
      </c>
    </row>
    <row r="799" spans="1:36" x14ac:dyDescent="0.2">
      <c r="A799">
        <v>773</v>
      </c>
      <c r="E799" s="1">
        <v>142.30271668822769</v>
      </c>
      <c r="AD799">
        <v>116.66666666666667</v>
      </c>
      <c r="AJ799" s="1">
        <v>108.38963963963964</v>
      </c>
    </row>
    <row r="800" spans="1:36" x14ac:dyDescent="0.2">
      <c r="A800">
        <v>3140</v>
      </c>
      <c r="E800" s="1">
        <v>154.45859872611464</v>
      </c>
      <c r="AD800">
        <v>110.59379217273954</v>
      </c>
      <c r="AJ800" s="1">
        <v>143.01230992034758</v>
      </c>
    </row>
    <row r="801" spans="1:36" x14ac:dyDescent="0.2">
      <c r="A801">
        <v>1768</v>
      </c>
      <c r="E801" s="1">
        <v>98.981900452488688</v>
      </c>
      <c r="AD801">
        <v>169.281045751634</v>
      </c>
      <c r="AJ801" s="1">
        <v>149.30555555555554</v>
      </c>
    </row>
    <row r="802" spans="1:36" x14ac:dyDescent="0.2">
      <c r="A802">
        <v>1688</v>
      </c>
      <c r="E802" s="1">
        <v>118.48341232227489</v>
      </c>
      <c r="AD802">
        <v>109.74987238386932</v>
      </c>
      <c r="AJ802" s="1">
        <v>124.24870466321244</v>
      </c>
    </row>
    <row r="803" spans="1:36" x14ac:dyDescent="0.2">
      <c r="A803">
        <v>1196</v>
      </c>
      <c r="E803" s="1">
        <v>91.889632107023417</v>
      </c>
      <c r="AD803">
        <v>68.14740030287733</v>
      </c>
      <c r="AJ803" s="1">
        <v>174.34895833333334</v>
      </c>
    </row>
    <row r="804" spans="1:36" x14ac:dyDescent="0.2">
      <c r="A804">
        <v>1456</v>
      </c>
      <c r="E804" s="1">
        <v>129.80769230769232</v>
      </c>
      <c r="AD804">
        <v>95.995893223819309</v>
      </c>
      <c r="AJ804" s="1">
        <v>87.39837398373983</v>
      </c>
    </row>
    <row r="805" spans="1:36" x14ac:dyDescent="0.2">
      <c r="A805">
        <v>2822</v>
      </c>
      <c r="E805" s="1">
        <v>206.56732813607371</v>
      </c>
      <c r="AD805">
        <v>53.167420814479641</v>
      </c>
      <c r="AJ805" s="1">
        <v>124.88174077578051</v>
      </c>
    </row>
    <row r="806" spans="1:36" x14ac:dyDescent="0.2">
      <c r="A806">
        <v>1128</v>
      </c>
      <c r="E806" s="1">
        <v>104.60992907801419</v>
      </c>
      <c r="AD806">
        <v>118.56435643564356</v>
      </c>
      <c r="AJ806" s="1">
        <v>138.36948391922215</v>
      </c>
    </row>
    <row r="807" spans="1:36" x14ac:dyDescent="0.2">
      <c r="A807">
        <v>1428</v>
      </c>
      <c r="E807" s="1">
        <v>159.43977591036415</v>
      </c>
      <c r="AD807">
        <v>105.625</v>
      </c>
      <c r="AJ807" s="1">
        <v>135.78088578088577</v>
      </c>
    </row>
    <row r="808" spans="1:36" x14ac:dyDescent="0.2">
      <c r="A808">
        <v>980</v>
      </c>
      <c r="E808" s="1">
        <v>138.26530612244898</v>
      </c>
      <c r="AD808">
        <v>95.047923322683701</v>
      </c>
      <c r="AJ808" s="1">
        <v>94.707520891364908</v>
      </c>
    </row>
    <row r="809" spans="1:36" x14ac:dyDescent="0.2">
      <c r="A809">
        <v>1576</v>
      </c>
      <c r="E809" s="1">
        <v>141.81472081218274</v>
      </c>
      <c r="AD809">
        <v>123.39331619537275</v>
      </c>
      <c r="AJ809" s="1">
        <v>132.77777777777777</v>
      </c>
    </row>
    <row r="810" spans="1:36" x14ac:dyDescent="0.2">
      <c r="A810">
        <v>1086</v>
      </c>
      <c r="E810" s="1">
        <v>147.28360957642727</v>
      </c>
      <c r="AD810">
        <v>105.72805139186295</v>
      </c>
      <c r="AJ810" s="1">
        <v>113.46356916578669</v>
      </c>
    </row>
    <row r="811" spans="1:36" x14ac:dyDescent="0.2">
      <c r="A811">
        <v>2138</v>
      </c>
      <c r="E811" s="1">
        <v>49.579045837231057</v>
      </c>
      <c r="AD811">
        <v>150.23691654879772</v>
      </c>
      <c r="AJ811" s="1">
        <v>120.55256064690028</v>
      </c>
    </row>
    <row r="812" spans="1:36" x14ac:dyDescent="0.2">
      <c r="A812">
        <v>1309</v>
      </c>
      <c r="E812" s="1">
        <v>138.27349121466767</v>
      </c>
      <c r="AD812">
        <v>79.522862823061629</v>
      </c>
      <c r="AJ812" s="1">
        <v>122.32415902140673</v>
      </c>
    </row>
    <row r="813" spans="1:36" x14ac:dyDescent="0.2">
      <c r="A813">
        <v>848</v>
      </c>
      <c r="E813" s="1">
        <v>170.40094339622641</v>
      </c>
      <c r="AD813">
        <v>94.543147208121823</v>
      </c>
      <c r="AJ813" s="1">
        <v>122.95081967213115</v>
      </c>
    </row>
    <row r="814" spans="1:36" x14ac:dyDescent="0.2">
      <c r="A814">
        <v>1044</v>
      </c>
      <c r="E814" s="1">
        <v>53.633141762452105</v>
      </c>
      <c r="AD814">
        <v>138.67488443759629</v>
      </c>
      <c r="AJ814" s="1">
        <v>39.152892561983471</v>
      </c>
    </row>
    <row r="815" spans="1:36" x14ac:dyDescent="0.2">
      <c r="A815">
        <v>1442</v>
      </c>
      <c r="E815" s="1">
        <v>109.500693481276</v>
      </c>
      <c r="AD815">
        <v>111.57289002557545</v>
      </c>
      <c r="AJ815" s="1">
        <v>113.25503355704699</v>
      </c>
    </row>
    <row r="816" spans="1:36" x14ac:dyDescent="0.2">
      <c r="A816">
        <v>1250</v>
      </c>
      <c r="E816" s="1">
        <v>92.8</v>
      </c>
      <c r="AD816">
        <v>96.491228070175438</v>
      </c>
      <c r="AJ816" s="1">
        <v>127.45098039215686</v>
      </c>
    </row>
    <row r="817" spans="1:36" x14ac:dyDescent="0.2">
      <c r="A817">
        <v>1661</v>
      </c>
      <c r="E817" s="1">
        <v>135.4003612281758</v>
      </c>
      <c r="AD817">
        <v>102.25102319236017</v>
      </c>
      <c r="AJ817" s="1">
        <v>82.961862308073307</v>
      </c>
    </row>
    <row r="818" spans="1:36" x14ac:dyDescent="0.2">
      <c r="A818">
        <v>1008</v>
      </c>
      <c r="E818" s="1">
        <v>135.9126984126984</v>
      </c>
      <c r="AD818">
        <v>110.87912087912088</v>
      </c>
      <c r="AJ818" s="1">
        <v>98.388952819332573</v>
      </c>
    </row>
    <row r="819" spans="1:36" x14ac:dyDescent="0.2">
      <c r="A819">
        <v>1689</v>
      </c>
      <c r="E819" s="1">
        <v>160.44997039668442</v>
      </c>
      <c r="AD819">
        <v>151.70494084899096</v>
      </c>
      <c r="AJ819" s="1">
        <v>123.04250559284117</v>
      </c>
    </row>
    <row r="820" spans="1:36" x14ac:dyDescent="0.2">
      <c r="A820">
        <v>1052</v>
      </c>
      <c r="E820" s="1">
        <v>147.3384030418251</v>
      </c>
      <c r="AD820">
        <v>142.21343873517787</v>
      </c>
      <c r="AJ820" s="1">
        <v>123.9964317573595</v>
      </c>
    </row>
    <row r="821" spans="1:36" x14ac:dyDescent="0.2">
      <c r="A821">
        <v>1358</v>
      </c>
      <c r="E821" s="1">
        <v>164.94845360824743</v>
      </c>
      <c r="AD821">
        <v>148.81518987341772</v>
      </c>
      <c r="AJ821" s="1">
        <v>178.57857857857857</v>
      </c>
    </row>
    <row r="822" spans="1:36" x14ac:dyDescent="0.2">
      <c r="A822">
        <v>1640</v>
      </c>
      <c r="E822" s="1">
        <v>111.58536585365853</v>
      </c>
      <c r="AD822">
        <v>98.614072494669514</v>
      </c>
      <c r="AJ822" s="1">
        <v>128.63705972434917</v>
      </c>
    </row>
    <row r="823" spans="1:36" x14ac:dyDescent="0.2">
      <c r="A823">
        <v>936</v>
      </c>
      <c r="E823" s="1">
        <v>99.358974358974365</v>
      </c>
      <c r="AD823">
        <v>100.27472527472527</v>
      </c>
      <c r="AJ823" s="1">
        <v>126.29936808846762</v>
      </c>
    </row>
    <row r="824" spans="1:36" x14ac:dyDescent="0.2">
      <c r="A824">
        <v>1733</v>
      </c>
      <c r="E824" s="1">
        <v>129.8326601269475</v>
      </c>
      <c r="AD824">
        <v>136.58536585365854</v>
      </c>
      <c r="AJ824" s="1">
        <v>111.7467248908297</v>
      </c>
    </row>
    <row r="825" spans="1:36" x14ac:dyDescent="0.2">
      <c r="A825">
        <v>1489</v>
      </c>
      <c r="E825" s="1">
        <v>93.687038280725318</v>
      </c>
      <c r="AD825">
        <v>144.29530201342283</v>
      </c>
      <c r="AJ825" s="1">
        <v>71.559633027522935</v>
      </c>
    </row>
    <row r="826" spans="1:36" x14ac:dyDescent="0.2">
      <c r="A826">
        <v>1489</v>
      </c>
      <c r="E826" s="1">
        <v>156.21222296843519</v>
      </c>
      <c r="AD826">
        <v>155.23968042609854</v>
      </c>
      <c r="AJ826" s="1">
        <v>203.70721649484537</v>
      </c>
    </row>
    <row r="827" spans="1:36" x14ac:dyDescent="0.2">
      <c r="A827">
        <v>2084</v>
      </c>
      <c r="E827" s="1">
        <v>184.74088291746642</v>
      </c>
      <c r="AD827">
        <v>144.83471074380165</v>
      </c>
      <c r="AJ827" s="1">
        <v>96.059113300492612</v>
      </c>
    </row>
    <row r="828" spans="1:36" x14ac:dyDescent="0.2">
      <c r="A828">
        <v>784</v>
      </c>
      <c r="E828" s="1">
        <v>139.66836734693877</v>
      </c>
      <c r="AD828">
        <v>103.53081986834231</v>
      </c>
      <c r="AJ828" s="1">
        <v>125</v>
      </c>
    </row>
    <row r="829" spans="1:36" x14ac:dyDescent="0.2">
      <c r="A829">
        <v>1434</v>
      </c>
      <c r="E829" s="1">
        <v>131.79916317991632</v>
      </c>
      <c r="AD829">
        <v>111.48007590132828</v>
      </c>
      <c r="AJ829" s="1">
        <v>145.48494983277592</v>
      </c>
    </row>
    <row r="830" spans="1:36" x14ac:dyDescent="0.2">
      <c r="A830">
        <v>2126</v>
      </c>
      <c r="E830" s="1">
        <v>87.017873941674509</v>
      </c>
      <c r="AD830">
        <v>172.31872070581747</v>
      </c>
      <c r="AJ830" s="1">
        <v>96.440872560275551</v>
      </c>
    </row>
    <row r="831" spans="1:36" x14ac:dyDescent="0.2">
      <c r="A831">
        <v>1223</v>
      </c>
      <c r="E831" s="1">
        <v>120.5233033524121</v>
      </c>
      <c r="AD831">
        <v>152.95169946332737</v>
      </c>
      <c r="AJ831" s="1">
        <v>101.02647217720151</v>
      </c>
    </row>
    <row r="832" spans="1:36" x14ac:dyDescent="0.2">
      <c r="A832">
        <v>1392</v>
      </c>
      <c r="E832" s="1">
        <v>119.25287356321839</v>
      </c>
      <c r="AD832">
        <v>129.26249008723235</v>
      </c>
      <c r="AJ832" s="1">
        <v>115.93333333333334</v>
      </c>
    </row>
    <row r="833" spans="1:36" x14ac:dyDescent="0.2">
      <c r="A833">
        <v>1200</v>
      </c>
      <c r="E833" s="1">
        <v>125.83333333333333</v>
      </c>
      <c r="AD833">
        <v>64.970836033700579</v>
      </c>
      <c r="AJ833" s="1">
        <v>196.44935972060534</v>
      </c>
    </row>
    <row r="834" spans="1:36" x14ac:dyDescent="0.2">
      <c r="A834">
        <v>1829</v>
      </c>
      <c r="E834" s="1">
        <v>129.5790049207217</v>
      </c>
      <c r="AD834">
        <v>101.91897654584221</v>
      </c>
      <c r="AJ834" s="1">
        <v>98.861788617886177</v>
      </c>
    </row>
    <row r="835" spans="1:36" x14ac:dyDescent="0.2">
      <c r="A835">
        <v>1516</v>
      </c>
      <c r="E835" s="1">
        <v>110.15831134564644</v>
      </c>
      <c r="AD835">
        <v>99.233983286908071</v>
      </c>
      <c r="AJ835" s="1">
        <v>130</v>
      </c>
    </row>
    <row r="836" spans="1:36" x14ac:dyDescent="0.2">
      <c r="A836">
        <v>1144</v>
      </c>
      <c r="E836" s="1">
        <v>122.33391608391608</v>
      </c>
      <c r="AD836">
        <v>129.46912242686889</v>
      </c>
      <c r="AJ836" s="1">
        <v>128.29403606102636</v>
      </c>
    </row>
    <row r="837" spans="1:36" x14ac:dyDescent="0.2">
      <c r="A837">
        <v>1067</v>
      </c>
      <c r="E837" s="1">
        <v>119.96251171508904</v>
      </c>
      <c r="AD837">
        <v>93.954248366013076</v>
      </c>
      <c r="AJ837" s="1">
        <v>84.493964716805948</v>
      </c>
    </row>
    <row r="838" spans="1:36" x14ac:dyDescent="0.2">
      <c r="A838">
        <v>1559</v>
      </c>
      <c r="E838" s="1">
        <v>98.46055163566389</v>
      </c>
      <c r="AD838">
        <v>115.33879374534624</v>
      </c>
      <c r="AJ838" s="1">
        <v>170.52980132450332</v>
      </c>
    </row>
    <row r="839" spans="1:36" x14ac:dyDescent="0.2">
      <c r="A839">
        <v>987</v>
      </c>
      <c r="E839" s="1">
        <v>101.31712259371834</v>
      </c>
      <c r="AD839">
        <v>82.740213523131672</v>
      </c>
      <c r="AJ839" s="1">
        <v>86.86440677966101</v>
      </c>
    </row>
    <row r="840" spans="1:36" x14ac:dyDescent="0.2">
      <c r="A840">
        <v>1099</v>
      </c>
      <c r="E840" s="1">
        <v>131.02820746132849</v>
      </c>
      <c r="AD840">
        <v>99.443118536197289</v>
      </c>
      <c r="AJ840" s="1">
        <v>124.45730824891461</v>
      </c>
    </row>
    <row r="841" spans="1:36" x14ac:dyDescent="0.2">
      <c r="A841">
        <v>1200</v>
      </c>
      <c r="E841" s="1">
        <v>108.75</v>
      </c>
      <c r="AD841">
        <v>166.44325290437891</v>
      </c>
      <c r="AJ841" s="1">
        <v>147.39517153748412</v>
      </c>
    </row>
    <row r="842" spans="1:36" x14ac:dyDescent="0.2">
      <c r="A842">
        <v>1482</v>
      </c>
      <c r="E842" s="1">
        <v>94.466936572199728</v>
      </c>
      <c r="AD842">
        <v>118.76590330788804</v>
      </c>
      <c r="AJ842" s="1">
        <v>152.18274111675126</v>
      </c>
    </row>
    <row r="843" spans="1:36" x14ac:dyDescent="0.2">
      <c r="A843">
        <v>1539</v>
      </c>
      <c r="E843" s="1">
        <v>102.3391812865497</v>
      </c>
      <c r="AD843">
        <v>85.913185913185913</v>
      </c>
      <c r="AJ843" s="1">
        <v>98.672299336149663</v>
      </c>
    </row>
    <row r="844" spans="1:36" x14ac:dyDescent="0.2">
      <c r="A844">
        <v>1165</v>
      </c>
      <c r="E844" s="1">
        <v>150.12875536480686</v>
      </c>
      <c r="AD844">
        <v>55.915244261330194</v>
      </c>
      <c r="AJ844" s="1">
        <v>140.35087719298247</v>
      </c>
    </row>
    <row r="845" spans="1:36" x14ac:dyDescent="0.2">
      <c r="A845">
        <v>1800</v>
      </c>
      <c r="E845" s="1">
        <v>78.333333333333329</v>
      </c>
      <c r="AD845">
        <v>117.46987951807229</v>
      </c>
      <c r="AJ845" s="1">
        <v>67.017082785808142</v>
      </c>
    </row>
    <row r="846" spans="1:36" x14ac:dyDescent="0.2">
      <c r="A846">
        <v>1416</v>
      </c>
      <c r="E846" s="1">
        <v>108.6864406779661</v>
      </c>
      <c r="AD846">
        <v>104.76718403547672</v>
      </c>
      <c r="AJ846" s="1">
        <v>106.21557828481511</v>
      </c>
    </row>
    <row r="847" spans="1:36" x14ac:dyDescent="0.2">
      <c r="A847">
        <v>1701</v>
      </c>
      <c r="E847" s="1">
        <v>100.52910052910053</v>
      </c>
      <c r="AD847">
        <v>103.57583230579532</v>
      </c>
      <c r="AJ847" s="1">
        <v>109.85352862849534</v>
      </c>
    </row>
    <row r="848" spans="1:36" x14ac:dyDescent="0.2">
      <c r="A848">
        <v>1775</v>
      </c>
      <c r="E848" s="1">
        <v>120</v>
      </c>
      <c r="AD848">
        <v>84.918478260869563</v>
      </c>
      <c r="AJ848" s="1">
        <v>83.170254403131111</v>
      </c>
    </row>
    <row r="849" spans="1:36" x14ac:dyDescent="0.2">
      <c r="A849">
        <v>864</v>
      </c>
      <c r="E849" s="1">
        <v>154.51388888888889</v>
      </c>
      <c r="AD849">
        <v>116.86390532544378</v>
      </c>
      <c r="AJ849" s="1">
        <v>110.16635859519408</v>
      </c>
    </row>
    <row r="850" spans="1:36" x14ac:dyDescent="0.2">
      <c r="A850">
        <v>2358</v>
      </c>
      <c r="E850" s="1">
        <v>101.78117048346056</v>
      </c>
      <c r="AD850">
        <v>120.87912087912088</v>
      </c>
      <c r="AJ850" s="1">
        <v>136.33633633633633</v>
      </c>
    </row>
    <row r="851" spans="1:36" x14ac:dyDescent="0.2">
      <c r="A851">
        <v>1855</v>
      </c>
      <c r="E851" s="1">
        <v>100.80862533692722</v>
      </c>
      <c r="AD851">
        <v>117.66505636070853</v>
      </c>
      <c r="AJ851" s="1">
        <v>134.97340425531914</v>
      </c>
    </row>
    <row r="852" spans="1:36" x14ac:dyDescent="0.2">
      <c r="A852">
        <v>848</v>
      </c>
      <c r="E852" s="1">
        <v>155.07075471698113</v>
      </c>
      <c r="AD852">
        <v>85.207100591715971</v>
      </c>
      <c r="AJ852" s="1">
        <v>108.69565217391305</v>
      </c>
    </row>
    <row r="853" spans="1:36" x14ac:dyDescent="0.2">
      <c r="A853">
        <v>1456</v>
      </c>
      <c r="E853" s="1">
        <v>147.66483516483515</v>
      </c>
      <c r="AD853">
        <v>146.86468646864685</v>
      </c>
      <c r="AJ853" s="1">
        <v>155.47703180212014</v>
      </c>
    </row>
    <row r="854" spans="1:36" x14ac:dyDescent="0.2">
      <c r="A854">
        <v>1646</v>
      </c>
      <c r="E854" s="1">
        <v>99.635479951397329</v>
      </c>
      <c r="AD854">
        <v>107.09117221418235</v>
      </c>
      <c r="AJ854" s="1">
        <v>159.01639344262296</v>
      </c>
    </row>
    <row r="855" spans="1:36" x14ac:dyDescent="0.2">
      <c r="A855">
        <v>1445</v>
      </c>
      <c r="E855" s="1">
        <v>109.34256055363322</v>
      </c>
      <c r="AD855">
        <v>134.31712962962962</v>
      </c>
      <c r="AJ855" s="1">
        <v>69.711538461538467</v>
      </c>
    </row>
    <row r="856" spans="1:36" x14ac:dyDescent="0.2">
      <c r="A856">
        <v>1779</v>
      </c>
      <c r="E856" s="1">
        <v>95.559302979201803</v>
      </c>
      <c r="AD856">
        <v>111.24227093872962</v>
      </c>
      <c r="AJ856" s="1">
        <v>99.033816425120776</v>
      </c>
    </row>
    <row r="857" spans="1:36" x14ac:dyDescent="0.2">
      <c r="A857">
        <v>1040</v>
      </c>
      <c r="E857" s="1">
        <v>122.11538461538461</v>
      </c>
      <c r="AD857">
        <v>86.795252225519292</v>
      </c>
      <c r="AJ857" s="1">
        <v>127.55102040816327</v>
      </c>
    </row>
    <row r="858" spans="1:36" x14ac:dyDescent="0.2">
      <c r="A858">
        <v>1026</v>
      </c>
      <c r="E858" s="1">
        <v>143.2748538011696</v>
      </c>
      <c r="AD858">
        <v>130.67484662576686</v>
      </c>
      <c r="AJ858" s="1">
        <v>132.51582278481013</v>
      </c>
    </row>
    <row r="859" spans="1:36" x14ac:dyDescent="0.2">
      <c r="A859">
        <v>1481</v>
      </c>
      <c r="E859" s="1">
        <v>117.4881836596894</v>
      </c>
      <c r="AD859">
        <v>142.92364990689012</v>
      </c>
      <c r="AJ859" s="1">
        <v>178.05407047387607</v>
      </c>
    </row>
    <row r="860" spans="1:36" x14ac:dyDescent="0.2">
      <c r="A860">
        <v>1370</v>
      </c>
      <c r="E860" s="1">
        <v>110.94890510948905</v>
      </c>
      <c r="AD860">
        <v>123.81602914389799</v>
      </c>
      <c r="AJ860" s="1">
        <v>76.308139534883722</v>
      </c>
    </row>
    <row r="861" spans="1:36" x14ac:dyDescent="0.2">
      <c r="A861">
        <v>2654</v>
      </c>
      <c r="E861" s="1">
        <v>94.197437829691026</v>
      </c>
      <c r="AD861">
        <v>117.64705882352941</v>
      </c>
      <c r="AJ861" s="1">
        <v>63.919532770927972</v>
      </c>
    </row>
    <row r="862" spans="1:36" x14ac:dyDescent="0.2">
      <c r="A862">
        <v>1426</v>
      </c>
      <c r="E862" s="1">
        <v>133.2047685834502</v>
      </c>
      <c r="AD862">
        <v>109.11925175370226</v>
      </c>
      <c r="AJ862" s="1">
        <v>123.01587301587301</v>
      </c>
    </row>
    <row r="863" spans="1:36" x14ac:dyDescent="0.2">
      <c r="A863">
        <v>1039</v>
      </c>
      <c r="E863" s="1">
        <v>126.56400384985562</v>
      </c>
      <c r="AD863">
        <v>174.6987951807229</v>
      </c>
      <c r="AJ863" s="1">
        <v>139.05683192261185</v>
      </c>
    </row>
    <row r="864" spans="1:36" x14ac:dyDescent="0.2">
      <c r="A864">
        <v>1097</v>
      </c>
      <c r="E864" s="1">
        <v>138.55970829535096</v>
      </c>
      <c r="AD864">
        <v>102.4390243902439</v>
      </c>
      <c r="AJ864" s="1">
        <v>125.52410901467505</v>
      </c>
    </row>
    <row r="865" spans="1:36" x14ac:dyDescent="0.2">
      <c r="A865">
        <v>1148</v>
      </c>
      <c r="E865" s="1">
        <v>115.41811846689896</v>
      </c>
      <c r="AD865">
        <v>93.607305936073061</v>
      </c>
      <c r="AJ865" s="1">
        <v>99.408284023668642</v>
      </c>
    </row>
    <row r="866" spans="1:36" x14ac:dyDescent="0.2">
      <c r="A866">
        <v>1372</v>
      </c>
      <c r="E866" s="1">
        <v>182.63848396501459</v>
      </c>
      <c r="AD866">
        <v>134.63463463463464</v>
      </c>
      <c r="AJ866" s="1">
        <v>194.75308641975309</v>
      </c>
    </row>
    <row r="867" spans="1:36" x14ac:dyDescent="0.2">
      <c r="A867">
        <v>1002</v>
      </c>
      <c r="E867" s="1">
        <v>148.20359281437126</v>
      </c>
      <c r="AD867">
        <v>139.82102908277406</v>
      </c>
      <c r="AJ867" s="1">
        <v>126.82280159080867</v>
      </c>
    </row>
    <row r="868" spans="1:36" x14ac:dyDescent="0.2">
      <c r="A868">
        <v>1646</v>
      </c>
      <c r="E868" s="1">
        <v>151.21506682867559</v>
      </c>
      <c r="AD868">
        <v>58.885383806519457</v>
      </c>
      <c r="AJ868" s="1">
        <v>85.967831392124239</v>
      </c>
    </row>
    <row r="869" spans="1:36" x14ac:dyDescent="0.2">
      <c r="A869">
        <v>1120</v>
      </c>
      <c r="E869" s="1">
        <v>115.17857142857143</v>
      </c>
      <c r="AD869">
        <v>174.6240487062405</v>
      </c>
      <c r="AJ869" s="1">
        <v>106.00490196078431</v>
      </c>
    </row>
    <row r="870" spans="1:36" x14ac:dyDescent="0.2">
      <c r="A870">
        <v>2320</v>
      </c>
      <c r="E870" s="1">
        <v>72.84482758620689</v>
      </c>
      <c r="AD870">
        <v>75.123152709359601</v>
      </c>
      <c r="AJ870" s="1">
        <v>112.61485616144267</v>
      </c>
    </row>
    <row r="871" spans="1:36" x14ac:dyDescent="0.2">
      <c r="A871">
        <v>1949</v>
      </c>
      <c r="E871" s="1">
        <v>121.0877373011801</v>
      </c>
      <c r="AD871">
        <v>110.6523534269199</v>
      </c>
      <c r="AJ871" s="1">
        <v>110.14263074484944</v>
      </c>
    </row>
    <row r="872" spans="1:36" x14ac:dyDescent="0.2">
      <c r="A872">
        <v>894</v>
      </c>
      <c r="E872" s="1">
        <v>122.48322147651007</v>
      </c>
      <c r="AD872">
        <v>77.464788732394368</v>
      </c>
      <c r="AJ872" s="1">
        <v>80.553952683208308</v>
      </c>
    </row>
    <row r="873" spans="1:36" x14ac:dyDescent="0.2">
      <c r="A873">
        <v>1682</v>
      </c>
      <c r="E873" s="1">
        <v>119.20332936979786</v>
      </c>
      <c r="AD873">
        <v>64.559925093632955</v>
      </c>
      <c r="AJ873" s="1">
        <v>194.06589958158995</v>
      </c>
    </row>
    <row r="874" spans="1:36" x14ac:dyDescent="0.2">
      <c r="A874">
        <v>910</v>
      </c>
      <c r="E874" s="1">
        <v>127.47252747252747</v>
      </c>
      <c r="AD874">
        <v>123.48993288590604</v>
      </c>
      <c r="AJ874" s="1">
        <v>146.46464646464648</v>
      </c>
    </row>
    <row r="875" spans="1:36" x14ac:dyDescent="0.2">
      <c r="A875">
        <v>1268</v>
      </c>
      <c r="E875" s="1">
        <v>104.88958990536278</v>
      </c>
      <c r="AD875">
        <v>127.41652021089631</v>
      </c>
      <c r="AJ875" s="1">
        <v>64.935064935064929</v>
      </c>
    </row>
    <row r="876" spans="1:36" x14ac:dyDescent="0.2">
      <c r="A876">
        <v>1131</v>
      </c>
      <c r="E876" s="1">
        <v>58.797524314765695</v>
      </c>
      <c r="AD876">
        <v>110.7087428867046</v>
      </c>
      <c r="AJ876" s="1">
        <v>91.290322580645167</v>
      </c>
    </row>
    <row r="877" spans="1:36" x14ac:dyDescent="0.2">
      <c r="A877">
        <v>2610</v>
      </c>
      <c r="E877" s="1">
        <v>116.27471264367816</v>
      </c>
      <c r="AD877">
        <v>84.273390842733903</v>
      </c>
      <c r="AJ877" s="1">
        <v>135.54915514592935</v>
      </c>
    </row>
    <row r="878" spans="1:36" x14ac:dyDescent="0.2">
      <c r="A878">
        <v>1040</v>
      </c>
      <c r="E878" s="1">
        <v>127.16346153846153</v>
      </c>
      <c r="AD878">
        <v>72.519083969465655</v>
      </c>
      <c r="AJ878" s="1">
        <v>152.08282674772036</v>
      </c>
    </row>
    <row r="879" spans="1:36" x14ac:dyDescent="0.2">
      <c r="A879">
        <v>2224</v>
      </c>
      <c r="E879" s="1">
        <v>157.37410071942446</v>
      </c>
      <c r="AD879">
        <v>111.34453781512605</v>
      </c>
      <c r="AJ879" s="1">
        <v>83.459787556904402</v>
      </c>
    </row>
    <row r="880" spans="1:36" x14ac:dyDescent="0.2">
      <c r="A880">
        <v>1155</v>
      </c>
      <c r="E880" s="1">
        <v>128.13852813852813</v>
      </c>
      <c r="AD880">
        <v>119.52861952861953</v>
      </c>
      <c r="AJ880" s="1">
        <v>94.692005242463964</v>
      </c>
    </row>
    <row r="881" spans="1:36" x14ac:dyDescent="0.2">
      <c r="A881">
        <v>864</v>
      </c>
      <c r="E881" s="1">
        <v>157.98611111111111</v>
      </c>
      <c r="AD881">
        <v>66.191446028513241</v>
      </c>
      <c r="AJ881" s="1">
        <v>128.2051282051282</v>
      </c>
    </row>
    <row r="882" spans="1:36" x14ac:dyDescent="0.2">
      <c r="A882">
        <v>1090</v>
      </c>
      <c r="E882" s="1">
        <v>144.03669724770643</v>
      </c>
      <c r="AD882">
        <v>77.85145739910314</v>
      </c>
      <c r="AJ882" s="1">
        <v>118.18778726198293</v>
      </c>
    </row>
    <row r="883" spans="1:36" x14ac:dyDescent="0.2">
      <c r="A883">
        <v>1717</v>
      </c>
      <c r="E883" s="1">
        <v>109.20209668025626</v>
      </c>
      <c r="AD883">
        <v>100.10266940451746</v>
      </c>
      <c r="AJ883" s="1">
        <v>134.05405405405406</v>
      </c>
    </row>
    <row r="884" spans="1:36" x14ac:dyDescent="0.2">
      <c r="A884">
        <v>1593</v>
      </c>
      <c r="E884" s="1">
        <v>111.73885750156937</v>
      </c>
      <c r="AD884">
        <v>124.89044697633655</v>
      </c>
      <c r="AJ884" s="1">
        <v>153.38827838827839</v>
      </c>
    </row>
    <row r="885" spans="1:36" x14ac:dyDescent="0.2">
      <c r="A885">
        <v>2230</v>
      </c>
      <c r="E885" s="1">
        <v>53.139013452914796</v>
      </c>
      <c r="AD885">
        <v>127.20588235294117</v>
      </c>
      <c r="AJ885" s="1">
        <v>110.49723756906077</v>
      </c>
    </row>
    <row r="886" spans="1:36" x14ac:dyDescent="0.2">
      <c r="A886">
        <v>892</v>
      </c>
      <c r="E886" s="1">
        <v>112.10762331838565</v>
      </c>
      <c r="AD886">
        <v>147.02664298401422</v>
      </c>
      <c r="AJ886" s="1">
        <v>90.604026845637577</v>
      </c>
    </row>
    <row r="887" spans="1:36" x14ac:dyDescent="0.2">
      <c r="A887">
        <v>1709</v>
      </c>
      <c r="E887" s="1">
        <v>192.45172615564658</v>
      </c>
      <c r="AD887">
        <v>144.92753623188406</v>
      </c>
      <c r="AJ887" s="1">
        <v>100.18132366273798</v>
      </c>
    </row>
    <row r="888" spans="1:36" x14ac:dyDescent="0.2">
      <c r="A888">
        <v>1712</v>
      </c>
      <c r="E888" s="1">
        <v>84.696261682242991</v>
      </c>
      <c r="AD888">
        <v>151.61502966381016</v>
      </c>
      <c r="AJ888" s="1">
        <v>133.44887348353552</v>
      </c>
    </row>
    <row r="889" spans="1:36" x14ac:dyDescent="0.2">
      <c r="A889">
        <v>1393</v>
      </c>
      <c r="E889" s="1">
        <v>97.272074659009334</v>
      </c>
      <c r="AD889">
        <v>95.289079229122052</v>
      </c>
      <c r="AJ889" s="1">
        <v>145.13274336283186</v>
      </c>
    </row>
    <row r="890" spans="1:36" x14ac:dyDescent="0.2">
      <c r="A890">
        <v>2217</v>
      </c>
      <c r="E890" s="1">
        <v>120.88407758231845</v>
      </c>
      <c r="AD890">
        <v>120.09014810045075</v>
      </c>
      <c r="AJ890" s="1">
        <v>113.30362826225334</v>
      </c>
    </row>
    <row r="891" spans="1:36" x14ac:dyDescent="0.2">
      <c r="A891">
        <v>1505</v>
      </c>
      <c r="E891" s="1">
        <v>99.33554817275747</v>
      </c>
      <c r="AD891">
        <v>164.31334622823985</v>
      </c>
      <c r="AJ891" s="1">
        <v>104.2209807572936</v>
      </c>
    </row>
    <row r="892" spans="1:36" x14ac:dyDescent="0.2">
      <c r="A892">
        <v>924</v>
      </c>
      <c r="E892" s="1">
        <v>133.00865800865802</v>
      </c>
      <c r="AD892">
        <v>62.925170068027214</v>
      </c>
      <c r="AJ892" s="1">
        <v>151.17581187010077</v>
      </c>
    </row>
    <row r="893" spans="1:36" x14ac:dyDescent="0.2">
      <c r="A893">
        <v>1683</v>
      </c>
      <c r="E893" s="1">
        <v>102.49554367201426</v>
      </c>
      <c r="AD893">
        <v>120.44534412955466</v>
      </c>
      <c r="AJ893" s="1">
        <v>128.81679389312978</v>
      </c>
    </row>
    <row r="894" spans="1:36" x14ac:dyDescent="0.2">
      <c r="A894">
        <v>1068</v>
      </c>
      <c r="E894" s="1">
        <v>144.6629213483146</v>
      </c>
      <c r="AD894">
        <v>115.63981042654028</v>
      </c>
      <c r="AJ894" s="1">
        <v>98.971722365038559</v>
      </c>
    </row>
    <row r="895" spans="1:36" x14ac:dyDescent="0.2">
      <c r="A895">
        <v>1383</v>
      </c>
      <c r="E895" s="1">
        <v>119.3058568329718</v>
      </c>
      <c r="AD895">
        <v>148.74141876430207</v>
      </c>
      <c r="AJ895" s="1">
        <v>62.843406593406591</v>
      </c>
    </row>
    <row r="896" spans="1:36" x14ac:dyDescent="0.2">
      <c r="A896">
        <v>1535</v>
      </c>
      <c r="E896" s="1">
        <v>77.431921824104236</v>
      </c>
      <c r="AD896">
        <v>135.67143516382095</v>
      </c>
      <c r="AJ896" s="1">
        <v>111.85133239831697</v>
      </c>
    </row>
    <row r="897" spans="1:36" x14ac:dyDescent="0.2">
      <c r="A897">
        <v>1796</v>
      </c>
      <c r="E897" s="1">
        <v>77.951002227171486</v>
      </c>
      <c r="AD897">
        <v>99.879227053140099</v>
      </c>
      <c r="AJ897" s="1">
        <v>156.45161290322579</v>
      </c>
    </row>
    <row r="898" spans="1:36" x14ac:dyDescent="0.2">
      <c r="A898">
        <v>951</v>
      </c>
      <c r="E898" s="1">
        <v>111.98738170347004</v>
      </c>
      <c r="AD898">
        <v>93.269934162399409</v>
      </c>
      <c r="AJ898" s="1">
        <v>126.14942528735632</v>
      </c>
    </row>
    <row r="899" spans="1:36" x14ac:dyDescent="0.2">
      <c r="A899">
        <v>2240</v>
      </c>
      <c r="E899" s="1">
        <v>63.818303571428572</v>
      </c>
      <c r="AD899">
        <v>143.26375711574951</v>
      </c>
      <c r="AJ899" s="1">
        <v>115.96180081855388</v>
      </c>
    </row>
    <row r="900" spans="1:36" x14ac:dyDescent="0.2">
      <c r="A900">
        <v>2364</v>
      </c>
      <c r="E900" s="1">
        <v>258.73815566835873</v>
      </c>
      <c r="AD900">
        <v>108.05970149253731</v>
      </c>
      <c r="AJ900" s="1">
        <v>126.64233576642336</v>
      </c>
    </row>
    <row r="901" spans="1:36" x14ac:dyDescent="0.2">
      <c r="A901">
        <v>1236</v>
      </c>
      <c r="E901" s="1">
        <v>109.22330097087378</v>
      </c>
      <c r="AD901">
        <v>90.324384787472042</v>
      </c>
      <c r="AJ901" s="1">
        <v>127.27272727272727</v>
      </c>
    </row>
    <row r="902" spans="1:36" x14ac:dyDescent="0.2">
      <c r="A902">
        <v>858</v>
      </c>
      <c r="E902" s="1">
        <v>128.2051282051282</v>
      </c>
      <c r="AD902">
        <v>98.958333333333329</v>
      </c>
      <c r="AJ902" s="1">
        <v>115.26232114467409</v>
      </c>
    </row>
    <row r="903" spans="1:36" x14ac:dyDescent="0.2">
      <c r="A903">
        <v>1306</v>
      </c>
      <c r="E903" s="1">
        <v>117.15160796324655</v>
      </c>
      <c r="AD903">
        <v>126.65289256198348</v>
      </c>
      <c r="AJ903" s="1">
        <v>127.88461538461539</v>
      </c>
    </row>
    <row r="904" spans="1:36" x14ac:dyDescent="0.2">
      <c r="A904">
        <v>1509</v>
      </c>
      <c r="E904" s="1">
        <v>119.28429423459245</v>
      </c>
      <c r="AD904">
        <v>64.584436209634731</v>
      </c>
      <c r="AJ904" s="1">
        <v>131.59698423577794</v>
      </c>
    </row>
    <row r="905" spans="1:36" x14ac:dyDescent="0.2">
      <c r="A905">
        <v>1670</v>
      </c>
      <c r="E905" s="1">
        <v>143.7125748502994</v>
      </c>
      <c r="AD905">
        <v>187.56194251734391</v>
      </c>
      <c r="AJ905" s="1">
        <v>127.89768185451639</v>
      </c>
    </row>
    <row r="906" spans="1:36" x14ac:dyDescent="0.2">
      <c r="A906">
        <v>902</v>
      </c>
      <c r="E906" s="1">
        <v>139.13525498891352</v>
      </c>
      <c r="AD906">
        <v>110.53089643167972</v>
      </c>
      <c r="AJ906" s="1">
        <v>125.16688918558077</v>
      </c>
    </row>
    <row r="907" spans="1:36" x14ac:dyDescent="0.2">
      <c r="A907">
        <v>1063</v>
      </c>
      <c r="E907" s="1">
        <v>120.41392285983066</v>
      </c>
      <c r="AD907">
        <v>94.488188976377955</v>
      </c>
      <c r="AJ907" s="1">
        <v>147.59036144578315</v>
      </c>
    </row>
    <row r="908" spans="1:36" x14ac:dyDescent="0.2">
      <c r="A908">
        <v>1636</v>
      </c>
      <c r="E908" s="1">
        <v>155.86797066014671</v>
      </c>
      <c r="AD908">
        <v>124.74815312290127</v>
      </c>
      <c r="AJ908" s="1">
        <v>129.03225806451613</v>
      </c>
    </row>
    <row r="909" spans="1:36" x14ac:dyDescent="0.2">
      <c r="A909">
        <v>2057</v>
      </c>
      <c r="E909" s="1">
        <v>121.53621779290228</v>
      </c>
      <c r="AD909">
        <v>146.524064171123</v>
      </c>
      <c r="AJ909" s="1">
        <v>80.578512396694208</v>
      </c>
    </row>
    <row r="910" spans="1:36" x14ac:dyDescent="0.2">
      <c r="A910">
        <v>902</v>
      </c>
      <c r="E910" s="1">
        <v>145.23281596452327</v>
      </c>
      <c r="AD910">
        <v>111.2</v>
      </c>
      <c r="AJ910" s="1">
        <v>121.66666666666667</v>
      </c>
    </row>
    <row r="911" spans="1:36" x14ac:dyDescent="0.2">
      <c r="A911">
        <v>1484</v>
      </c>
      <c r="E911" s="1">
        <v>117.25067385444744</v>
      </c>
      <c r="AD911">
        <v>71.354166666666671</v>
      </c>
      <c r="AJ911" s="1">
        <v>137.82051282051282</v>
      </c>
    </row>
    <row r="912" spans="1:36" x14ac:dyDescent="0.2">
      <c r="A912">
        <v>2274</v>
      </c>
      <c r="E912" s="1">
        <v>67.854001759014949</v>
      </c>
      <c r="AD912">
        <v>116.12903225806451</v>
      </c>
      <c r="AJ912" s="1">
        <v>134.27092846270929</v>
      </c>
    </row>
    <row r="913" spans="1:36" x14ac:dyDescent="0.2">
      <c r="A913">
        <v>1268</v>
      </c>
      <c r="E913" s="1">
        <v>113.17034700315457</v>
      </c>
      <c r="AD913">
        <v>114.79118329466357</v>
      </c>
      <c r="AJ913" s="1">
        <v>93.726937269372698</v>
      </c>
    </row>
    <row r="914" spans="1:36" x14ac:dyDescent="0.2">
      <c r="A914">
        <v>1015</v>
      </c>
      <c r="E914" s="1">
        <v>86.699507389162562</v>
      </c>
      <c r="AD914">
        <v>116.69128508124076</v>
      </c>
      <c r="AJ914" s="1">
        <v>96.676737160120851</v>
      </c>
    </row>
    <row r="915" spans="1:36" x14ac:dyDescent="0.2">
      <c r="A915">
        <v>2002</v>
      </c>
      <c r="E915" s="1">
        <v>72.427572427572429</v>
      </c>
      <c r="AD915">
        <v>144.31023521932613</v>
      </c>
      <c r="AJ915" s="1">
        <v>98.063710181136784</v>
      </c>
    </row>
    <row r="916" spans="1:36" x14ac:dyDescent="0.2">
      <c r="A916">
        <v>1224</v>
      </c>
      <c r="E916" s="1">
        <v>141.93872549019608</v>
      </c>
      <c r="AD916">
        <v>144.71153846153845</v>
      </c>
      <c r="AJ916" s="1">
        <v>136.98630136986301</v>
      </c>
    </row>
    <row r="917" spans="1:36" x14ac:dyDescent="0.2">
      <c r="A917">
        <v>1092</v>
      </c>
      <c r="E917" s="1">
        <v>68.681318681318686</v>
      </c>
      <c r="AD917">
        <v>76.206140350877192</v>
      </c>
      <c r="AJ917" s="1">
        <v>125.78947368421052</v>
      </c>
    </row>
    <row r="918" spans="1:36" x14ac:dyDescent="0.2">
      <c r="A918">
        <v>480</v>
      </c>
      <c r="E918" s="1">
        <v>73.564583333333331</v>
      </c>
      <c r="AD918">
        <v>69.064160196158568</v>
      </c>
      <c r="AJ918" s="1">
        <v>119.04761904761905</v>
      </c>
    </row>
    <row r="919" spans="1:36" x14ac:dyDescent="0.2">
      <c r="A919">
        <v>1229</v>
      </c>
      <c r="E919" s="1">
        <v>109.84540276647681</v>
      </c>
      <c r="AD919">
        <v>93.838526912181308</v>
      </c>
      <c r="AJ919" s="1">
        <v>133.58458961474037</v>
      </c>
    </row>
    <row r="920" spans="1:36" x14ac:dyDescent="0.2">
      <c r="A920">
        <v>2127</v>
      </c>
      <c r="E920" s="1">
        <v>111.89468735307945</v>
      </c>
      <c r="AD920">
        <v>107.68072289156626</v>
      </c>
      <c r="AJ920" s="1">
        <v>123.95118230358504</v>
      </c>
    </row>
    <row r="921" spans="1:36" x14ac:dyDescent="0.2">
      <c r="A921">
        <v>1414</v>
      </c>
      <c r="E921" s="1">
        <v>124.82319660537482</v>
      </c>
      <c r="AD921">
        <v>120.10113780025284</v>
      </c>
      <c r="AJ921" s="1">
        <v>124.75728155339806</v>
      </c>
    </row>
    <row r="922" spans="1:36" x14ac:dyDescent="0.2">
      <c r="A922">
        <v>1721</v>
      </c>
      <c r="E922" s="1">
        <v>116.79256246368391</v>
      </c>
      <c r="AD922">
        <v>142.63959390862945</v>
      </c>
      <c r="AJ922" s="1">
        <v>135.93518060366156</v>
      </c>
    </row>
    <row r="923" spans="1:36" x14ac:dyDescent="0.2">
      <c r="A923">
        <v>2200</v>
      </c>
      <c r="E923" s="1">
        <v>66.318181818181813</v>
      </c>
      <c r="AD923">
        <v>156.68402777777777</v>
      </c>
      <c r="AJ923" s="1">
        <v>107.10059171597634</v>
      </c>
    </row>
    <row r="924" spans="1:36" x14ac:dyDescent="0.2">
      <c r="A924">
        <v>1316</v>
      </c>
      <c r="E924" s="1">
        <v>129.17173252279636</v>
      </c>
      <c r="AD924">
        <v>91.781874039938558</v>
      </c>
      <c r="AJ924" s="1">
        <v>152.50544662309369</v>
      </c>
    </row>
    <row r="925" spans="1:36" x14ac:dyDescent="0.2">
      <c r="A925">
        <v>1617</v>
      </c>
      <c r="E925" s="1">
        <v>119.35683364254793</v>
      </c>
      <c r="AD925">
        <v>45.320404721753796</v>
      </c>
      <c r="AJ925" s="1">
        <v>113.38962605548853</v>
      </c>
    </row>
    <row r="926" spans="1:36" x14ac:dyDescent="0.2">
      <c r="A926">
        <v>1686</v>
      </c>
      <c r="E926" s="1">
        <v>123.07236061684461</v>
      </c>
      <c r="AD926">
        <v>97.896634615384613</v>
      </c>
      <c r="AJ926" s="1">
        <v>104.37881873727088</v>
      </c>
    </row>
    <row r="927" spans="1:36" x14ac:dyDescent="0.2">
      <c r="A927">
        <v>1126</v>
      </c>
      <c r="E927" s="1">
        <v>155.41740674955594</v>
      </c>
      <c r="AD927">
        <v>131.65399239543726</v>
      </c>
      <c r="AJ927" s="1">
        <v>159.19117647058823</v>
      </c>
    </row>
    <row r="928" spans="1:36" x14ac:dyDescent="0.2">
      <c r="A928">
        <v>2374</v>
      </c>
      <c r="E928" s="1">
        <v>120.05054759898904</v>
      </c>
      <c r="AD928">
        <v>137.41134751773049</v>
      </c>
      <c r="AJ928" s="1">
        <v>133.43253968253967</v>
      </c>
    </row>
    <row r="929" spans="1:36" x14ac:dyDescent="0.2">
      <c r="A929">
        <v>1978</v>
      </c>
      <c r="E929" s="1">
        <v>88.978766430738119</v>
      </c>
      <c r="AD929">
        <v>28.358738036157391</v>
      </c>
      <c r="AJ929" s="1">
        <v>140.45618247298918</v>
      </c>
    </row>
    <row r="930" spans="1:36" x14ac:dyDescent="0.2">
      <c r="A930">
        <v>1788</v>
      </c>
      <c r="E930" s="1">
        <v>132.27069351230426</v>
      </c>
      <c r="AD930">
        <v>123.59550561797752</v>
      </c>
      <c r="AJ930" s="1">
        <v>183.3910034602076</v>
      </c>
    </row>
    <row r="931" spans="1:36" x14ac:dyDescent="0.2">
      <c r="A931">
        <v>2236</v>
      </c>
      <c r="E931" s="1">
        <v>99.284436493738824</v>
      </c>
      <c r="AD931">
        <v>113.464447806354</v>
      </c>
      <c r="AJ931" s="1">
        <v>129.73925299506695</v>
      </c>
    </row>
    <row r="932" spans="1:36" x14ac:dyDescent="0.2">
      <c r="A932">
        <v>1466</v>
      </c>
      <c r="E932" s="1">
        <v>137.10777626193723</v>
      </c>
      <c r="AD932">
        <v>118.80856760374833</v>
      </c>
      <c r="AJ932" s="1">
        <v>145.413870246085</v>
      </c>
    </row>
    <row r="933" spans="1:36" x14ac:dyDescent="0.2">
      <c r="A933">
        <v>925</v>
      </c>
      <c r="E933" s="1">
        <v>127.02702702702703</v>
      </c>
      <c r="AD933">
        <v>114.80601741884402</v>
      </c>
      <c r="AJ933" s="1">
        <v>87.445346658338536</v>
      </c>
    </row>
    <row r="934" spans="1:36" x14ac:dyDescent="0.2">
      <c r="A934">
        <v>1905</v>
      </c>
      <c r="E934" s="1">
        <v>167.97900262467192</v>
      </c>
      <c r="AD934">
        <v>143.56435643564356</v>
      </c>
      <c r="AJ934" s="1">
        <v>128.55769230769232</v>
      </c>
    </row>
    <row r="935" spans="1:36" x14ac:dyDescent="0.2">
      <c r="A935">
        <v>1500</v>
      </c>
      <c r="E935" s="1">
        <v>126.66666666666667</v>
      </c>
      <c r="AD935">
        <v>76.112412177985945</v>
      </c>
      <c r="AJ935" s="1">
        <v>116.99604743083005</v>
      </c>
    </row>
    <row r="936" spans="1:36" x14ac:dyDescent="0.2">
      <c r="A936">
        <v>2069</v>
      </c>
      <c r="E936" s="1">
        <v>116.96471725471243</v>
      </c>
      <c r="AD936">
        <v>139.39393939393941</v>
      </c>
      <c r="AJ936" s="1">
        <v>137.1778350515464</v>
      </c>
    </row>
    <row r="937" spans="1:36" x14ac:dyDescent="0.2">
      <c r="A937">
        <v>747</v>
      </c>
      <c r="E937" s="1">
        <v>106.9611780455154</v>
      </c>
      <c r="AD937">
        <v>138.48531684698608</v>
      </c>
      <c r="AJ937" s="1">
        <v>116.66666666666667</v>
      </c>
    </row>
    <row r="938" spans="1:36" x14ac:dyDescent="0.2">
      <c r="A938">
        <v>1200</v>
      </c>
      <c r="E938" s="1">
        <v>154.08333333333334</v>
      </c>
      <c r="AD938">
        <v>176.130389064143</v>
      </c>
      <c r="AJ938" s="1">
        <v>169.05444126074499</v>
      </c>
    </row>
    <row r="939" spans="1:36" x14ac:dyDescent="0.2">
      <c r="A939">
        <v>1971</v>
      </c>
      <c r="E939" s="1">
        <v>128.36123795027905</v>
      </c>
      <c r="AD939">
        <v>159.34065934065933</v>
      </c>
      <c r="AJ939" s="1">
        <v>110.59379217273954</v>
      </c>
    </row>
    <row r="940" spans="1:36" x14ac:dyDescent="0.2">
      <c r="A940">
        <v>1962</v>
      </c>
      <c r="E940" s="1">
        <v>122.2217125382263</v>
      </c>
      <c r="AD940">
        <v>107.47330960854093</v>
      </c>
      <c r="AJ940" s="1">
        <v>114.42786069651741</v>
      </c>
    </row>
    <row r="941" spans="1:36" x14ac:dyDescent="0.2">
      <c r="A941">
        <v>2403</v>
      </c>
      <c r="E941" s="1">
        <v>101.70620058260508</v>
      </c>
      <c r="AD941">
        <v>128.19084263178146</v>
      </c>
      <c r="AJ941" s="1">
        <v>169.281045751634</v>
      </c>
    </row>
    <row r="942" spans="1:36" x14ac:dyDescent="0.2">
      <c r="A942">
        <v>1728</v>
      </c>
      <c r="E942" s="1">
        <v>87.326388888888886</v>
      </c>
      <c r="AD942">
        <v>125.52742616033755</v>
      </c>
      <c r="AJ942" s="1">
        <v>109.74987238386932</v>
      </c>
    </row>
    <row r="943" spans="1:36" x14ac:dyDescent="0.2">
      <c r="A943">
        <v>2060</v>
      </c>
      <c r="E943" s="1">
        <v>103.88349514563107</v>
      </c>
      <c r="AD943">
        <v>97.964015151515156</v>
      </c>
      <c r="AJ943" s="1">
        <v>68.14740030287733</v>
      </c>
    </row>
    <row r="944" spans="1:36" x14ac:dyDescent="0.2">
      <c r="A944">
        <v>1440</v>
      </c>
      <c r="E944" s="1">
        <v>104.16666666666667</v>
      </c>
      <c r="AD944">
        <v>181.2840490797546</v>
      </c>
      <c r="AJ944" s="1">
        <v>95.995893223819309</v>
      </c>
    </row>
    <row r="945" spans="1:36" x14ac:dyDescent="0.2">
      <c r="A945">
        <v>1632</v>
      </c>
      <c r="E945" s="1">
        <v>87.622549019607845</v>
      </c>
      <c r="AD945">
        <v>153.88919977616118</v>
      </c>
      <c r="AJ945" s="1">
        <v>53.167420814479641</v>
      </c>
    </row>
    <row r="946" spans="1:36" x14ac:dyDescent="0.2">
      <c r="A946">
        <v>1344</v>
      </c>
      <c r="E946" s="1">
        <v>102.30654761904762</v>
      </c>
      <c r="AD946">
        <v>117.0886075949367</v>
      </c>
      <c r="AJ946" s="1">
        <v>118.56435643564356</v>
      </c>
    </row>
    <row r="947" spans="1:36" x14ac:dyDescent="0.2">
      <c r="A947">
        <v>1869</v>
      </c>
      <c r="E947" s="1">
        <v>66.827180310326384</v>
      </c>
      <c r="AD947">
        <v>105.88633288227334</v>
      </c>
      <c r="AJ947" s="1">
        <v>105.625</v>
      </c>
    </row>
    <row r="948" spans="1:36" x14ac:dyDescent="0.2">
      <c r="A948">
        <v>1144</v>
      </c>
      <c r="E948" s="1">
        <v>125</v>
      </c>
      <c r="AD948">
        <v>98.803952158086318</v>
      </c>
      <c r="AJ948" s="1">
        <v>103.44827586206897</v>
      </c>
    </row>
    <row r="949" spans="1:36" x14ac:dyDescent="0.2">
      <c r="A949">
        <v>1629</v>
      </c>
      <c r="E949" s="1">
        <v>165.74585635359117</v>
      </c>
      <c r="AD949">
        <v>102.0671834625323</v>
      </c>
      <c r="AJ949" s="1">
        <v>95.047923322683701</v>
      </c>
    </row>
    <row r="950" spans="1:36" x14ac:dyDescent="0.2">
      <c r="A950">
        <v>1776</v>
      </c>
      <c r="E950" s="1">
        <v>108.38963963963964</v>
      </c>
      <c r="AD950">
        <v>159.9264705882353</v>
      </c>
      <c r="AJ950" s="1">
        <v>92.156862745098039</v>
      </c>
    </row>
    <row r="951" spans="1:36" x14ac:dyDescent="0.2">
      <c r="A951">
        <v>1381</v>
      </c>
      <c r="E951" s="1">
        <v>143.01230992034758</v>
      </c>
      <c r="AD951">
        <v>91.690544412607451</v>
      </c>
      <c r="AJ951" s="1">
        <v>125.07977026164646</v>
      </c>
    </row>
    <row r="952" spans="1:36" x14ac:dyDescent="0.2">
      <c r="A952">
        <v>864</v>
      </c>
      <c r="E952" s="1">
        <v>149.30555555555554</v>
      </c>
      <c r="AD952">
        <v>108.14950980392157</v>
      </c>
      <c r="AJ952" s="1">
        <v>123.39331619537275</v>
      </c>
    </row>
    <row r="953" spans="1:36" x14ac:dyDescent="0.2">
      <c r="A953">
        <v>965</v>
      </c>
      <c r="E953" s="1">
        <v>124.24870466321244</v>
      </c>
      <c r="AD953">
        <v>142.9471032745592</v>
      </c>
      <c r="AJ953" s="1">
        <v>146.00840336134453</v>
      </c>
    </row>
    <row r="954" spans="1:36" x14ac:dyDescent="0.2">
      <c r="A954">
        <v>768</v>
      </c>
      <c r="E954" s="1">
        <v>174.34895833333334</v>
      </c>
      <c r="AD954">
        <v>138.88888888888889</v>
      </c>
      <c r="AJ954" s="1">
        <v>105.72805139186295</v>
      </c>
    </row>
    <row r="955" spans="1:36" x14ac:dyDescent="0.2">
      <c r="A955">
        <v>1968</v>
      </c>
      <c r="E955" s="1">
        <v>87.39837398373983</v>
      </c>
      <c r="AD955">
        <v>91.575091575091577</v>
      </c>
      <c r="AJ955" s="1">
        <v>150.23691654879772</v>
      </c>
    </row>
    <row r="956" spans="1:36" x14ac:dyDescent="0.2">
      <c r="A956">
        <v>980</v>
      </c>
      <c r="E956" s="1">
        <v>130.10204081632654</v>
      </c>
      <c r="AD956">
        <v>81.521739130434781</v>
      </c>
      <c r="AJ956" s="1">
        <v>79.522862823061629</v>
      </c>
    </row>
    <row r="957" spans="1:36" x14ac:dyDescent="0.2">
      <c r="A957">
        <v>1958</v>
      </c>
      <c r="E957" s="1">
        <v>74.055158324821249</v>
      </c>
      <c r="AD957">
        <v>107.46910263299301</v>
      </c>
      <c r="AJ957" s="1">
        <v>94.543147208121823</v>
      </c>
    </row>
    <row r="958" spans="1:36" x14ac:dyDescent="0.2">
      <c r="A958">
        <v>1229</v>
      </c>
      <c r="E958" s="1">
        <v>100.89503661513426</v>
      </c>
      <c r="AD958">
        <v>148.72685185185185</v>
      </c>
      <c r="AJ958" s="1">
        <v>138.67488443759629</v>
      </c>
    </row>
    <row r="959" spans="1:36" x14ac:dyDescent="0.2">
      <c r="A959">
        <v>1057</v>
      </c>
      <c r="E959" s="1">
        <v>124.88174077578051</v>
      </c>
      <c r="AD959">
        <v>141.05504587155963</v>
      </c>
      <c r="AJ959" s="1">
        <v>111.57289002557545</v>
      </c>
    </row>
    <row r="960" spans="1:36" x14ac:dyDescent="0.2">
      <c r="A960">
        <v>1337</v>
      </c>
      <c r="E960" s="1">
        <v>138.36948391922215</v>
      </c>
      <c r="AD960">
        <v>139.13824057450628</v>
      </c>
      <c r="AJ960" s="1">
        <v>105.22052205220523</v>
      </c>
    </row>
    <row r="961" spans="1:36" x14ac:dyDescent="0.2">
      <c r="A961">
        <v>1416</v>
      </c>
      <c r="E961" s="1">
        <v>109.46327683615819</v>
      </c>
      <c r="AD961">
        <v>105.3480866758875</v>
      </c>
      <c r="AJ961" s="1">
        <v>96.491228070175438</v>
      </c>
    </row>
    <row r="962" spans="1:36" x14ac:dyDescent="0.2">
      <c r="A962">
        <v>858</v>
      </c>
      <c r="E962" s="1">
        <v>135.78088578088577</v>
      </c>
      <c r="AD962">
        <v>92.524830109775223</v>
      </c>
      <c r="AJ962" s="1">
        <v>133.04721030042919</v>
      </c>
    </row>
    <row r="963" spans="1:36" x14ac:dyDescent="0.2">
      <c r="A963">
        <v>2872</v>
      </c>
      <c r="E963" s="1">
        <v>94.707520891364908</v>
      </c>
      <c r="AD963">
        <v>107.02953296703296</v>
      </c>
      <c r="AJ963" s="1">
        <v>102.25102319236017</v>
      </c>
    </row>
    <row r="964" spans="1:36" x14ac:dyDescent="0.2">
      <c r="A964">
        <v>1548</v>
      </c>
      <c r="E964" s="1">
        <v>100.12919896640827</v>
      </c>
      <c r="AD964">
        <v>121.75324675324676</v>
      </c>
      <c r="AJ964" s="1">
        <v>127.00165654334621</v>
      </c>
    </row>
    <row r="965" spans="1:36" x14ac:dyDescent="0.2">
      <c r="A965">
        <v>1800</v>
      </c>
      <c r="E965" s="1">
        <v>132.77777777777777</v>
      </c>
      <c r="AD965">
        <v>159.60754504504504</v>
      </c>
      <c r="AJ965" s="1">
        <v>147.67156862745097</v>
      </c>
    </row>
    <row r="966" spans="1:36" x14ac:dyDescent="0.2">
      <c r="A966">
        <v>1894</v>
      </c>
      <c r="E966" s="1">
        <v>113.46356916578669</v>
      </c>
      <c r="AD966">
        <v>143.90896921017404</v>
      </c>
      <c r="AJ966" s="1">
        <v>110.87912087912088</v>
      </c>
    </row>
    <row r="967" spans="1:36" x14ac:dyDescent="0.2">
      <c r="A967">
        <v>1484</v>
      </c>
      <c r="E967" s="1">
        <v>120.55256064690028</v>
      </c>
      <c r="AD967">
        <v>51.738761662425787</v>
      </c>
      <c r="AJ967" s="1">
        <v>151.70494084899096</v>
      </c>
    </row>
    <row r="968" spans="1:36" x14ac:dyDescent="0.2">
      <c r="A968">
        <v>1308</v>
      </c>
      <c r="E968" s="1">
        <v>122.32415902140673</v>
      </c>
      <c r="AD968">
        <v>75.930144267274102</v>
      </c>
      <c r="AJ968" s="1">
        <v>142.21343873517787</v>
      </c>
    </row>
    <row r="969" spans="1:36" x14ac:dyDescent="0.2">
      <c r="A969">
        <v>1098</v>
      </c>
      <c r="E969" s="1">
        <v>122.95081967213115</v>
      </c>
      <c r="AD969">
        <v>99.650349650349654</v>
      </c>
      <c r="AJ969" s="1">
        <v>148.81518987341772</v>
      </c>
    </row>
    <row r="970" spans="1:36" x14ac:dyDescent="0.2">
      <c r="A970">
        <v>968</v>
      </c>
      <c r="E970" s="1">
        <v>39.152892561983471</v>
      </c>
      <c r="AD970">
        <v>126.6213712168005</v>
      </c>
      <c r="AJ970" s="1">
        <v>98.614072494669514</v>
      </c>
    </row>
    <row r="971" spans="1:36" x14ac:dyDescent="0.2">
      <c r="A971">
        <v>1095</v>
      </c>
      <c r="E971" s="1">
        <v>127.85388127853881</v>
      </c>
      <c r="AD971">
        <v>126.00536193029491</v>
      </c>
      <c r="AJ971" s="1">
        <v>136.58536585365854</v>
      </c>
    </row>
    <row r="972" spans="1:36" x14ac:dyDescent="0.2">
      <c r="A972">
        <v>1192</v>
      </c>
      <c r="E972" s="1">
        <v>113.25503355704699</v>
      </c>
      <c r="AD972">
        <v>88.541666666666671</v>
      </c>
      <c r="AJ972" s="1">
        <v>144.29530201342283</v>
      </c>
    </row>
    <row r="973" spans="1:36" x14ac:dyDescent="0.2">
      <c r="A973">
        <v>1626</v>
      </c>
      <c r="E973" s="1">
        <v>106.39606396063961</v>
      </c>
      <c r="AD973">
        <v>123.31838565022422</v>
      </c>
      <c r="AJ973" s="1">
        <v>135.47486033519553</v>
      </c>
    </row>
    <row r="974" spans="1:36" x14ac:dyDescent="0.2">
      <c r="A974">
        <v>918</v>
      </c>
      <c r="E974" s="1">
        <v>108.38779956427015</v>
      </c>
      <c r="AD974">
        <v>139.05380333951763</v>
      </c>
      <c r="AJ974" s="1">
        <v>155.23968042609854</v>
      </c>
    </row>
    <row r="975" spans="1:36" x14ac:dyDescent="0.2">
      <c r="A975">
        <v>1428</v>
      </c>
      <c r="E975" s="1">
        <v>127.45098039215686</v>
      </c>
      <c r="AD975">
        <v>112.84170375079466</v>
      </c>
      <c r="AJ975" s="1">
        <v>144.83471074380165</v>
      </c>
    </row>
    <row r="976" spans="1:36" x14ac:dyDescent="0.2">
      <c r="A976">
        <v>2019</v>
      </c>
      <c r="E976" s="1">
        <v>82.961862308073307</v>
      </c>
      <c r="AD976">
        <v>159.09090909090909</v>
      </c>
      <c r="AJ976" s="1">
        <v>103.53081986834231</v>
      </c>
    </row>
    <row r="977" spans="1:36" x14ac:dyDescent="0.2">
      <c r="A977">
        <v>1382</v>
      </c>
      <c r="E977" s="1">
        <v>119.39218523878436</v>
      </c>
      <c r="AD977">
        <v>72.664359861591691</v>
      </c>
      <c r="AJ977" s="1">
        <v>111.48007590132828</v>
      </c>
    </row>
    <row r="978" spans="1:36" x14ac:dyDescent="0.2">
      <c r="A978">
        <v>869</v>
      </c>
      <c r="E978" s="1">
        <v>98.388952819332573</v>
      </c>
      <c r="AD978">
        <v>169.93464052287581</v>
      </c>
      <c r="AJ978" s="1">
        <v>172.31872070581747</v>
      </c>
    </row>
    <row r="979" spans="1:36" x14ac:dyDescent="0.2">
      <c r="A979">
        <v>1241</v>
      </c>
      <c r="E979" s="1">
        <v>161.07977437550363</v>
      </c>
      <c r="AD979">
        <v>60.35673187571922</v>
      </c>
      <c r="AJ979" s="1">
        <v>152.95169946332737</v>
      </c>
    </row>
    <row r="980" spans="1:36" x14ac:dyDescent="0.2">
      <c r="A980">
        <v>894</v>
      </c>
      <c r="E980" s="1">
        <v>123.04250559284117</v>
      </c>
      <c r="AD980">
        <v>111.14164305949008</v>
      </c>
      <c r="AJ980" s="1">
        <v>129.26249008723235</v>
      </c>
    </row>
    <row r="981" spans="1:36" x14ac:dyDescent="0.2">
      <c r="A981">
        <v>1121</v>
      </c>
      <c r="E981" s="1">
        <v>123.9964317573595</v>
      </c>
      <c r="AD981">
        <v>129.03225806451613</v>
      </c>
      <c r="AJ981" s="1">
        <v>64.970836033700579</v>
      </c>
    </row>
    <row r="982" spans="1:36" x14ac:dyDescent="0.2">
      <c r="A982">
        <v>999</v>
      </c>
      <c r="E982" s="1">
        <v>178.57857857857857</v>
      </c>
      <c r="AD982">
        <v>107.82122905027933</v>
      </c>
      <c r="AJ982" s="1">
        <v>101.91897654584221</v>
      </c>
    </row>
    <row r="983" spans="1:36" x14ac:dyDescent="0.2">
      <c r="A983">
        <v>2612</v>
      </c>
      <c r="E983" s="1">
        <v>128.63705972434917</v>
      </c>
      <c r="AD983">
        <v>86.101694915254242</v>
      </c>
      <c r="AJ983" s="1">
        <v>99.233983286908071</v>
      </c>
    </row>
    <row r="984" spans="1:36" x14ac:dyDescent="0.2">
      <c r="A984">
        <v>1266</v>
      </c>
      <c r="E984" s="1">
        <v>126.29936808846762</v>
      </c>
      <c r="AD984">
        <v>139.08872901678657</v>
      </c>
      <c r="AJ984" s="1">
        <v>129.46912242686889</v>
      </c>
    </row>
    <row r="985" spans="1:36" x14ac:dyDescent="0.2">
      <c r="A985">
        <v>2290</v>
      </c>
      <c r="E985" s="1">
        <v>111.7467248908297</v>
      </c>
      <c r="AD985">
        <v>99.638771824202294</v>
      </c>
      <c r="AJ985" s="1">
        <v>93.954248366013076</v>
      </c>
    </row>
    <row r="986" spans="1:36" x14ac:dyDescent="0.2">
      <c r="A986">
        <v>1734</v>
      </c>
      <c r="E986" s="1">
        <v>72.664359861591691</v>
      </c>
      <c r="AD986">
        <v>130.8059132093467</v>
      </c>
      <c r="AJ986" s="1">
        <v>115.33879374534624</v>
      </c>
    </row>
    <row r="987" spans="1:36" x14ac:dyDescent="0.2">
      <c r="A987">
        <v>1164</v>
      </c>
      <c r="E987" s="1">
        <v>107.38831615120274</v>
      </c>
      <c r="AD987">
        <v>127.68130745658836</v>
      </c>
      <c r="AJ987" s="1">
        <v>82.740213523131672</v>
      </c>
    </row>
    <row r="988" spans="1:36" x14ac:dyDescent="0.2">
      <c r="A988">
        <v>1635</v>
      </c>
      <c r="E988" s="1">
        <v>71.559633027522935</v>
      </c>
      <c r="AD988">
        <v>152.1323997453851</v>
      </c>
      <c r="AJ988" s="1">
        <v>99.443118536197289</v>
      </c>
    </row>
    <row r="989" spans="1:36" x14ac:dyDescent="0.2">
      <c r="A989">
        <v>1940</v>
      </c>
      <c r="E989" s="1">
        <v>203.70721649484537</v>
      </c>
      <c r="AD989">
        <v>72.942643391521202</v>
      </c>
      <c r="AJ989" s="1">
        <v>166.44325290437891</v>
      </c>
    </row>
    <row r="990" spans="1:36" x14ac:dyDescent="0.2">
      <c r="A990">
        <v>2030</v>
      </c>
      <c r="E990" s="1">
        <v>96.059113300492612</v>
      </c>
      <c r="AD990">
        <v>120.15781922525107</v>
      </c>
      <c r="AJ990" s="1">
        <v>106.19469026548673</v>
      </c>
    </row>
    <row r="991" spans="1:36" x14ac:dyDescent="0.2">
      <c r="A991">
        <v>1576</v>
      </c>
      <c r="E991" s="1">
        <v>125</v>
      </c>
      <c r="AD991">
        <v>112.18705715635333</v>
      </c>
      <c r="AJ991" s="1">
        <v>118.76590330788804</v>
      </c>
    </row>
    <row r="992" spans="1:36" x14ac:dyDescent="0.2">
      <c r="A992">
        <v>2392</v>
      </c>
      <c r="E992" s="1">
        <v>145.48494983277592</v>
      </c>
      <c r="AD992">
        <v>89.103291713961411</v>
      </c>
      <c r="AJ992" s="1">
        <v>85.913185913185913</v>
      </c>
    </row>
    <row r="993" spans="1:36" x14ac:dyDescent="0.2">
      <c r="A993">
        <v>1742</v>
      </c>
      <c r="E993" s="1">
        <v>96.440872560275551</v>
      </c>
      <c r="AD993">
        <v>79.096045197740111</v>
      </c>
      <c r="AJ993" s="1">
        <v>161.33004926108376</v>
      </c>
    </row>
    <row r="994" spans="1:36" x14ac:dyDescent="0.2">
      <c r="A994">
        <v>1851</v>
      </c>
      <c r="E994" s="1">
        <v>101.02647217720151</v>
      </c>
      <c r="AD994">
        <v>108.75216637781629</v>
      </c>
      <c r="AJ994" s="1">
        <v>117.46987951807229</v>
      </c>
    </row>
    <row r="995" spans="1:36" x14ac:dyDescent="0.2">
      <c r="A995">
        <v>1500</v>
      </c>
      <c r="E995" s="1">
        <v>115.93333333333334</v>
      </c>
      <c r="AD995">
        <v>89.798850574712645</v>
      </c>
      <c r="AJ995" s="1">
        <v>104.76718403547672</v>
      </c>
    </row>
    <row r="996" spans="1:36" x14ac:dyDescent="0.2">
      <c r="A996">
        <v>1718</v>
      </c>
      <c r="E996" s="1">
        <v>196.44935972060534</v>
      </c>
      <c r="AD996">
        <v>53.840063341250989</v>
      </c>
      <c r="AJ996" s="1">
        <v>84.918478260869563</v>
      </c>
    </row>
    <row r="997" spans="1:36" x14ac:dyDescent="0.2">
      <c r="A997">
        <v>1230</v>
      </c>
      <c r="E997" s="1">
        <v>98.861788617886177</v>
      </c>
      <c r="AD997">
        <v>216.20847651775486</v>
      </c>
      <c r="AJ997" s="1">
        <v>116.86390532544378</v>
      </c>
    </row>
    <row r="998" spans="1:36" x14ac:dyDescent="0.2">
      <c r="A998">
        <v>1050</v>
      </c>
      <c r="E998" s="1">
        <v>130</v>
      </c>
      <c r="AD998">
        <v>107.55336617405582</v>
      </c>
      <c r="AJ998" s="1">
        <v>120.87912087912088</v>
      </c>
    </row>
    <row r="999" spans="1:36" x14ac:dyDescent="0.2">
      <c r="A999">
        <v>1442</v>
      </c>
      <c r="E999" s="1">
        <v>128.29403606102636</v>
      </c>
      <c r="AD999">
        <v>154.09836065573771</v>
      </c>
      <c r="AJ999" s="1">
        <v>117.66505636070853</v>
      </c>
    </row>
    <row r="1000" spans="1:36" x14ac:dyDescent="0.2">
      <c r="A1000">
        <v>1077</v>
      </c>
      <c r="E1000" s="1">
        <v>84.493964716805948</v>
      </c>
      <c r="AD1000">
        <v>78.282828282828277</v>
      </c>
      <c r="AJ1000" s="1">
        <v>85.207100591715971</v>
      </c>
    </row>
    <row r="1001" spans="1:36" x14ac:dyDescent="0.2">
      <c r="A1001">
        <v>1208</v>
      </c>
      <c r="E1001" s="1">
        <v>170.52980132450332</v>
      </c>
      <c r="AD1001">
        <v>136.66666666666666</v>
      </c>
      <c r="AJ1001" s="1">
        <v>146.86468646864685</v>
      </c>
    </row>
    <row r="1002" spans="1:36" x14ac:dyDescent="0.2">
      <c r="A1002">
        <v>944</v>
      </c>
      <c r="E1002" s="1">
        <v>86.86440677966101</v>
      </c>
      <c r="AD1002">
        <v>85.2510460251046</v>
      </c>
      <c r="AJ1002" s="1">
        <v>107.09117221418235</v>
      </c>
    </row>
    <row r="1003" spans="1:36" x14ac:dyDescent="0.2">
      <c r="A1003">
        <v>691</v>
      </c>
      <c r="E1003" s="1">
        <v>124.45730824891461</v>
      </c>
      <c r="AD1003">
        <v>113.30096696212732</v>
      </c>
      <c r="AJ1003" s="1">
        <v>134.31712962962962</v>
      </c>
    </row>
    <row r="1004" spans="1:36" x14ac:dyDescent="0.2">
      <c r="A1004">
        <v>1574</v>
      </c>
      <c r="E1004" s="1">
        <v>147.39517153748412</v>
      </c>
      <c r="AD1004">
        <v>94.842916419679909</v>
      </c>
      <c r="AJ1004" s="1">
        <v>111.24227093872962</v>
      </c>
    </row>
    <row r="1005" spans="1:36" x14ac:dyDescent="0.2">
      <c r="A1005">
        <v>1680</v>
      </c>
      <c r="E1005" s="1">
        <v>81.491071428571431</v>
      </c>
      <c r="AD1005">
        <v>90.879048248512888</v>
      </c>
      <c r="AJ1005" s="1">
        <v>86.795252225519292</v>
      </c>
    </row>
    <row r="1006" spans="1:36" x14ac:dyDescent="0.2">
      <c r="A1006">
        <v>1504</v>
      </c>
      <c r="E1006" s="1">
        <v>120.34574468085107</v>
      </c>
      <c r="AD1006">
        <v>72.47899159663865</v>
      </c>
      <c r="AJ1006" s="1">
        <v>130.67484662576686</v>
      </c>
    </row>
    <row r="1007" spans="1:36" x14ac:dyDescent="0.2">
      <c r="A1007">
        <v>985</v>
      </c>
      <c r="E1007" s="1">
        <v>152.18274111675126</v>
      </c>
      <c r="AD1007">
        <v>85.478855721393032</v>
      </c>
      <c r="AJ1007" s="1">
        <v>142.92364990689012</v>
      </c>
    </row>
    <row r="1008" spans="1:36" x14ac:dyDescent="0.2">
      <c r="A1008">
        <v>1657</v>
      </c>
      <c r="E1008" s="1">
        <v>98.672299336149663</v>
      </c>
      <c r="AD1008">
        <v>103.62694300518135</v>
      </c>
      <c r="AJ1008" s="1">
        <v>123.81602914389799</v>
      </c>
    </row>
    <row r="1009" spans="1:36" x14ac:dyDescent="0.2">
      <c r="A1009">
        <v>1092</v>
      </c>
      <c r="E1009" s="1">
        <v>80.586080586080584</v>
      </c>
      <c r="AD1009">
        <v>121.15505335844318</v>
      </c>
      <c r="AJ1009" s="1">
        <v>101.32575757575758</v>
      </c>
    </row>
    <row r="1010" spans="1:36" x14ac:dyDescent="0.2">
      <c r="A1010">
        <v>1710</v>
      </c>
      <c r="E1010" s="1">
        <v>140.35087719298247</v>
      </c>
      <c r="AD1010">
        <v>193.25273224043715</v>
      </c>
      <c r="AJ1010" s="1">
        <v>117.64705882352941</v>
      </c>
    </row>
    <row r="1011" spans="1:36" x14ac:dyDescent="0.2">
      <c r="A1011">
        <v>1522</v>
      </c>
      <c r="E1011" s="1">
        <v>67.017082785808142</v>
      </c>
      <c r="AD1011">
        <v>86.490939044481053</v>
      </c>
      <c r="AJ1011" s="1">
        <v>109.11925175370226</v>
      </c>
    </row>
    <row r="1012" spans="1:36" x14ac:dyDescent="0.2">
      <c r="A1012">
        <v>1271</v>
      </c>
      <c r="E1012" s="1">
        <v>106.21557828481511</v>
      </c>
      <c r="AD1012">
        <v>134.45378151260505</v>
      </c>
      <c r="AJ1012" s="1">
        <v>174.6987951807229</v>
      </c>
    </row>
    <row r="1013" spans="1:36" x14ac:dyDescent="0.2">
      <c r="A1013">
        <v>1664</v>
      </c>
      <c r="E1013" s="1">
        <v>60.096153846153847</v>
      </c>
      <c r="AD1013">
        <v>92.07630227439472</v>
      </c>
      <c r="AJ1013" s="1">
        <v>102.4390243902439</v>
      </c>
    </row>
    <row r="1014" spans="1:36" x14ac:dyDescent="0.2">
      <c r="A1014">
        <v>1502</v>
      </c>
      <c r="E1014" s="1">
        <v>109.85352862849534</v>
      </c>
      <c r="AD1014">
        <v>102.72336359292881</v>
      </c>
      <c r="AJ1014" s="1">
        <v>93.607305936073061</v>
      </c>
    </row>
    <row r="1015" spans="1:36" x14ac:dyDescent="0.2">
      <c r="A1015">
        <v>1022</v>
      </c>
      <c r="E1015" s="1">
        <v>83.170254403131111</v>
      </c>
      <c r="AD1015">
        <v>125</v>
      </c>
      <c r="AJ1015" s="1">
        <v>168.1547619047619</v>
      </c>
    </row>
    <row r="1016" spans="1:36" x14ac:dyDescent="0.2">
      <c r="A1016">
        <v>1082</v>
      </c>
      <c r="E1016" s="1">
        <v>110.16635859519408</v>
      </c>
      <c r="AD1016">
        <v>83.932853717026376</v>
      </c>
      <c r="AJ1016" s="1">
        <v>151.04166666666666</v>
      </c>
    </row>
    <row r="1017" spans="1:36" x14ac:dyDescent="0.2">
      <c r="A1017">
        <v>1665</v>
      </c>
      <c r="E1017" s="1">
        <v>136.33633633633633</v>
      </c>
      <c r="AD1017">
        <v>112.01298701298701</v>
      </c>
      <c r="AJ1017" s="1">
        <v>134.63463463463464</v>
      </c>
    </row>
    <row r="1018" spans="1:36" x14ac:dyDescent="0.2">
      <c r="A1018">
        <v>1504</v>
      </c>
      <c r="E1018" s="1">
        <v>134.97340425531914</v>
      </c>
      <c r="AD1018">
        <v>53.493449781659386</v>
      </c>
      <c r="AJ1018" s="1">
        <v>139.82102908277406</v>
      </c>
    </row>
    <row r="1019" spans="1:36" x14ac:dyDescent="0.2">
      <c r="A1019">
        <v>1360</v>
      </c>
      <c r="E1019" s="1">
        <v>137.86764705882354</v>
      </c>
      <c r="AD1019">
        <v>138.77551020408163</v>
      </c>
      <c r="AJ1019" s="1">
        <v>174.6240487062405</v>
      </c>
    </row>
    <row r="1020" spans="1:36" x14ac:dyDescent="0.2">
      <c r="A1020">
        <v>1472</v>
      </c>
      <c r="E1020" s="1">
        <v>108.69565217391305</v>
      </c>
      <c r="AD1020">
        <v>108.39160839160839</v>
      </c>
      <c r="AJ1020" s="1">
        <v>88.267543859649123</v>
      </c>
    </row>
    <row r="1021" spans="1:36" x14ac:dyDescent="0.2">
      <c r="A1021">
        <v>1506</v>
      </c>
      <c r="E1021" s="1">
        <v>141.75962815405046</v>
      </c>
      <c r="AD1021">
        <v>120.93275488069415</v>
      </c>
      <c r="AJ1021" s="1">
        <v>126.09649122807018</v>
      </c>
    </row>
    <row r="1022" spans="1:36" x14ac:dyDescent="0.2">
      <c r="A1022">
        <v>1132</v>
      </c>
      <c r="E1022" s="1">
        <v>155.47703180212014</v>
      </c>
      <c r="AD1022">
        <v>127.04802259887006</v>
      </c>
      <c r="AJ1022" s="1">
        <v>110.6523534269199</v>
      </c>
    </row>
    <row r="1023" spans="1:36" x14ac:dyDescent="0.2">
      <c r="A1023">
        <v>1220</v>
      </c>
      <c r="E1023" s="1">
        <v>159.01639344262296</v>
      </c>
      <c r="AD1023">
        <v>124.92957746478874</v>
      </c>
      <c r="AJ1023" s="1">
        <v>77.464788732394368</v>
      </c>
    </row>
    <row r="1024" spans="1:36" x14ac:dyDescent="0.2">
      <c r="A1024">
        <v>1248</v>
      </c>
      <c r="E1024" s="1">
        <v>69.711538461538467</v>
      </c>
      <c r="AD1024">
        <v>113.4185303514377</v>
      </c>
      <c r="AJ1024" s="1">
        <v>64.559925093632955</v>
      </c>
    </row>
    <row r="1025" spans="1:36" x14ac:dyDescent="0.2">
      <c r="A1025">
        <v>1504</v>
      </c>
      <c r="E1025" s="1">
        <v>126.99468085106383</v>
      </c>
      <c r="AD1025">
        <v>127.40949694405266</v>
      </c>
      <c r="AJ1025" s="1">
        <v>123.48993288590604</v>
      </c>
    </row>
    <row r="1026" spans="1:36" x14ac:dyDescent="0.2">
      <c r="A1026">
        <v>2898</v>
      </c>
      <c r="E1026" s="1">
        <v>99.033816425120776</v>
      </c>
      <c r="AD1026">
        <v>89.858793324775348</v>
      </c>
      <c r="AJ1026" s="1">
        <v>127.41652021089631</v>
      </c>
    </row>
    <row r="1027" spans="1:36" x14ac:dyDescent="0.2">
      <c r="A1027">
        <v>882</v>
      </c>
      <c r="E1027" s="1">
        <v>127.55102040816327</v>
      </c>
      <c r="AD1027">
        <v>127.01388888888889</v>
      </c>
      <c r="AJ1027" s="1">
        <v>110.7087428867046</v>
      </c>
    </row>
    <row r="1028" spans="1:36" x14ac:dyDescent="0.2">
      <c r="A1028">
        <v>1264</v>
      </c>
      <c r="E1028" s="1">
        <v>132.51582278481013</v>
      </c>
      <c r="AD1028">
        <v>104.53754080522307</v>
      </c>
      <c r="AJ1028" s="1">
        <v>161.18421052631578</v>
      </c>
    </row>
    <row r="1029" spans="1:36" x14ac:dyDescent="0.2">
      <c r="A1029">
        <v>1646</v>
      </c>
      <c r="E1029" s="1">
        <v>178.05407047387607</v>
      </c>
      <c r="AD1029">
        <v>66.632231404958674</v>
      </c>
      <c r="AJ1029" s="1">
        <v>84.273390842733903</v>
      </c>
    </row>
    <row r="1030" spans="1:36" x14ac:dyDescent="0.2">
      <c r="A1030">
        <v>1376</v>
      </c>
      <c r="E1030" s="1">
        <v>76.308139534883722</v>
      </c>
      <c r="AD1030">
        <v>104.07366071428571</v>
      </c>
      <c r="AJ1030" s="1">
        <v>119.52861952861953</v>
      </c>
    </row>
    <row r="1031" spans="1:36" x14ac:dyDescent="0.2">
      <c r="A1031">
        <v>1218</v>
      </c>
      <c r="E1031" s="1">
        <v>96.880131362889983</v>
      </c>
      <c r="AD1031">
        <v>142.09591474245116</v>
      </c>
      <c r="AJ1031" s="1">
        <v>66.191446028513241</v>
      </c>
    </row>
    <row r="1032" spans="1:36" x14ac:dyDescent="0.2">
      <c r="A1032">
        <v>1928</v>
      </c>
      <c r="E1032" s="1">
        <v>82.987551867219921</v>
      </c>
      <c r="AD1032">
        <v>113.20754716981132</v>
      </c>
      <c r="AJ1032" s="1">
        <v>77.85145739910314</v>
      </c>
    </row>
    <row r="1033" spans="1:36" x14ac:dyDescent="0.2">
      <c r="A1033">
        <v>3082</v>
      </c>
      <c r="E1033" s="1">
        <v>63.919532770927972</v>
      </c>
      <c r="AD1033">
        <v>139.46759259259258</v>
      </c>
      <c r="AJ1033" s="1">
        <v>100.10266940451746</v>
      </c>
    </row>
    <row r="1034" spans="1:36" x14ac:dyDescent="0.2">
      <c r="A1034">
        <v>2520</v>
      </c>
      <c r="E1034" s="1">
        <v>123.01587301587301</v>
      </c>
      <c r="AD1034">
        <v>114.20289855072464</v>
      </c>
      <c r="AJ1034" s="1">
        <v>124.89044697633655</v>
      </c>
    </row>
    <row r="1035" spans="1:36" x14ac:dyDescent="0.2">
      <c r="A1035">
        <v>1654</v>
      </c>
      <c r="E1035" s="1">
        <v>139.05683192261185</v>
      </c>
      <c r="AD1035">
        <v>74.75538160469668</v>
      </c>
      <c r="AJ1035" s="1">
        <v>179.17789757412399</v>
      </c>
    </row>
    <row r="1036" spans="1:36" x14ac:dyDescent="0.2">
      <c r="A1036">
        <v>954</v>
      </c>
      <c r="E1036" s="1">
        <v>125.52410901467505</v>
      </c>
      <c r="AD1036">
        <v>154.45939212755357</v>
      </c>
      <c r="AJ1036" s="1">
        <v>127.20588235294117</v>
      </c>
    </row>
    <row r="1037" spans="1:36" x14ac:dyDescent="0.2">
      <c r="A1037">
        <v>845</v>
      </c>
      <c r="E1037" s="1">
        <v>99.408284023668642</v>
      </c>
      <c r="AD1037">
        <v>126.30098452883263</v>
      </c>
      <c r="AJ1037" s="1">
        <v>147.02664298401422</v>
      </c>
    </row>
    <row r="1038" spans="1:36" x14ac:dyDescent="0.2">
      <c r="A1038">
        <v>1620</v>
      </c>
      <c r="E1038" s="1">
        <v>194.75308641975309</v>
      </c>
      <c r="AD1038">
        <v>141.29244249726179</v>
      </c>
      <c r="AJ1038" s="1">
        <v>144.92753623188406</v>
      </c>
    </row>
    <row r="1039" spans="1:36" x14ac:dyDescent="0.2">
      <c r="A1039">
        <v>2263</v>
      </c>
      <c r="E1039" s="1">
        <v>126.82280159080867</v>
      </c>
      <c r="AD1039">
        <v>132.91245791245791</v>
      </c>
      <c r="AJ1039" s="1">
        <v>223.98843930635837</v>
      </c>
    </row>
    <row r="1040" spans="1:36" x14ac:dyDescent="0.2">
      <c r="A1040">
        <v>1344</v>
      </c>
      <c r="E1040" s="1">
        <v>72.172619047619051</v>
      </c>
      <c r="AD1040">
        <v>114.83253588516746</v>
      </c>
      <c r="AJ1040" s="1">
        <v>151.61502966381016</v>
      </c>
    </row>
    <row r="1041" spans="1:36" x14ac:dyDescent="0.2">
      <c r="A1041">
        <v>630</v>
      </c>
      <c r="E1041" s="1">
        <v>126.98412698412699</v>
      </c>
      <c r="AD1041">
        <v>75.892857142857139</v>
      </c>
      <c r="AJ1041" s="1">
        <v>95.289079229122052</v>
      </c>
    </row>
    <row r="1042" spans="1:36" x14ac:dyDescent="0.2">
      <c r="A1042">
        <v>1803</v>
      </c>
      <c r="E1042" s="1">
        <v>85.967831392124239</v>
      </c>
      <c r="AD1042">
        <v>181.93282636248415</v>
      </c>
      <c r="AJ1042" s="1">
        <v>120.09014810045075</v>
      </c>
    </row>
    <row r="1043" spans="1:36" x14ac:dyDescent="0.2">
      <c r="A1043">
        <v>1632</v>
      </c>
      <c r="E1043" s="1">
        <v>106.00490196078431</v>
      </c>
      <c r="AD1043">
        <v>74.122807017543863</v>
      </c>
      <c r="AJ1043" s="1">
        <v>164.31334622823985</v>
      </c>
    </row>
    <row r="1044" spans="1:36" x14ac:dyDescent="0.2">
      <c r="A1044">
        <v>1306</v>
      </c>
      <c r="E1044" s="1">
        <v>150.07656967840734</v>
      </c>
      <c r="AD1044">
        <v>106.25379477838494</v>
      </c>
      <c r="AJ1044" s="1">
        <v>62.925170068027214</v>
      </c>
    </row>
    <row r="1045" spans="1:36" x14ac:dyDescent="0.2">
      <c r="A1045">
        <v>2329</v>
      </c>
      <c r="E1045" s="1">
        <v>112.61485616144267</v>
      </c>
      <c r="AD1045">
        <v>101.30246020260492</v>
      </c>
      <c r="AJ1045" s="1">
        <v>120.44534412955466</v>
      </c>
    </row>
    <row r="1046" spans="1:36" x14ac:dyDescent="0.2">
      <c r="A1046">
        <v>2524</v>
      </c>
      <c r="E1046" s="1">
        <v>110.14263074484944</v>
      </c>
      <c r="AD1046">
        <v>113.88888888888889</v>
      </c>
      <c r="AJ1046" s="1">
        <v>115.63981042654028</v>
      </c>
    </row>
    <row r="1047" spans="1:36" x14ac:dyDescent="0.2">
      <c r="A1047">
        <v>1733</v>
      </c>
      <c r="E1047" s="1">
        <v>80.553952683208308</v>
      </c>
      <c r="AD1047">
        <v>117.43630573248407</v>
      </c>
      <c r="AJ1047" s="1">
        <v>148.74141876430207</v>
      </c>
    </row>
    <row r="1048" spans="1:36" x14ac:dyDescent="0.2">
      <c r="A1048">
        <v>2868</v>
      </c>
      <c r="E1048" s="1">
        <v>194.06589958158995</v>
      </c>
      <c r="AJ1048" s="1">
        <v>135.67143516382095</v>
      </c>
    </row>
    <row r="1049" spans="1:36" x14ac:dyDescent="0.2">
      <c r="A1049">
        <v>990</v>
      </c>
      <c r="E1049" s="1">
        <v>146.46464646464648</v>
      </c>
      <c r="AJ1049" s="1">
        <v>99.879227053140099</v>
      </c>
    </row>
    <row r="1050" spans="1:36" x14ac:dyDescent="0.2">
      <c r="A1050">
        <v>1771</v>
      </c>
      <c r="E1050" s="1">
        <v>64.935064935064929</v>
      </c>
      <c r="AJ1050" s="1">
        <v>93.269934162399409</v>
      </c>
    </row>
    <row r="1051" spans="1:36" x14ac:dyDescent="0.2">
      <c r="A1051">
        <v>930</v>
      </c>
      <c r="E1051" s="1">
        <v>91.290322580645167</v>
      </c>
      <c r="AJ1051" s="1">
        <v>151.73628585807751</v>
      </c>
    </row>
    <row r="1052" spans="1:36" x14ac:dyDescent="0.2">
      <c r="A1052">
        <v>1302</v>
      </c>
      <c r="E1052" s="1">
        <v>135.54915514592935</v>
      </c>
      <c r="AJ1052" s="1">
        <v>115.625</v>
      </c>
    </row>
    <row r="1053" spans="1:36" x14ac:dyDescent="0.2">
      <c r="A1053">
        <v>1316</v>
      </c>
      <c r="E1053" s="1">
        <v>152.08282674772036</v>
      </c>
      <c r="AJ1053" s="1">
        <v>162.95025728987994</v>
      </c>
    </row>
    <row r="1054" spans="1:36" x14ac:dyDescent="0.2">
      <c r="A1054">
        <v>1977</v>
      </c>
      <c r="E1054" s="1">
        <v>83.459787556904402</v>
      </c>
      <c r="AJ1054" s="1">
        <v>143.26375711574951</v>
      </c>
    </row>
    <row r="1055" spans="1:36" x14ac:dyDescent="0.2">
      <c r="A1055">
        <v>1526</v>
      </c>
      <c r="E1055" s="1">
        <v>94.692005242463964</v>
      </c>
      <c r="AJ1055" s="1">
        <v>108.05970149253731</v>
      </c>
    </row>
    <row r="1056" spans="1:36" x14ac:dyDescent="0.2">
      <c r="A1056">
        <v>1989</v>
      </c>
      <c r="E1056" s="1">
        <v>128.2051282051282</v>
      </c>
      <c r="AJ1056" s="1">
        <v>122.76190476190476</v>
      </c>
    </row>
    <row r="1057" spans="1:36" x14ac:dyDescent="0.2">
      <c r="A1057">
        <v>1523</v>
      </c>
      <c r="E1057" s="1">
        <v>118.18778726198293</v>
      </c>
      <c r="AJ1057" s="1">
        <v>90.324384787472042</v>
      </c>
    </row>
    <row r="1058" spans="1:36" x14ac:dyDescent="0.2">
      <c r="A1058">
        <v>1364</v>
      </c>
      <c r="E1058" s="1">
        <v>136.25366568914956</v>
      </c>
      <c r="AJ1058" s="1">
        <v>98.958333333333329</v>
      </c>
    </row>
    <row r="1059" spans="1:36" x14ac:dyDescent="0.2">
      <c r="A1059">
        <v>1850</v>
      </c>
      <c r="E1059" s="1">
        <v>134.05405405405406</v>
      </c>
      <c r="AJ1059" s="1">
        <v>187.56194251734391</v>
      </c>
    </row>
    <row r="1060" spans="1:36" x14ac:dyDescent="0.2">
      <c r="A1060">
        <v>2184</v>
      </c>
      <c r="E1060" s="1">
        <v>153.38827838827839</v>
      </c>
      <c r="AJ1060" s="1">
        <v>110.53089643167972</v>
      </c>
    </row>
    <row r="1061" spans="1:36" x14ac:dyDescent="0.2">
      <c r="A1061">
        <v>1991</v>
      </c>
      <c r="E1061" s="1">
        <v>110.49723756906077</v>
      </c>
      <c r="AJ1061" s="1">
        <v>94.488188976377955</v>
      </c>
    </row>
    <row r="1062" spans="1:36" x14ac:dyDescent="0.2">
      <c r="A1062">
        <v>1338</v>
      </c>
      <c r="E1062" s="1">
        <v>159.56651718983557</v>
      </c>
      <c r="AJ1062" s="1">
        <v>170.60367454068242</v>
      </c>
    </row>
    <row r="1063" spans="1:36" x14ac:dyDescent="0.2">
      <c r="A1063">
        <v>894</v>
      </c>
      <c r="E1063" s="1">
        <v>90.604026845637577</v>
      </c>
      <c r="AJ1063" s="1">
        <v>124.74815312290127</v>
      </c>
    </row>
    <row r="1064" spans="1:36" x14ac:dyDescent="0.2">
      <c r="A1064">
        <v>2337</v>
      </c>
      <c r="E1064" s="1">
        <v>38.510911424903725</v>
      </c>
      <c r="AJ1064" s="1">
        <v>146.524064171123</v>
      </c>
    </row>
    <row r="1065" spans="1:36" x14ac:dyDescent="0.2">
      <c r="A1065">
        <v>1103</v>
      </c>
      <c r="E1065" s="1">
        <v>100.18132366273798</v>
      </c>
      <c r="AJ1065" s="1">
        <v>130.43478260869566</v>
      </c>
    </row>
    <row r="1066" spans="1:36" x14ac:dyDescent="0.2">
      <c r="A1066">
        <v>1154</v>
      </c>
      <c r="E1066" s="1">
        <v>133.44887348353552</v>
      </c>
      <c r="AJ1066" s="1">
        <v>111.2</v>
      </c>
    </row>
    <row r="1067" spans="1:36" x14ac:dyDescent="0.2">
      <c r="A1067">
        <v>2260</v>
      </c>
      <c r="E1067" s="1">
        <v>145.13274336283186</v>
      </c>
      <c r="AJ1067" s="1">
        <v>116.12903225806451</v>
      </c>
    </row>
    <row r="1068" spans="1:36" x14ac:dyDescent="0.2">
      <c r="A1068">
        <v>1571</v>
      </c>
      <c r="E1068" s="1">
        <v>113.30362826225334</v>
      </c>
      <c r="AJ1068" s="1">
        <v>114.79118329466357</v>
      </c>
    </row>
    <row r="1069" spans="1:36" x14ac:dyDescent="0.2">
      <c r="A1069">
        <v>1611</v>
      </c>
      <c r="E1069" s="1">
        <v>104.2209807572936</v>
      </c>
      <c r="AJ1069" s="1">
        <v>116.69128508124076</v>
      </c>
    </row>
    <row r="1070" spans="1:36" x14ac:dyDescent="0.2">
      <c r="A1070">
        <v>2521</v>
      </c>
      <c r="E1070" s="1">
        <v>60.05553351844506</v>
      </c>
      <c r="AJ1070" s="1">
        <v>60.638297872340424</v>
      </c>
    </row>
    <row r="1071" spans="1:36" x14ac:dyDescent="0.2">
      <c r="A1071">
        <v>893</v>
      </c>
      <c r="E1071" s="1">
        <v>151.17581187010077</v>
      </c>
      <c r="AJ1071" s="1">
        <v>144.31023521932613</v>
      </c>
    </row>
    <row r="1072" spans="1:36" x14ac:dyDescent="0.2">
      <c r="A1072">
        <v>1048</v>
      </c>
      <c r="E1072" s="1">
        <v>128.81679389312978</v>
      </c>
      <c r="AJ1072" s="1">
        <v>134.42867811799852</v>
      </c>
    </row>
    <row r="1073" spans="1:36" x14ac:dyDescent="0.2">
      <c r="A1073">
        <v>1556</v>
      </c>
      <c r="E1073" s="1">
        <v>98.971722365038559</v>
      </c>
      <c r="AJ1073" s="1">
        <v>144.71153846153845</v>
      </c>
    </row>
    <row r="1074" spans="1:36" x14ac:dyDescent="0.2">
      <c r="A1074">
        <v>1456</v>
      </c>
      <c r="E1074" s="1">
        <v>62.843406593406591</v>
      </c>
      <c r="AJ1074" s="1">
        <v>69.064160196158568</v>
      </c>
    </row>
    <row r="1075" spans="1:36" x14ac:dyDescent="0.2">
      <c r="A1075">
        <v>1426</v>
      </c>
      <c r="E1075" s="1">
        <v>111.85133239831697</v>
      </c>
      <c r="AJ1075" s="1">
        <v>93.838526912181308</v>
      </c>
    </row>
    <row r="1076" spans="1:36" x14ac:dyDescent="0.2">
      <c r="A1076">
        <v>1240</v>
      </c>
      <c r="E1076" s="1">
        <v>156.45161290322579</v>
      </c>
      <c r="AJ1076" s="1">
        <v>107.68072289156626</v>
      </c>
    </row>
    <row r="1077" spans="1:36" x14ac:dyDescent="0.2">
      <c r="A1077">
        <v>1740</v>
      </c>
      <c r="E1077" s="1">
        <v>126.14942528735632</v>
      </c>
      <c r="AJ1077" s="1">
        <v>120.10113780025284</v>
      </c>
    </row>
    <row r="1078" spans="1:36" x14ac:dyDescent="0.2">
      <c r="A1078">
        <v>1466</v>
      </c>
      <c r="E1078" s="1">
        <v>115.96180081855388</v>
      </c>
      <c r="AJ1078" s="1">
        <v>142.63959390862945</v>
      </c>
    </row>
    <row r="1079" spans="1:36" x14ac:dyDescent="0.2">
      <c r="A1079">
        <v>1096</v>
      </c>
      <c r="E1079" s="1">
        <v>126.64233576642336</v>
      </c>
      <c r="AJ1079" s="1">
        <v>156.68402777777777</v>
      </c>
    </row>
    <row r="1080" spans="1:36" x14ac:dyDescent="0.2">
      <c r="A1080">
        <v>848</v>
      </c>
      <c r="E1080" s="1">
        <v>183.84433962264151</v>
      </c>
      <c r="AJ1080" s="1">
        <v>45.320404721753796</v>
      </c>
    </row>
    <row r="1081" spans="1:36" x14ac:dyDescent="0.2">
      <c r="A1081">
        <v>990</v>
      </c>
      <c r="E1081" s="1">
        <v>127.27272727272727</v>
      </c>
      <c r="AJ1081" s="1">
        <v>97.896634615384613</v>
      </c>
    </row>
    <row r="1082" spans="1:36" x14ac:dyDescent="0.2">
      <c r="A1082">
        <v>1258</v>
      </c>
      <c r="E1082" s="1">
        <v>115.26232114467409</v>
      </c>
      <c r="AJ1082" s="1">
        <v>133.10185185185185</v>
      </c>
    </row>
    <row r="1083" spans="1:36" x14ac:dyDescent="0.2">
      <c r="A1083">
        <v>1040</v>
      </c>
      <c r="E1083" s="1">
        <v>127.88461538461539</v>
      </c>
      <c r="AJ1083" s="1">
        <v>131.65399239543726</v>
      </c>
    </row>
    <row r="1084" spans="1:36" x14ac:dyDescent="0.2">
      <c r="A1084">
        <v>1459</v>
      </c>
      <c r="E1084" s="1">
        <v>131.59698423577794</v>
      </c>
      <c r="AJ1084" s="1">
        <v>137.41134751773049</v>
      </c>
    </row>
    <row r="1085" spans="1:36" x14ac:dyDescent="0.2">
      <c r="A1085">
        <v>1251</v>
      </c>
      <c r="E1085" s="1">
        <v>127.89768185451639</v>
      </c>
      <c r="AJ1085" s="1">
        <v>28.358738036157391</v>
      </c>
    </row>
    <row r="1086" spans="1:36" x14ac:dyDescent="0.2">
      <c r="A1086">
        <v>1498</v>
      </c>
      <c r="E1086" s="1">
        <v>125.16688918558077</v>
      </c>
      <c r="AJ1086" s="1">
        <v>123.59550561797752</v>
      </c>
    </row>
    <row r="1087" spans="1:36" x14ac:dyDescent="0.2">
      <c r="A1087">
        <v>996</v>
      </c>
      <c r="E1087" s="1">
        <v>147.59036144578315</v>
      </c>
      <c r="AJ1087" s="1">
        <v>113.464447806354</v>
      </c>
    </row>
    <row r="1088" spans="1:36" x14ac:dyDescent="0.2">
      <c r="A1088">
        <v>1092</v>
      </c>
      <c r="E1088" s="1">
        <v>76.46520146520146</v>
      </c>
      <c r="AJ1088" s="1">
        <v>118.80856760374833</v>
      </c>
    </row>
    <row r="1089" spans="1:36" x14ac:dyDescent="0.2">
      <c r="A1089">
        <v>1953</v>
      </c>
      <c r="E1089" s="1">
        <v>129.03225806451613</v>
      </c>
      <c r="AJ1089" s="1">
        <v>114.80601741884402</v>
      </c>
    </row>
    <row r="1090" spans="1:36" x14ac:dyDescent="0.2">
      <c r="A1090">
        <v>1709</v>
      </c>
      <c r="E1090" s="1">
        <v>80.456407255705088</v>
      </c>
      <c r="AJ1090" s="1">
        <v>143.56435643564356</v>
      </c>
    </row>
    <row r="1091" spans="1:36" x14ac:dyDescent="0.2">
      <c r="A1091">
        <v>1247</v>
      </c>
      <c r="E1091" s="1">
        <v>157.97914995990376</v>
      </c>
      <c r="AJ1091" s="1">
        <v>196.73123486682809</v>
      </c>
    </row>
    <row r="1092" spans="1:36" x14ac:dyDescent="0.2">
      <c r="A1092">
        <v>1040</v>
      </c>
      <c r="E1092" s="1">
        <v>89.32692307692308</v>
      </c>
      <c r="AJ1092" s="1">
        <v>139.39393939393941</v>
      </c>
    </row>
    <row r="1093" spans="1:36" x14ac:dyDescent="0.2">
      <c r="A1093">
        <v>1252</v>
      </c>
      <c r="E1093" s="1">
        <v>127.79552715654953</v>
      </c>
      <c r="AJ1093" s="1">
        <v>131.01604278074868</v>
      </c>
    </row>
    <row r="1094" spans="1:36" x14ac:dyDescent="0.2">
      <c r="A1094">
        <v>1694</v>
      </c>
      <c r="E1094" s="1">
        <v>80.578512396694208</v>
      </c>
      <c r="AJ1094" s="1">
        <v>138.48531684698608</v>
      </c>
    </row>
    <row r="1095" spans="1:36" x14ac:dyDescent="0.2">
      <c r="A1095">
        <v>1200</v>
      </c>
      <c r="E1095" s="1">
        <v>121.66666666666667</v>
      </c>
      <c r="AJ1095" s="1">
        <v>176.130389064143</v>
      </c>
    </row>
    <row r="1096" spans="1:36" x14ac:dyDescent="0.2">
      <c r="A1096">
        <v>936</v>
      </c>
      <c r="E1096" s="1">
        <v>137.82051282051282</v>
      </c>
      <c r="AJ1096" s="1">
        <v>159.34065934065933</v>
      </c>
    </row>
    <row r="1097" spans="1:36" x14ac:dyDescent="0.2">
      <c r="A1097">
        <v>1314</v>
      </c>
      <c r="E1097" s="1">
        <v>134.27092846270929</v>
      </c>
      <c r="AJ1097" s="1">
        <v>107.47330960854093</v>
      </c>
    </row>
    <row r="1098" spans="1:36" x14ac:dyDescent="0.2">
      <c r="A1098">
        <v>1355</v>
      </c>
      <c r="E1098" s="1">
        <v>93.726937269372698</v>
      </c>
      <c r="AJ1098" s="1">
        <v>128.19084263178146</v>
      </c>
    </row>
    <row r="1099" spans="1:36" x14ac:dyDescent="0.2">
      <c r="A1099">
        <v>1088</v>
      </c>
      <c r="E1099" s="1">
        <v>156.25</v>
      </c>
      <c r="AJ1099" s="1">
        <v>125.52742616033755</v>
      </c>
    </row>
    <row r="1100" spans="1:36" x14ac:dyDescent="0.2">
      <c r="A1100">
        <v>1324</v>
      </c>
      <c r="E1100" s="1">
        <v>96.676737160120851</v>
      </c>
      <c r="AJ1100" s="1">
        <v>97.964015151515156</v>
      </c>
    </row>
    <row r="1101" spans="1:36" x14ac:dyDescent="0.2">
      <c r="A1101">
        <v>1601</v>
      </c>
      <c r="E1101" s="1">
        <v>98.063710181136784</v>
      </c>
      <c r="AJ1101" s="1">
        <v>181.2840490797546</v>
      </c>
    </row>
    <row r="1102" spans="1:36" x14ac:dyDescent="0.2">
      <c r="A1102">
        <v>438</v>
      </c>
      <c r="E1102" s="1">
        <v>136.98630136986301</v>
      </c>
      <c r="AJ1102" s="1">
        <v>153.88919977616118</v>
      </c>
    </row>
    <row r="1103" spans="1:36" x14ac:dyDescent="0.2">
      <c r="A1103">
        <v>950</v>
      </c>
      <c r="E1103" s="1">
        <v>125.78947368421052</v>
      </c>
      <c r="AJ1103" s="1">
        <v>117.0886075949367</v>
      </c>
    </row>
    <row r="1104" spans="1:36" x14ac:dyDescent="0.2">
      <c r="A1104">
        <v>1134</v>
      </c>
      <c r="E1104" s="1">
        <v>119.04761904761905</v>
      </c>
      <c r="AJ1104" s="1">
        <v>105.88633288227334</v>
      </c>
    </row>
    <row r="1105" spans="1:36" x14ac:dyDescent="0.2">
      <c r="A1105">
        <v>1194</v>
      </c>
      <c r="E1105" s="1">
        <v>133.58458961474037</v>
      </c>
      <c r="AJ1105" s="1">
        <v>100.69444444444444</v>
      </c>
    </row>
    <row r="1106" spans="1:36" x14ac:dyDescent="0.2">
      <c r="A1106">
        <v>1302</v>
      </c>
      <c r="E1106" s="1">
        <v>81.413210445468508</v>
      </c>
      <c r="AJ1106" s="1">
        <v>98.803952158086318</v>
      </c>
    </row>
    <row r="1107" spans="1:36" x14ac:dyDescent="0.2">
      <c r="A1107">
        <v>2622</v>
      </c>
      <c r="E1107" s="1">
        <v>123.95118230358504</v>
      </c>
      <c r="AJ1107" s="1">
        <v>116.52542372881356</v>
      </c>
    </row>
    <row r="1108" spans="1:36" x14ac:dyDescent="0.2">
      <c r="A1108">
        <v>1442</v>
      </c>
      <c r="E1108" s="1">
        <v>124.75728155339806</v>
      </c>
      <c r="AJ1108" s="1">
        <v>81.894150417827305</v>
      </c>
    </row>
    <row r="1109" spans="1:36" x14ac:dyDescent="0.2">
      <c r="A1109">
        <v>2021</v>
      </c>
      <c r="E1109" s="1">
        <v>135.93518060366156</v>
      </c>
      <c r="AJ1109" s="1">
        <v>69.095477386934675</v>
      </c>
    </row>
    <row r="1110" spans="1:36" x14ac:dyDescent="0.2">
      <c r="A1110">
        <v>1690</v>
      </c>
      <c r="E1110" s="1">
        <v>107.10059171597634</v>
      </c>
      <c r="AJ1110" s="1">
        <v>102.0671834625323</v>
      </c>
    </row>
    <row r="1111" spans="1:36" x14ac:dyDescent="0.2">
      <c r="A1111">
        <v>1836</v>
      </c>
      <c r="E1111" s="1">
        <v>152.50544662309369</v>
      </c>
      <c r="AJ1111" s="1">
        <v>159.9264705882353</v>
      </c>
    </row>
    <row r="1112" spans="1:36" x14ac:dyDescent="0.2">
      <c r="A1112">
        <v>1658</v>
      </c>
      <c r="E1112" s="1">
        <v>113.38962605548853</v>
      </c>
      <c r="AJ1112" s="1">
        <v>91.690544412607451</v>
      </c>
    </row>
    <row r="1113" spans="1:36" x14ac:dyDescent="0.2">
      <c r="A1113">
        <v>1964</v>
      </c>
      <c r="E1113" s="1">
        <v>104.37881873727088</v>
      </c>
      <c r="AJ1113" s="1">
        <v>108.14950980392157</v>
      </c>
    </row>
    <row r="1114" spans="1:36" x14ac:dyDescent="0.2">
      <c r="A1114">
        <v>816</v>
      </c>
      <c r="E1114" s="1">
        <v>159.19117647058823</v>
      </c>
      <c r="AJ1114" s="1">
        <v>142.9471032745592</v>
      </c>
    </row>
    <row r="1115" spans="1:36" x14ac:dyDescent="0.2">
      <c r="A1115">
        <v>1008</v>
      </c>
      <c r="E1115" s="1">
        <v>133.43253968253967</v>
      </c>
      <c r="AJ1115" s="1">
        <v>138.88888888888889</v>
      </c>
    </row>
    <row r="1116" spans="1:36" x14ac:dyDescent="0.2">
      <c r="A1116">
        <v>833</v>
      </c>
      <c r="E1116" s="1">
        <v>140.45618247298918</v>
      </c>
      <c r="AJ1116" s="1">
        <v>122.54901960784314</v>
      </c>
    </row>
    <row r="1117" spans="1:36" x14ac:dyDescent="0.2">
      <c r="A1117">
        <v>1734</v>
      </c>
      <c r="E1117" s="1">
        <v>183.3910034602076</v>
      </c>
      <c r="AJ1117" s="1">
        <v>92.279411764705884</v>
      </c>
    </row>
    <row r="1118" spans="1:36" x14ac:dyDescent="0.2">
      <c r="A1118">
        <v>1419</v>
      </c>
      <c r="E1118" s="1">
        <v>129.73925299506695</v>
      </c>
      <c r="AJ1118" s="1">
        <v>125.86206896551724</v>
      </c>
    </row>
    <row r="1119" spans="1:36" x14ac:dyDescent="0.2">
      <c r="A1119">
        <v>894</v>
      </c>
      <c r="E1119" s="1">
        <v>145.413870246085</v>
      </c>
      <c r="AJ1119" s="1">
        <v>75.757575757575751</v>
      </c>
    </row>
    <row r="1120" spans="1:36" x14ac:dyDescent="0.2">
      <c r="A1120">
        <v>1601</v>
      </c>
      <c r="E1120" s="1">
        <v>87.445346658338536</v>
      </c>
      <c r="AJ1120" s="1">
        <v>107.46910263299301</v>
      </c>
    </row>
    <row r="1121" spans="1:36" x14ac:dyDescent="0.2">
      <c r="A1121">
        <v>1040</v>
      </c>
      <c r="E1121" s="1">
        <v>128.55769230769232</v>
      </c>
      <c r="AJ1121" s="1">
        <v>148.72685185185185</v>
      </c>
    </row>
    <row r="1122" spans="1:36" x14ac:dyDescent="0.2">
      <c r="A1122">
        <v>1012</v>
      </c>
      <c r="E1122" s="1">
        <v>116.99604743083005</v>
      </c>
      <c r="AJ1122" s="1">
        <v>141.05504587155963</v>
      </c>
    </row>
    <row r="1123" spans="1:36" x14ac:dyDescent="0.2">
      <c r="A1123">
        <v>1552</v>
      </c>
      <c r="E1123" s="1">
        <v>137.1778350515464</v>
      </c>
      <c r="AJ1123" s="1">
        <v>139.13824057450628</v>
      </c>
    </row>
    <row r="1124" spans="1:36" x14ac:dyDescent="0.2">
      <c r="A1124">
        <v>960</v>
      </c>
      <c r="E1124" s="1">
        <v>116.66666666666667</v>
      </c>
      <c r="AJ1124" s="1">
        <v>105.3480866758875</v>
      </c>
    </row>
    <row r="1125" spans="1:36" x14ac:dyDescent="0.2">
      <c r="A1125">
        <v>698</v>
      </c>
      <c r="E1125" s="1">
        <v>169.05444126074499</v>
      </c>
      <c r="AJ1125" s="1">
        <v>92.524830109775223</v>
      </c>
    </row>
    <row r="1126" spans="1:36" x14ac:dyDescent="0.2">
      <c r="A1126">
        <v>1482</v>
      </c>
      <c r="E1126" s="1">
        <v>110.59379217273954</v>
      </c>
      <c r="AJ1126" s="1">
        <v>107.02953296703296</v>
      </c>
    </row>
    <row r="1127" spans="1:36" x14ac:dyDescent="0.2">
      <c r="A1127">
        <v>1005</v>
      </c>
      <c r="E1127" s="1">
        <v>114.42786069651741</v>
      </c>
      <c r="AJ1127" s="1">
        <v>113.02083333333333</v>
      </c>
    </row>
    <row r="1128" spans="1:36" x14ac:dyDescent="0.2">
      <c r="A1128">
        <v>1555</v>
      </c>
      <c r="E1128" s="1">
        <v>111.89710610932475</v>
      </c>
      <c r="AJ1128" s="1">
        <v>121.75324675324676</v>
      </c>
    </row>
    <row r="1129" spans="1:36" x14ac:dyDescent="0.2">
      <c r="A1129">
        <v>1530</v>
      </c>
      <c r="E1129" s="1">
        <v>169.281045751634</v>
      </c>
      <c r="AJ1129" s="1">
        <v>159.60754504504504</v>
      </c>
    </row>
    <row r="1130" spans="1:36" x14ac:dyDescent="0.2">
      <c r="A1130">
        <v>1959</v>
      </c>
      <c r="E1130" s="1">
        <v>109.74987238386932</v>
      </c>
      <c r="AJ1130" s="1">
        <v>143.90896921017404</v>
      </c>
    </row>
    <row r="1131" spans="1:36" x14ac:dyDescent="0.2">
      <c r="A1131">
        <v>936</v>
      </c>
      <c r="E1131" s="1">
        <v>149.57264957264957</v>
      </c>
      <c r="AJ1131" s="1">
        <v>51.738761662425787</v>
      </c>
    </row>
    <row r="1132" spans="1:36" x14ac:dyDescent="0.2">
      <c r="A1132">
        <v>1981</v>
      </c>
      <c r="E1132" s="1">
        <v>68.14740030287733</v>
      </c>
      <c r="AJ1132" s="1">
        <v>99.650349650349654</v>
      </c>
    </row>
    <row r="1133" spans="1:36" x14ac:dyDescent="0.2">
      <c r="A1133">
        <v>974</v>
      </c>
      <c r="E1133" s="1">
        <v>95.995893223819309</v>
      </c>
      <c r="AJ1133" s="1">
        <v>114.71088435374149</v>
      </c>
    </row>
    <row r="1134" spans="1:36" x14ac:dyDescent="0.2">
      <c r="A1134">
        <v>2210</v>
      </c>
      <c r="E1134" s="1">
        <v>53.167420814479641</v>
      </c>
      <c r="AJ1134" s="1">
        <v>126.6213712168005</v>
      </c>
    </row>
    <row r="1135" spans="1:36" x14ac:dyDescent="0.2">
      <c r="A1135">
        <v>2020</v>
      </c>
      <c r="E1135" s="1">
        <v>118.56435643564356</v>
      </c>
      <c r="AJ1135" s="1">
        <v>126.00536193029491</v>
      </c>
    </row>
    <row r="1136" spans="1:36" x14ac:dyDescent="0.2">
      <c r="A1136">
        <v>1600</v>
      </c>
      <c r="E1136" s="1">
        <v>105.625</v>
      </c>
      <c r="AJ1136" s="1">
        <v>88.541666666666671</v>
      </c>
    </row>
    <row r="1137" spans="1:36" x14ac:dyDescent="0.2">
      <c r="A1137">
        <v>986</v>
      </c>
      <c r="E1137" s="1">
        <v>103.44827586206897</v>
      </c>
      <c r="AJ1137" s="1">
        <v>123.31838565022422</v>
      </c>
    </row>
    <row r="1138" spans="1:36" x14ac:dyDescent="0.2">
      <c r="A1138">
        <v>1252</v>
      </c>
      <c r="E1138" s="1">
        <v>95.047923322683701</v>
      </c>
      <c r="AJ1138" s="1">
        <v>139.05380333951763</v>
      </c>
    </row>
    <row r="1139" spans="1:36" x14ac:dyDescent="0.2">
      <c r="A1139">
        <v>1020</v>
      </c>
      <c r="E1139" s="1">
        <v>92.156862745098039</v>
      </c>
      <c r="AJ1139" s="1">
        <v>159.09090909090909</v>
      </c>
    </row>
    <row r="1140" spans="1:36" x14ac:dyDescent="0.2">
      <c r="A1140">
        <v>1567</v>
      </c>
      <c r="E1140" s="1">
        <v>125.07977026164646</v>
      </c>
      <c r="AJ1140" s="1">
        <v>72.664359861591691</v>
      </c>
    </row>
    <row r="1141" spans="1:36" x14ac:dyDescent="0.2">
      <c r="A1141">
        <v>1167</v>
      </c>
      <c r="E1141" s="1">
        <v>123.39331619537275</v>
      </c>
      <c r="AJ1141" s="1">
        <v>169.93464052287581</v>
      </c>
    </row>
    <row r="1142" spans="1:36" x14ac:dyDescent="0.2">
      <c r="A1142">
        <v>952</v>
      </c>
      <c r="E1142" s="1">
        <v>146.00840336134453</v>
      </c>
      <c r="AJ1142" s="1">
        <v>60.35673187571922</v>
      </c>
    </row>
    <row r="1143" spans="1:36" x14ac:dyDescent="0.2">
      <c r="A1143">
        <v>1868</v>
      </c>
      <c r="E1143" s="1">
        <v>105.72805139186295</v>
      </c>
      <c r="AJ1143" s="1">
        <v>111.14164305949008</v>
      </c>
    </row>
    <row r="1144" spans="1:36" x14ac:dyDescent="0.2">
      <c r="A1144">
        <v>2828</v>
      </c>
      <c r="E1144" s="1">
        <v>150.23691654879772</v>
      </c>
      <c r="AJ1144" s="1">
        <v>129.03225806451613</v>
      </c>
    </row>
    <row r="1145" spans="1:36" x14ac:dyDescent="0.2">
      <c r="A1145">
        <v>1006</v>
      </c>
      <c r="E1145" s="1">
        <v>79.522862823061629</v>
      </c>
      <c r="AJ1145" s="1">
        <v>107.82122905027933</v>
      </c>
    </row>
    <row r="1146" spans="1:36" x14ac:dyDescent="0.2">
      <c r="A1146">
        <v>924</v>
      </c>
      <c r="E1146" s="1">
        <v>86.580086580086586</v>
      </c>
      <c r="AJ1146" s="1">
        <v>139.08872901678657</v>
      </c>
    </row>
    <row r="1147" spans="1:36" x14ac:dyDescent="0.2">
      <c r="A1147">
        <v>1576</v>
      </c>
      <c r="E1147" s="1">
        <v>94.543147208121823</v>
      </c>
      <c r="AJ1147" s="1">
        <v>76.419213973799131</v>
      </c>
    </row>
    <row r="1148" spans="1:36" x14ac:dyDescent="0.2">
      <c r="A1148">
        <v>1298</v>
      </c>
      <c r="E1148" s="1">
        <v>138.67488443759629</v>
      </c>
      <c r="AJ1148" s="1">
        <v>99.638771824202294</v>
      </c>
    </row>
    <row r="1149" spans="1:36" x14ac:dyDescent="0.2">
      <c r="A1149">
        <v>1564</v>
      </c>
      <c r="E1149" s="1">
        <v>111.57289002557545</v>
      </c>
      <c r="AJ1149" s="1">
        <v>130.8059132093467</v>
      </c>
    </row>
    <row r="1150" spans="1:36" x14ac:dyDescent="0.2">
      <c r="A1150">
        <v>1111</v>
      </c>
      <c r="E1150" s="1">
        <v>105.22052205220523</v>
      </c>
      <c r="AJ1150" s="1">
        <v>177.17432586403342</v>
      </c>
    </row>
    <row r="1151" spans="1:36" x14ac:dyDescent="0.2">
      <c r="A1151">
        <v>1482</v>
      </c>
      <c r="E1151" s="1">
        <v>96.491228070175438</v>
      </c>
      <c r="AJ1151" s="1">
        <v>127.68130745658836</v>
      </c>
    </row>
    <row r="1152" spans="1:36" x14ac:dyDescent="0.2">
      <c r="A1152">
        <v>932</v>
      </c>
      <c r="E1152" s="1">
        <v>133.04721030042919</v>
      </c>
      <c r="AJ1152" s="1">
        <v>152.1323997453851</v>
      </c>
    </row>
    <row r="1153" spans="1:36" x14ac:dyDescent="0.2">
      <c r="A1153">
        <v>1466</v>
      </c>
      <c r="E1153" s="1">
        <v>102.25102319236017</v>
      </c>
      <c r="AJ1153" s="1">
        <v>115.18987341772151</v>
      </c>
    </row>
    <row r="1154" spans="1:36" x14ac:dyDescent="0.2">
      <c r="A1154">
        <v>1811</v>
      </c>
      <c r="E1154" s="1">
        <v>127.00165654334621</v>
      </c>
      <c r="AJ1154" s="1">
        <v>72.942643391521202</v>
      </c>
    </row>
    <row r="1155" spans="1:36" x14ac:dyDescent="0.2">
      <c r="A1155">
        <v>816</v>
      </c>
      <c r="E1155" s="1">
        <v>147.67156862745097</v>
      </c>
      <c r="AJ1155" s="1">
        <v>120.15781922525107</v>
      </c>
    </row>
    <row r="1156" spans="1:36" x14ac:dyDescent="0.2">
      <c r="A1156">
        <v>1820</v>
      </c>
      <c r="E1156" s="1">
        <v>110.87912087912088</v>
      </c>
      <c r="AJ1156" s="1">
        <v>67.708333333333329</v>
      </c>
    </row>
    <row r="1157" spans="1:36" x14ac:dyDescent="0.2">
      <c r="A1157">
        <v>1437</v>
      </c>
      <c r="E1157" s="1">
        <v>151.70494084899096</v>
      </c>
      <c r="AJ1157" s="1">
        <v>112.18705715635333</v>
      </c>
    </row>
    <row r="1158" spans="1:36" x14ac:dyDescent="0.2">
      <c r="A1158">
        <v>1265</v>
      </c>
      <c r="E1158" s="1">
        <v>142.21343873517787</v>
      </c>
      <c r="AJ1158" s="1">
        <v>89.103291713961411</v>
      </c>
    </row>
    <row r="1159" spans="1:36" x14ac:dyDescent="0.2">
      <c r="A1159">
        <v>1314</v>
      </c>
      <c r="E1159" s="1">
        <v>175.0380517503805</v>
      </c>
      <c r="AJ1159" s="1">
        <v>79.096045197740111</v>
      </c>
    </row>
    <row r="1160" spans="1:36" x14ac:dyDescent="0.2">
      <c r="A1160">
        <v>1580</v>
      </c>
      <c r="E1160" s="1">
        <v>148.81518987341772</v>
      </c>
      <c r="AJ1160" s="1">
        <v>83.465818759936411</v>
      </c>
    </row>
    <row r="1161" spans="1:36" x14ac:dyDescent="0.2">
      <c r="A1161">
        <v>1876</v>
      </c>
      <c r="E1161" s="1">
        <v>98.614072494669514</v>
      </c>
      <c r="AJ1161" s="1">
        <v>108.75216637781629</v>
      </c>
    </row>
    <row r="1162" spans="1:36" x14ac:dyDescent="0.2">
      <c r="A1162">
        <v>1456</v>
      </c>
      <c r="E1162" s="1">
        <v>100.27472527472527</v>
      </c>
      <c r="AJ1162" s="1">
        <v>89.798850574712645</v>
      </c>
    </row>
    <row r="1163" spans="1:36" x14ac:dyDescent="0.2">
      <c r="A1163">
        <v>1640</v>
      </c>
      <c r="E1163" s="1">
        <v>136.58536585365854</v>
      </c>
      <c r="AJ1163" s="1">
        <v>53.840063341250989</v>
      </c>
    </row>
    <row r="1164" spans="1:36" x14ac:dyDescent="0.2">
      <c r="A1164">
        <v>894</v>
      </c>
      <c r="E1164" s="1">
        <v>144.29530201342283</v>
      </c>
      <c r="AJ1164" s="1">
        <v>216.20847651775486</v>
      </c>
    </row>
    <row r="1165" spans="1:36" x14ac:dyDescent="0.2">
      <c r="A1165">
        <v>1258</v>
      </c>
      <c r="E1165" s="1">
        <v>86.612877583465817</v>
      </c>
      <c r="AJ1165" s="1">
        <v>107.55336617405582</v>
      </c>
    </row>
    <row r="1166" spans="1:36" x14ac:dyDescent="0.2">
      <c r="A1166">
        <v>1432</v>
      </c>
      <c r="E1166" s="1">
        <v>135.47486033519553</v>
      </c>
      <c r="AJ1166" s="1">
        <v>154.09836065573771</v>
      </c>
    </row>
    <row r="1167" spans="1:36" x14ac:dyDescent="0.2">
      <c r="A1167">
        <v>1502</v>
      </c>
      <c r="E1167" s="1">
        <v>155.23968042609854</v>
      </c>
      <c r="AJ1167" s="1">
        <v>136.66666666666666</v>
      </c>
    </row>
    <row r="1168" spans="1:36" x14ac:dyDescent="0.2">
      <c r="A1168">
        <v>1694</v>
      </c>
      <c r="E1168" s="1">
        <v>144.83471074380165</v>
      </c>
      <c r="AJ1168" s="1">
        <v>113.30096696212732</v>
      </c>
    </row>
    <row r="1169" spans="1:36" x14ac:dyDescent="0.2">
      <c r="A1169">
        <v>1671</v>
      </c>
      <c r="E1169" s="1">
        <v>103.53081986834231</v>
      </c>
      <c r="AJ1169" s="1">
        <v>94.842916419679909</v>
      </c>
    </row>
    <row r="1170" spans="1:36" x14ac:dyDescent="0.2">
      <c r="A1170">
        <v>2108</v>
      </c>
      <c r="E1170" s="1">
        <v>111.48007590132828</v>
      </c>
      <c r="AJ1170" s="1">
        <v>90.879048248512888</v>
      </c>
    </row>
    <row r="1171" spans="1:36" x14ac:dyDescent="0.2">
      <c r="A1171">
        <v>3627</v>
      </c>
      <c r="E1171" s="1">
        <v>172.31872070581747</v>
      </c>
      <c r="AJ1171" s="1">
        <v>72.47899159663865</v>
      </c>
    </row>
    <row r="1172" spans="1:36" x14ac:dyDescent="0.2">
      <c r="A1172">
        <v>1118</v>
      </c>
      <c r="E1172" s="1">
        <v>152.95169946332737</v>
      </c>
      <c r="AJ1172" s="1">
        <v>85.478855721393032</v>
      </c>
    </row>
    <row r="1173" spans="1:36" x14ac:dyDescent="0.2">
      <c r="A1173">
        <v>1261</v>
      </c>
      <c r="E1173" s="1">
        <v>129.26249008723235</v>
      </c>
      <c r="AJ1173" s="1">
        <v>103.62694300518135</v>
      </c>
    </row>
    <row r="1174" spans="1:36" x14ac:dyDescent="0.2">
      <c r="A1174">
        <v>1250</v>
      </c>
      <c r="E1174" s="1">
        <v>137.52000000000001</v>
      </c>
      <c r="AJ1174" s="1">
        <v>121.15505335844318</v>
      </c>
    </row>
    <row r="1175" spans="1:36" x14ac:dyDescent="0.2">
      <c r="A1175">
        <v>3086</v>
      </c>
      <c r="E1175" s="1">
        <v>64.970836033700579</v>
      </c>
      <c r="AJ1175" s="1">
        <v>149.82921174652242</v>
      </c>
    </row>
    <row r="1176" spans="1:36" x14ac:dyDescent="0.2">
      <c r="A1176">
        <v>2345</v>
      </c>
      <c r="E1176" s="1">
        <v>101.91897654584221</v>
      </c>
      <c r="AJ1176" s="1">
        <v>193.25273224043715</v>
      </c>
    </row>
    <row r="1177" spans="1:36" x14ac:dyDescent="0.2">
      <c r="A1177">
        <v>2872</v>
      </c>
      <c r="E1177" s="1">
        <v>99.233983286908071</v>
      </c>
      <c r="AJ1177" s="1">
        <v>86.490939044481053</v>
      </c>
    </row>
    <row r="1178" spans="1:36" x14ac:dyDescent="0.2">
      <c r="A1178">
        <v>923</v>
      </c>
      <c r="E1178" s="1">
        <v>129.46912242686889</v>
      </c>
      <c r="AJ1178" s="1">
        <v>173.17708333333334</v>
      </c>
    </row>
    <row r="1179" spans="1:36" x14ac:dyDescent="0.2">
      <c r="A1179">
        <v>1224</v>
      </c>
      <c r="E1179" s="1">
        <v>93.954248366013076</v>
      </c>
      <c r="AJ1179" s="1">
        <v>134.45378151260505</v>
      </c>
    </row>
    <row r="1180" spans="1:36" x14ac:dyDescent="0.2">
      <c r="A1180">
        <v>1343</v>
      </c>
      <c r="E1180" s="1">
        <v>115.33879374534624</v>
      </c>
      <c r="AJ1180" s="1">
        <v>92.07630227439472</v>
      </c>
    </row>
    <row r="1181" spans="1:36" x14ac:dyDescent="0.2">
      <c r="A1181">
        <v>1124</v>
      </c>
      <c r="E1181" s="1">
        <v>82.740213523131672</v>
      </c>
      <c r="AJ1181" s="1">
        <v>102.72336359292881</v>
      </c>
    </row>
    <row r="1182" spans="1:36" x14ac:dyDescent="0.2">
      <c r="A1182">
        <v>2514</v>
      </c>
      <c r="E1182" s="1">
        <v>99.443118536197289</v>
      </c>
      <c r="AJ1182" s="1">
        <v>125</v>
      </c>
    </row>
    <row r="1183" spans="1:36" x14ac:dyDescent="0.2">
      <c r="A1183">
        <v>1652</v>
      </c>
      <c r="E1183" s="1">
        <v>237.59079903147699</v>
      </c>
      <c r="AJ1183" s="1">
        <v>83.932853717026376</v>
      </c>
    </row>
    <row r="1184" spans="1:36" x14ac:dyDescent="0.2">
      <c r="A1184">
        <v>4476</v>
      </c>
      <c r="E1184" s="1">
        <v>166.44325290437891</v>
      </c>
      <c r="AJ1184" s="1">
        <v>139.3709327548807</v>
      </c>
    </row>
    <row r="1185" spans="1:36" x14ac:dyDescent="0.2">
      <c r="A1185">
        <v>1130</v>
      </c>
      <c r="E1185" s="1">
        <v>106.19469026548673</v>
      </c>
      <c r="AJ1185" s="1">
        <v>112.01298701298701</v>
      </c>
    </row>
    <row r="1186" spans="1:36" x14ac:dyDescent="0.2">
      <c r="A1186">
        <v>1572</v>
      </c>
      <c r="E1186" s="1">
        <v>118.76590330788804</v>
      </c>
      <c r="AJ1186" s="1">
        <v>138.77551020408163</v>
      </c>
    </row>
    <row r="1187" spans="1:36" x14ac:dyDescent="0.2">
      <c r="A1187">
        <v>1221</v>
      </c>
      <c r="E1187" s="1">
        <v>85.913185913185913</v>
      </c>
      <c r="AJ1187" s="1">
        <v>108.39160839160839</v>
      </c>
    </row>
    <row r="1188" spans="1:36" x14ac:dyDescent="0.2">
      <c r="A1188">
        <v>1699</v>
      </c>
      <c r="E1188" s="1">
        <v>55.915244261330194</v>
      </c>
      <c r="AJ1188" s="1">
        <v>120.93275488069415</v>
      </c>
    </row>
    <row r="1189" spans="1:36" x14ac:dyDescent="0.2">
      <c r="A1189">
        <v>1624</v>
      </c>
      <c r="E1189" s="1">
        <v>161.33004926108376</v>
      </c>
      <c r="AJ1189" s="1">
        <v>127.04802259887006</v>
      </c>
    </row>
    <row r="1190" spans="1:36" x14ac:dyDescent="0.2">
      <c r="A1190">
        <v>1660</v>
      </c>
      <c r="E1190" s="1">
        <v>117.46987951807229</v>
      </c>
      <c r="AJ1190" s="1">
        <v>124.92957746478874</v>
      </c>
    </row>
    <row r="1191" spans="1:36" x14ac:dyDescent="0.2">
      <c r="A1191">
        <v>1804</v>
      </c>
      <c r="E1191" s="1">
        <v>104.76718403547672</v>
      </c>
      <c r="AJ1191" s="1">
        <v>107.14285714285714</v>
      </c>
    </row>
    <row r="1192" spans="1:36" x14ac:dyDescent="0.2">
      <c r="A1192">
        <v>1622</v>
      </c>
      <c r="E1192" s="1">
        <v>103.57583230579532</v>
      </c>
      <c r="AJ1192" s="1">
        <v>113.4185303514377</v>
      </c>
    </row>
    <row r="1193" spans="1:36" x14ac:dyDescent="0.2">
      <c r="A1193">
        <v>1441</v>
      </c>
      <c r="E1193" s="1">
        <v>120.74947952810548</v>
      </c>
      <c r="AJ1193" s="1">
        <v>127.40949694405266</v>
      </c>
    </row>
    <row r="1194" spans="1:36" x14ac:dyDescent="0.2">
      <c r="A1194">
        <v>1472</v>
      </c>
      <c r="E1194" s="1">
        <v>84.918478260869563</v>
      </c>
      <c r="AJ1194" s="1">
        <v>89.858793324775348</v>
      </c>
    </row>
    <row r="1195" spans="1:36" x14ac:dyDescent="0.2">
      <c r="A1195">
        <v>1224</v>
      </c>
      <c r="E1195" s="1">
        <v>134.80392156862746</v>
      </c>
      <c r="AJ1195" s="1">
        <v>148.00995024875621</v>
      </c>
    </row>
    <row r="1196" spans="1:36" x14ac:dyDescent="0.2">
      <c r="A1196">
        <v>1352</v>
      </c>
      <c r="E1196" s="1">
        <v>116.86390532544378</v>
      </c>
      <c r="AJ1196" s="1">
        <v>127.01388888888889</v>
      </c>
    </row>
    <row r="1197" spans="1:36" x14ac:dyDescent="0.2">
      <c r="A1197">
        <v>1456</v>
      </c>
      <c r="E1197" s="1">
        <v>120.87912087912088</v>
      </c>
      <c r="AJ1197" s="1">
        <v>104.53754080522307</v>
      </c>
    </row>
    <row r="1198" spans="1:36" x14ac:dyDescent="0.2">
      <c r="A1198">
        <v>1863</v>
      </c>
      <c r="E1198" s="1">
        <v>117.66505636070853</v>
      </c>
      <c r="AJ1198" s="1">
        <v>66.632231404958674</v>
      </c>
    </row>
    <row r="1199" spans="1:36" x14ac:dyDescent="0.2">
      <c r="A1199">
        <v>1690</v>
      </c>
      <c r="E1199" s="1">
        <v>85.207100591715971</v>
      </c>
      <c r="AJ1199" s="1">
        <v>104.07366071428571</v>
      </c>
    </row>
    <row r="1200" spans="1:36" x14ac:dyDescent="0.2">
      <c r="A1200">
        <v>1212</v>
      </c>
      <c r="E1200" s="1">
        <v>146.86468646864685</v>
      </c>
      <c r="AJ1200" s="1">
        <v>142.09591474245116</v>
      </c>
    </row>
    <row r="1201" spans="1:36" x14ac:dyDescent="0.2">
      <c r="A1201">
        <v>1382</v>
      </c>
      <c r="E1201" s="1">
        <v>107.09117221418235</v>
      </c>
      <c r="AJ1201" s="1">
        <v>113.20754716981132</v>
      </c>
    </row>
    <row r="1202" spans="1:36" x14ac:dyDescent="0.2">
      <c r="A1202">
        <v>864</v>
      </c>
      <c r="E1202" s="1">
        <v>134.31712962962962</v>
      </c>
      <c r="AJ1202" s="1">
        <v>139.46759259259258</v>
      </c>
    </row>
    <row r="1203" spans="1:36" x14ac:dyDescent="0.2">
      <c r="A1203">
        <v>1779</v>
      </c>
      <c r="E1203" s="1">
        <v>111.24227093872962</v>
      </c>
      <c r="AJ1203" s="1">
        <v>204.25310559006212</v>
      </c>
    </row>
    <row r="1204" spans="1:36" x14ac:dyDescent="0.2">
      <c r="A1204">
        <v>1348</v>
      </c>
      <c r="E1204" s="1">
        <v>86.795252225519292</v>
      </c>
      <c r="AJ1204" s="1">
        <v>121.11650485436893</v>
      </c>
    </row>
    <row r="1205" spans="1:36" x14ac:dyDescent="0.2">
      <c r="A1205">
        <v>1630</v>
      </c>
      <c r="E1205" s="1">
        <v>130.67484662576686</v>
      </c>
      <c r="AJ1205" s="1">
        <v>114.20289855072464</v>
      </c>
    </row>
    <row r="1206" spans="1:36" x14ac:dyDescent="0.2">
      <c r="A1206">
        <v>1074</v>
      </c>
      <c r="E1206" s="1">
        <v>142.92364990689012</v>
      </c>
      <c r="AJ1206" s="1">
        <v>74.75538160469668</v>
      </c>
    </row>
    <row r="1207" spans="1:36" x14ac:dyDescent="0.2">
      <c r="A1207">
        <v>2196</v>
      </c>
      <c r="E1207" s="1">
        <v>123.81602914389799</v>
      </c>
      <c r="AJ1207" s="1">
        <v>154.45939212755357</v>
      </c>
    </row>
    <row r="1208" spans="1:36" x14ac:dyDescent="0.2">
      <c r="A1208">
        <v>1056</v>
      </c>
      <c r="E1208" s="1">
        <v>101.32575757575758</v>
      </c>
      <c r="AJ1208" s="1">
        <v>127.10084033613445</v>
      </c>
    </row>
    <row r="1209" spans="1:36" x14ac:dyDescent="0.2">
      <c r="A1209">
        <v>1700</v>
      </c>
      <c r="E1209" s="1">
        <v>117.64705882352941</v>
      </c>
      <c r="AJ1209" s="1">
        <v>126.30098452883263</v>
      </c>
    </row>
    <row r="1210" spans="1:36" x14ac:dyDescent="0.2">
      <c r="A1210">
        <v>1283</v>
      </c>
      <c r="E1210" s="1">
        <v>109.11925175370226</v>
      </c>
      <c r="AJ1210" s="1">
        <v>141.29244249726179</v>
      </c>
    </row>
    <row r="1211" spans="1:36" x14ac:dyDescent="0.2">
      <c r="A1211">
        <v>1660</v>
      </c>
      <c r="E1211" s="1">
        <v>174.6987951807229</v>
      </c>
      <c r="AJ1211" s="1">
        <v>132.91245791245791</v>
      </c>
    </row>
    <row r="1212" spans="1:36" x14ac:dyDescent="0.2">
      <c r="A1212">
        <v>1845</v>
      </c>
      <c r="E1212" s="1">
        <v>102.4390243902439</v>
      </c>
      <c r="AJ1212" s="1">
        <v>114.83253588516746</v>
      </c>
    </row>
    <row r="1213" spans="1:36" x14ac:dyDescent="0.2">
      <c r="A1213">
        <v>1752</v>
      </c>
      <c r="E1213" s="1">
        <v>93.607305936073061</v>
      </c>
      <c r="AJ1213" s="1">
        <v>83.20950965824666</v>
      </c>
    </row>
    <row r="1214" spans="1:36" x14ac:dyDescent="0.2">
      <c r="A1214">
        <v>672</v>
      </c>
      <c r="E1214" s="1">
        <v>168.1547619047619</v>
      </c>
      <c r="AJ1214" s="1">
        <v>181.93282636248415</v>
      </c>
    </row>
    <row r="1215" spans="1:36" x14ac:dyDescent="0.2">
      <c r="A1215">
        <v>960</v>
      </c>
      <c r="E1215" s="1">
        <v>151.04166666666666</v>
      </c>
      <c r="AJ1215" s="1">
        <v>74.122807017543863</v>
      </c>
    </row>
    <row r="1216" spans="1:36" x14ac:dyDescent="0.2">
      <c r="A1216">
        <v>999</v>
      </c>
      <c r="E1216" s="1">
        <v>134.63463463463464</v>
      </c>
      <c r="AJ1216" s="1">
        <v>151.5151515151515</v>
      </c>
    </row>
    <row r="1217" spans="1:36" x14ac:dyDescent="0.2">
      <c r="A1217">
        <v>894</v>
      </c>
      <c r="E1217" s="1">
        <v>139.82102908277406</v>
      </c>
      <c r="AJ1217" s="1">
        <v>106.25379477838494</v>
      </c>
    </row>
    <row r="1218" spans="1:36" x14ac:dyDescent="0.2">
      <c r="A1218">
        <v>1902</v>
      </c>
      <c r="E1218" s="1">
        <v>58.885383806519457</v>
      </c>
      <c r="AJ1218" s="1">
        <v>101.30246020260492</v>
      </c>
    </row>
    <row r="1219" spans="1:36" x14ac:dyDescent="0.2">
      <c r="A1219">
        <v>1314</v>
      </c>
      <c r="E1219" s="1">
        <v>174.6240487062405</v>
      </c>
      <c r="AJ1219" s="1">
        <v>113.88888888888889</v>
      </c>
    </row>
    <row r="1220" spans="1:36" x14ac:dyDescent="0.2">
      <c r="A1220">
        <v>912</v>
      </c>
      <c r="E1220" s="1">
        <v>88.267543859649123</v>
      </c>
      <c r="AJ1220" s="1">
        <v>131.84137291280149</v>
      </c>
    </row>
    <row r="1221" spans="1:36" x14ac:dyDescent="0.2">
      <c r="A1221">
        <v>1218</v>
      </c>
      <c r="E1221" s="1">
        <v>75.123152709359601</v>
      </c>
      <c r="AJ1221" s="1">
        <v>117.43630573248407</v>
      </c>
    </row>
    <row r="1222" spans="1:36" x14ac:dyDescent="0.2">
      <c r="A1222">
        <v>912</v>
      </c>
      <c r="E1222" s="1">
        <v>126.09649122807018</v>
      </c>
    </row>
    <row r="1223" spans="1:36" x14ac:dyDescent="0.2">
      <c r="A1223">
        <v>1211</v>
      </c>
      <c r="E1223" s="1">
        <v>110.6523534269199</v>
      </c>
    </row>
    <row r="1224" spans="1:36" x14ac:dyDescent="0.2">
      <c r="A1224">
        <v>1846</v>
      </c>
      <c r="E1224" s="1">
        <v>77.464788732394368</v>
      </c>
    </row>
    <row r="1225" spans="1:36" x14ac:dyDescent="0.2">
      <c r="A1225">
        <v>2136</v>
      </c>
      <c r="E1225" s="1">
        <v>64.559925093632955</v>
      </c>
    </row>
    <row r="1226" spans="1:36" x14ac:dyDescent="0.2">
      <c r="A1226">
        <v>1490</v>
      </c>
      <c r="E1226" s="1">
        <v>123.48993288590604</v>
      </c>
    </row>
    <row r="1227" spans="1:36" x14ac:dyDescent="0.2">
      <c r="A1227">
        <v>1138</v>
      </c>
      <c r="E1227" s="1">
        <v>127.41652021089631</v>
      </c>
    </row>
    <row r="1228" spans="1:36" x14ac:dyDescent="0.2">
      <c r="A1228">
        <v>1933</v>
      </c>
      <c r="E1228" s="1">
        <v>110.7087428867046</v>
      </c>
    </row>
    <row r="1229" spans="1:36" x14ac:dyDescent="0.2">
      <c r="A1229">
        <v>912</v>
      </c>
      <c r="E1229" s="1">
        <v>161.18421052631578</v>
      </c>
    </row>
    <row r="1230" spans="1:36" x14ac:dyDescent="0.2">
      <c r="A1230">
        <v>1702</v>
      </c>
      <c r="E1230" s="1">
        <v>215.80141010575792</v>
      </c>
    </row>
    <row r="1231" spans="1:36" x14ac:dyDescent="0.2">
      <c r="A1231">
        <v>1507</v>
      </c>
      <c r="E1231" s="1">
        <v>84.273390842733903</v>
      </c>
    </row>
    <row r="1232" spans="1:36" x14ac:dyDescent="0.2">
      <c r="A1232">
        <v>2620</v>
      </c>
      <c r="E1232" s="1">
        <v>72.519083969465655</v>
      </c>
    </row>
    <row r="1233" spans="1:5" x14ac:dyDescent="0.2">
      <c r="A1233">
        <v>1190</v>
      </c>
      <c r="E1233" s="1">
        <v>111.34453781512605</v>
      </c>
    </row>
    <row r="1234" spans="1:5" x14ac:dyDescent="0.2">
      <c r="A1234">
        <v>1224</v>
      </c>
      <c r="E1234" s="1">
        <v>83.169934640522882</v>
      </c>
    </row>
    <row r="1235" spans="1:5" x14ac:dyDescent="0.2">
      <c r="A1235">
        <v>1188</v>
      </c>
      <c r="E1235" s="1">
        <v>119.52861952861953</v>
      </c>
    </row>
    <row r="1236" spans="1:5" x14ac:dyDescent="0.2">
      <c r="A1236">
        <v>1964</v>
      </c>
      <c r="E1236" s="1">
        <v>66.191446028513241</v>
      </c>
    </row>
    <row r="1237" spans="1:5" x14ac:dyDescent="0.2">
      <c r="A1237">
        <v>1784</v>
      </c>
      <c r="E1237" s="1">
        <v>77.85145739910314</v>
      </c>
    </row>
    <row r="1238" spans="1:5" x14ac:dyDescent="0.2">
      <c r="A1238">
        <v>1626</v>
      </c>
      <c r="E1238" s="1">
        <v>107.93357933579335</v>
      </c>
    </row>
    <row r="1239" spans="1:5" x14ac:dyDescent="0.2">
      <c r="A1239">
        <v>1948</v>
      </c>
      <c r="E1239" s="1">
        <v>100.10266940451746</v>
      </c>
    </row>
    <row r="1240" spans="1:5" x14ac:dyDescent="0.2">
      <c r="A1240">
        <v>1141</v>
      </c>
      <c r="E1240" s="1">
        <v>124.89044697633655</v>
      </c>
    </row>
    <row r="1241" spans="1:5" x14ac:dyDescent="0.2">
      <c r="A1241">
        <v>1484</v>
      </c>
      <c r="E1241" s="1">
        <v>179.17789757412399</v>
      </c>
    </row>
    <row r="1242" spans="1:5" x14ac:dyDescent="0.2">
      <c r="A1242">
        <v>1768</v>
      </c>
      <c r="E1242" s="1">
        <v>127.20588235294117</v>
      </c>
    </row>
    <row r="1243" spans="1:5" x14ac:dyDescent="0.2">
      <c r="A1243">
        <v>1689</v>
      </c>
      <c r="E1243" s="1">
        <v>147.02664298401422</v>
      </c>
    </row>
    <row r="1244" spans="1:5" x14ac:dyDescent="0.2">
      <c r="A1244">
        <v>1173</v>
      </c>
      <c r="E1244" s="1">
        <v>144.92753623188406</v>
      </c>
    </row>
    <row r="1245" spans="1:5" x14ac:dyDescent="0.2">
      <c r="A1245">
        <v>2076</v>
      </c>
      <c r="E1245" s="1">
        <v>223.98843930635837</v>
      </c>
    </row>
    <row r="1246" spans="1:5" x14ac:dyDescent="0.2">
      <c r="A1246">
        <v>1517</v>
      </c>
      <c r="E1246" s="1">
        <v>151.61502966381016</v>
      </c>
    </row>
    <row r="1247" spans="1:5" x14ac:dyDescent="0.2">
      <c r="A1247">
        <v>1868</v>
      </c>
      <c r="E1247" s="1">
        <v>95.289079229122052</v>
      </c>
    </row>
    <row r="1248" spans="1:5" x14ac:dyDescent="0.2">
      <c r="A1248">
        <v>1553</v>
      </c>
      <c r="E1248" s="1">
        <v>120.09014810045075</v>
      </c>
    </row>
    <row r="1249" spans="1:5" x14ac:dyDescent="0.2">
      <c r="A1249">
        <v>1034</v>
      </c>
      <c r="E1249" s="1">
        <v>164.31334622823985</v>
      </c>
    </row>
    <row r="1250" spans="1:5" x14ac:dyDescent="0.2">
      <c r="A1250">
        <v>2058</v>
      </c>
      <c r="E1250" s="1">
        <v>62.925170068027214</v>
      </c>
    </row>
    <row r="1251" spans="1:5" x14ac:dyDescent="0.2">
      <c r="A1251">
        <v>988</v>
      </c>
      <c r="E1251" s="1">
        <v>120.44534412955466</v>
      </c>
    </row>
    <row r="1252" spans="1:5" x14ac:dyDescent="0.2">
      <c r="A1252">
        <v>2110</v>
      </c>
      <c r="E1252" s="1">
        <v>115.63981042654028</v>
      </c>
    </row>
    <row r="1253" spans="1:5" x14ac:dyDescent="0.2">
      <c r="A1253">
        <v>1405</v>
      </c>
      <c r="E1253" s="1">
        <v>122.24199288256227</v>
      </c>
    </row>
    <row r="1254" spans="1:5" x14ac:dyDescent="0.2">
      <c r="A1254">
        <v>874</v>
      </c>
      <c r="E1254" s="1">
        <v>148.74141876430207</v>
      </c>
    </row>
    <row r="1255" spans="1:5" x14ac:dyDescent="0.2">
      <c r="A1255">
        <v>2167</v>
      </c>
      <c r="E1255" s="1">
        <v>135.67143516382095</v>
      </c>
    </row>
    <row r="1256" spans="1:5" x14ac:dyDescent="0.2">
      <c r="A1256">
        <v>1656</v>
      </c>
      <c r="E1256" s="1">
        <v>99.879227053140099</v>
      </c>
    </row>
    <row r="1257" spans="1:5" x14ac:dyDescent="0.2">
      <c r="A1257">
        <v>1367</v>
      </c>
      <c r="E1257" s="1">
        <v>93.269934162399409</v>
      </c>
    </row>
    <row r="1258" spans="1:5" x14ac:dyDescent="0.2">
      <c r="A1258">
        <v>1987</v>
      </c>
      <c r="E1258" s="1">
        <v>151.73628585807751</v>
      </c>
    </row>
    <row r="1259" spans="1:5" x14ac:dyDescent="0.2">
      <c r="A1259">
        <v>864</v>
      </c>
      <c r="E1259" s="1">
        <v>115.625</v>
      </c>
    </row>
    <row r="1260" spans="1:5" x14ac:dyDescent="0.2">
      <c r="A1260">
        <v>1166</v>
      </c>
      <c r="E1260" s="1">
        <v>162.95025728987994</v>
      </c>
    </row>
    <row r="1261" spans="1:5" x14ac:dyDescent="0.2">
      <c r="A1261">
        <v>1054</v>
      </c>
      <c r="E1261" s="1">
        <v>143.26375711574951</v>
      </c>
    </row>
    <row r="1262" spans="1:5" x14ac:dyDescent="0.2">
      <c r="A1262">
        <v>1675</v>
      </c>
      <c r="E1262" s="1">
        <v>108.05970149253731</v>
      </c>
    </row>
    <row r="1263" spans="1:5" x14ac:dyDescent="0.2">
      <c r="A1263">
        <v>1050</v>
      </c>
      <c r="E1263" s="1">
        <v>122.76190476190476</v>
      </c>
    </row>
    <row r="1264" spans="1:5" x14ac:dyDescent="0.2">
      <c r="A1264">
        <v>1788</v>
      </c>
      <c r="E1264" s="1">
        <v>90.324384787472042</v>
      </c>
    </row>
    <row r="1265" spans="1:5" x14ac:dyDescent="0.2">
      <c r="A1265">
        <v>1824</v>
      </c>
      <c r="E1265" s="1">
        <v>98.958333333333329</v>
      </c>
    </row>
    <row r="1266" spans="1:5" x14ac:dyDescent="0.2">
      <c r="A1266">
        <v>1337</v>
      </c>
      <c r="E1266" s="1">
        <v>135.37771129394167</v>
      </c>
    </row>
    <row r="1267" spans="1:5" x14ac:dyDescent="0.2">
      <c r="A1267">
        <v>1452</v>
      </c>
      <c r="E1267" s="1">
        <v>126.65289256198348</v>
      </c>
    </row>
    <row r="1268" spans="1:5" x14ac:dyDescent="0.2">
      <c r="A1268">
        <v>1889</v>
      </c>
      <c r="E1268" s="1">
        <v>64.584436209634731</v>
      </c>
    </row>
    <row r="1269" spans="1:5" x14ac:dyDescent="0.2">
      <c r="A1269">
        <v>2018</v>
      </c>
      <c r="E1269" s="1">
        <v>187.56194251734391</v>
      </c>
    </row>
    <row r="1270" spans="1:5" x14ac:dyDescent="0.2">
      <c r="A1270">
        <v>3447</v>
      </c>
      <c r="E1270" s="1">
        <v>110.53089643167972</v>
      </c>
    </row>
    <row r="1271" spans="1:5" x14ac:dyDescent="0.2">
      <c r="A1271">
        <v>1524</v>
      </c>
      <c r="E1271" s="1">
        <v>94.488188976377955</v>
      </c>
    </row>
    <row r="1272" spans="1:5" x14ac:dyDescent="0.2">
      <c r="A1272">
        <v>1524</v>
      </c>
      <c r="E1272" s="1">
        <v>170.60367454068242</v>
      </c>
    </row>
    <row r="1273" spans="1:5" x14ac:dyDescent="0.2">
      <c r="A1273">
        <v>1489</v>
      </c>
      <c r="E1273" s="1">
        <v>124.74815312290127</v>
      </c>
    </row>
    <row r="1274" spans="1:5" x14ac:dyDescent="0.2">
      <c r="A1274">
        <v>935</v>
      </c>
      <c r="E1274" s="1">
        <v>146.524064171123</v>
      </c>
    </row>
    <row r="1275" spans="1:5" x14ac:dyDescent="0.2">
      <c r="A1275">
        <v>1357</v>
      </c>
      <c r="E1275" s="1">
        <v>130.43478260869566</v>
      </c>
    </row>
    <row r="1276" spans="1:5" x14ac:dyDescent="0.2">
      <c r="A1276">
        <v>1250</v>
      </c>
      <c r="E1276" s="1">
        <v>111.2</v>
      </c>
    </row>
    <row r="1277" spans="1:5" x14ac:dyDescent="0.2">
      <c r="A1277">
        <v>1920</v>
      </c>
      <c r="E1277" s="1">
        <v>71.354166666666671</v>
      </c>
    </row>
    <row r="1278" spans="1:5" x14ac:dyDescent="0.2">
      <c r="A1278">
        <v>1395</v>
      </c>
      <c r="E1278" s="1">
        <v>116.12903225806451</v>
      </c>
    </row>
    <row r="1279" spans="1:5" x14ac:dyDescent="0.2">
      <c r="A1279">
        <v>1724</v>
      </c>
      <c r="E1279" s="1">
        <v>114.79118329466357</v>
      </c>
    </row>
    <row r="1280" spans="1:5" x14ac:dyDescent="0.2">
      <c r="A1280">
        <v>2031</v>
      </c>
      <c r="E1280" s="1">
        <v>116.69128508124076</v>
      </c>
    </row>
    <row r="1281" spans="1:5" x14ac:dyDescent="0.2">
      <c r="A1281">
        <v>1128</v>
      </c>
      <c r="E1281" s="1">
        <v>60.638297872340424</v>
      </c>
    </row>
    <row r="1282" spans="1:5" x14ac:dyDescent="0.2">
      <c r="A1282">
        <v>1573</v>
      </c>
      <c r="E1282" s="1">
        <v>144.31023521932613</v>
      </c>
    </row>
    <row r="1283" spans="1:5" x14ac:dyDescent="0.2">
      <c r="A1283">
        <v>1339</v>
      </c>
      <c r="E1283" s="1">
        <v>134.42867811799852</v>
      </c>
    </row>
    <row r="1284" spans="1:5" x14ac:dyDescent="0.2">
      <c r="A1284">
        <v>1040</v>
      </c>
      <c r="E1284" s="1">
        <v>144.71153846153845</v>
      </c>
    </row>
    <row r="1285" spans="1:5" x14ac:dyDescent="0.2">
      <c r="A1285">
        <v>1824</v>
      </c>
      <c r="E1285" s="1">
        <v>76.206140350877192</v>
      </c>
    </row>
    <row r="1286" spans="1:5" x14ac:dyDescent="0.2">
      <c r="A1286">
        <v>2447</v>
      </c>
      <c r="E1286" s="1">
        <v>69.064160196158568</v>
      </c>
    </row>
    <row r="1287" spans="1:5" x14ac:dyDescent="0.2">
      <c r="A1287">
        <v>1412</v>
      </c>
      <c r="E1287" s="1">
        <v>93.838526912181308</v>
      </c>
    </row>
    <row r="1288" spans="1:5" x14ac:dyDescent="0.2">
      <c r="A1288">
        <v>1328</v>
      </c>
      <c r="E1288" s="1">
        <v>107.68072289156626</v>
      </c>
    </row>
    <row r="1289" spans="1:5" x14ac:dyDescent="0.2">
      <c r="A1289">
        <v>1582</v>
      </c>
      <c r="E1289" s="1">
        <v>120.10113780025284</v>
      </c>
    </row>
    <row r="1290" spans="1:5" x14ac:dyDescent="0.2">
      <c r="A1290">
        <v>1659</v>
      </c>
      <c r="E1290" s="1">
        <v>167.57082579867389</v>
      </c>
    </row>
    <row r="1291" spans="1:5" x14ac:dyDescent="0.2">
      <c r="A1291">
        <v>1970</v>
      </c>
      <c r="E1291" s="1">
        <v>142.63959390862945</v>
      </c>
    </row>
    <row r="1292" spans="1:5" x14ac:dyDescent="0.2">
      <c r="A1292">
        <v>1152</v>
      </c>
      <c r="E1292" s="1">
        <v>156.68402777777777</v>
      </c>
    </row>
    <row r="1293" spans="1:5" x14ac:dyDescent="0.2">
      <c r="A1293">
        <v>1302</v>
      </c>
      <c r="E1293" s="1">
        <v>91.781874039938558</v>
      </c>
    </row>
    <row r="1294" spans="1:5" x14ac:dyDescent="0.2">
      <c r="A1294">
        <v>2372</v>
      </c>
      <c r="E1294" s="1">
        <v>45.320404721753796</v>
      </c>
    </row>
    <row r="1295" spans="1:5" x14ac:dyDescent="0.2">
      <c r="A1295">
        <v>1664</v>
      </c>
      <c r="E1295" s="1">
        <v>97.896634615384613</v>
      </c>
    </row>
    <row r="1296" spans="1:5" x14ac:dyDescent="0.2">
      <c r="A1296">
        <v>864</v>
      </c>
      <c r="E1296" s="1">
        <v>133.10185185185185</v>
      </c>
    </row>
    <row r="1297" spans="1:5" x14ac:dyDescent="0.2">
      <c r="A1297">
        <v>1052</v>
      </c>
      <c r="E1297" s="1">
        <v>131.65399239543726</v>
      </c>
    </row>
    <row r="1298" spans="1:5" x14ac:dyDescent="0.2">
      <c r="A1298">
        <v>1128</v>
      </c>
      <c r="E1298" s="1">
        <v>137.41134751773049</v>
      </c>
    </row>
    <row r="1299" spans="1:5" x14ac:dyDescent="0.2">
      <c r="A1299">
        <v>1072</v>
      </c>
      <c r="E1299" s="1">
        <v>130.59701492537314</v>
      </c>
    </row>
    <row r="1300" spans="1:5" x14ac:dyDescent="0.2">
      <c r="A1300">
        <v>5642</v>
      </c>
      <c r="E1300" s="1">
        <v>28.358738036157391</v>
      </c>
    </row>
    <row r="1301" spans="1:5" x14ac:dyDescent="0.2">
      <c r="A1301">
        <v>1246</v>
      </c>
      <c r="E1301" s="1">
        <v>123.59550561797752</v>
      </c>
    </row>
    <row r="1302" spans="1:5" x14ac:dyDescent="0.2">
      <c r="A1302">
        <v>1983</v>
      </c>
      <c r="E1302" s="1">
        <v>113.464447806354</v>
      </c>
    </row>
    <row r="1303" spans="1:5" x14ac:dyDescent="0.2">
      <c r="A1303">
        <v>1494</v>
      </c>
      <c r="E1303" s="1">
        <v>118.80856760374833</v>
      </c>
    </row>
    <row r="1304" spans="1:5" x14ac:dyDescent="0.2">
      <c r="A1304">
        <v>2526</v>
      </c>
      <c r="E1304" s="1">
        <v>114.80601741884402</v>
      </c>
    </row>
    <row r="1305" spans="1:5" x14ac:dyDescent="0.2">
      <c r="A1305">
        <v>1616</v>
      </c>
      <c r="E1305" s="1">
        <v>143.56435643564356</v>
      </c>
    </row>
    <row r="1306" spans="1:5" x14ac:dyDescent="0.2">
      <c r="A1306">
        <v>1708</v>
      </c>
      <c r="E1306" s="1">
        <v>76.112412177985945</v>
      </c>
    </row>
    <row r="1307" spans="1:5" x14ac:dyDescent="0.2">
      <c r="A1307">
        <v>1652</v>
      </c>
      <c r="E1307" s="1">
        <v>196.73123486682809</v>
      </c>
    </row>
    <row r="1308" spans="1:5" x14ac:dyDescent="0.2">
      <c r="A1308">
        <v>1368</v>
      </c>
      <c r="E1308" s="1">
        <v>148.02631578947367</v>
      </c>
    </row>
    <row r="1309" spans="1:5" x14ac:dyDescent="0.2">
      <c r="A1309">
        <v>990</v>
      </c>
      <c r="E1309" s="1">
        <v>139.39393939393941</v>
      </c>
    </row>
    <row r="1310" spans="1:5" x14ac:dyDescent="0.2">
      <c r="A1310">
        <v>1122</v>
      </c>
      <c r="E1310" s="1">
        <v>131.01604278074868</v>
      </c>
    </row>
    <row r="1311" spans="1:5" x14ac:dyDescent="0.2">
      <c r="A1311">
        <v>1294</v>
      </c>
      <c r="E1311" s="1">
        <v>138.48531684698608</v>
      </c>
    </row>
    <row r="1312" spans="1:5" x14ac:dyDescent="0.2">
      <c r="A1312">
        <v>1902</v>
      </c>
      <c r="E1312" s="1">
        <v>176.130389064143</v>
      </c>
    </row>
    <row r="1313" spans="1:5" x14ac:dyDescent="0.2">
      <c r="A1313">
        <v>1274</v>
      </c>
      <c r="E1313" s="1">
        <v>159.34065934065933</v>
      </c>
    </row>
    <row r="1314" spans="1:5" x14ac:dyDescent="0.2">
      <c r="A1314">
        <v>2810</v>
      </c>
      <c r="E1314" s="1">
        <v>107.47330960854093</v>
      </c>
    </row>
    <row r="1315" spans="1:5" x14ac:dyDescent="0.2">
      <c r="A1315">
        <v>2599</v>
      </c>
      <c r="E1315" s="1">
        <v>128.19084263178146</v>
      </c>
    </row>
    <row r="1316" spans="1:5" x14ac:dyDescent="0.2">
      <c r="A1316">
        <v>948</v>
      </c>
      <c r="E1316" s="1">
        <v>125.52742616033755</v>
      </c>
    </row>
    <row r="1317" spans="1:5" x14ac:dyDescent="0.2">
      <c r="A1317">
        <v>2112</v>
      </c>
      <c r="E1317" s="1">
        <v>97.964015151515156</v>
      </c>
    </row>
    <row r="1318" spans="1:5" x14ac:dyDescent="0.2">
      <c r="A1318">
        <v>1630</v>
      </c>
      <c r="E1318" s="1">
        <v>181.2840490797546</v>
      </c>
    </row>
    <row r="1319" spans="1:5" x14ac:dyDescent="0.2">
      <c r="A1319">
        <v>1352</v>
      </c>
      <c r="E1319" s="1">
        <v>154.51183431952663</v>
      </c>
    </row>
    <row r="1320" spans="1:5" x14ac:dyDescent="0.2">
      <c r="A1320">
        <v>1787</v>
      </c>
      <c r="E1320" s="1">
        <v>153.88919977616118</v>
      </c>
    </row>
    <row r="1321" spans="1:5" x14ac:dyDescent="0.2">
      <c r="A1321">
        <v>948</v>
      </c>
      <c r="E1321" s="1">
        <v>117.0886075949367</v>
      </c>
    </row>
    <row r="1322" spans="1:5" x14ac:dyDescent="0.2">
      <c r="A1322">
        <v>1478</v>
      </c>
      <c r="E1322" s="1">
        <v>105.88633288227334</v>
      </c>
    </row>
    <row r="1323" spans="1:5" x14ac:dyDescent="0.2">
      <c r="A1323">
        <v>720</v>
      </c>
      <c r="E1323" s="1">
        <v>100.69444444444444</v>
      </c>
    </row>
    <row r="1324" spans="1:5" x14ac:dyDescent="0.2">
      <c r="A1324">
        <v>1923</v>
      </c>
      <c r="E1324" s="1">
        <v>98.803952158086318</v>
      </c>
    </row>
    <row r="1325" spans="1:5" x14ac:dyDescent="0.2">
      <c r="A1325">
        <v>708</v>
      </c>
      <c r="E1325" s="1">
        <v>116.52542372881356</v>
      </c>
    </row>
    <row r="1326" spans="1:5" x14ac:dyDescent="0.2">
      <c r="A1326">
        <v>1795</v>
      </c>
      <c r="E1326" s="1">
        <v>81.894150417827305</v>
      </c>
    </row>
    <row r="1327" spans="1:5" x14ac:dyDescent="0.2">
      <c r="A1327">
        <v>796</v>
      </c>
      <c r="E1327" s="1">
        <v>69.095477386934675</v>
      </c>
    </row>
    <row r="1328" spans="1:5" x14ac:dyDescent="0.2">
      <c r="A1328">
        <v>774</v>
      </c>
      <c r="E1328" s="1">
        <v>102.0671834625323</v>
      </c>
    </row>
    <row r="1329" spans="1:5" x14ac:dyDescent="0.2">
      <c r="A1329">
        <v>816</v>
      </c>
      <c r="E1329" s="1">
        <v>159.9264705882353</v>
      </c>
    </row>
    <row r="1330" spans="1:5" x14ac:dyDescent="0.2">
      <c r="A1330">
        <v>2792</v>
      </c>
      <c r="E1330" s="1">
        <v>91.690544412607451</v>
      </c>
    </row>
    <row r="1331" spans="1:5" x14ac:dyDescent="0.2">
      <c r="A1331">
        <v>1632</v>
      </c>
      <c r="E1331" s="1">
        <v>108.14950980392157</v>
      </c>
    </row>
    <row r="1332" spans="1:5" x14ac:dyDescent="0.2">
      <c r="A1332">
        <v>1588</v>
      </c>
      <c r="E1332" s="1">
        <v>142.9471032745592</v>
      </c>
    </row>
    <row r="1333" spans="1:5" x14ac:dyDescent="0.2">
      <c r="A1333">
        <v>954</v>
      </c>
      <c r="E1333" s="1">
        <v>138.88888888888889</v>
      </c>
    </row>
    <row r="1334" spans="1:5" x14ac:dyDescent="0.2">
      <c r="A1334">
        <v>816</v>
      </c>
      <c r="E1334" s="1">
        <v>122.54901960784314</v>
      </c>
    </row>
    <row r="1335" spans="1:5" x14ac:dyDescent="0.2">
      <c r="A1335">
        <v>1360</v>
      </c>
      <c r="E1335" s="1">
        <v>92.279411764705884</v>
      </c>
    </row>
    <row r="1336" spans="1:5" x14ac:dyDescent="0.2">
      <c r="A1336">
        <v>1365</v>
      </c>
      <c r="E1336" s="1">
        <v>91.575091575091577</v>
      </c>
    </row>
    <row r="1337" spans="1:5" x14ac:dyDescent="0.2">
      <c r="A1337">
        <v>1334</v>
      </c>
      <c r="E1337" s="1">
        <v>125.86206896551724</v>
      </c>
    </row>
    <row r="1338" spans="1:5" x14ac:dyDescent="0.2">
      <c r="A1338">
        <v>1656</v>
      </c>
      <c r="E1338" s="1">
        <v>81.521739130434781</v>
      </c>
    </row>
    <row r="1339" spans="1:5" x14ac:dyDescent="0.2">
      <c r="A1339">
        <v>693</v>
      </c>
      <c r="E1339" s="1">
        <v>75.757575757575751</v>
      </c>
    </row>
    <row r="1340" spans="1:5" x14ac:dyDescent="0.2">
      <c r="A1340">
        <v>1861</v>
      </c>
      <c r="E1340" s="1">
        <v>107.46910263299301</v>
      </c>
    </row>
    <row r="1341" spans="1:5" x14ac:dyDescent="0.2">
      <c r="A1341">
        <v>864</v>
      </c>
      <c r="E1341" s="1">
        <v>148.72685185185185</v>
      </c>
    </row>
    <row r="1342" spans="1:5" x14ac:dyDescent="0.2">
      <c r="A1342">
        <v>872</v>
      </c>
      <c r="E1342" s="1">
        <v>141.05504587155963</v>
      </c>
    </row>
    <row r="1343" spans="1:5" x14ac:dyDescent="0.2">
      <c r="A1343">
        <v>1114</v>
      </c>
      <c r="E1343" s="1">
        <v>139.13824057450628</v>
      </c>
    </row>
    <row r="1344" spans="1:5" x14ac:dyDescent="0.2">
      <c r="A1344">
        <v>2169</v>
      </c>
      <c r="E1344" s="1">
        <v>105.3480866758875</v>
      </c>
    </row>
    <row r="1345" spans="1:5" x14ac:dyDescent="0.2">
      <c r="A1345">
        <v>1913</v>
      </c>
      <c r="E1345" s="1">
        <v>92.524830109775223</v>
      </c>
    </row>
    <row r="1346" spans="1:5" x14ac:dyDescent="0.2">
      <c r="A1346">
        <v>1456</v>
      </c>
      <c r="E1346" s="1">
        <v>107.02953296703296</v>
      </c>
    </row>
    <row r="1347" spans="1:5" x14ac:dyDescent="0.2">
      <c r="A1347">
        <v>960</v>
      </c>
      <c r="E1347" s="1">
        <v>113.02083333333333</v>
      </c>
    </row>
    <row r="1348" spans="1:5" x14ac:dyDescent="0.2">
      <c r="A1348">
        <v>2156</v>
      </c>
      <c r="E1348" s="1">
        <v>121.75324675324676</v>
      </c>
    </row>
    <row r="1349" spans="1:5" x14ac:dyDescent="0.2">
      <c r="A1349">
        <v>1776</v>
      </c>
      <c r="E1349" s="1">
        <v>159.60754504504504</v>
      </c>
    </row>
    <row r="1350" spans="1:5" x14ac:dyDescent="0.2">
      <c r="A1350">
        <v>1494</v>
      </c>
      <c r="E1350" s="1">
        <v>143.90896921017404</v>
      </c>
    </row>
    <row r="1351" spans="1:5" x14ac:dyDescent="0.2">
      <c r="A1351">
        <v>2358</v>
      </c>
      <c r="E1351" s="1">
        <v>51.738761662425787</v>
      </c>
    </row>
    <row r="1352" spans="1:5" x14ac:dyDescent="0.2">
      <c r="A1352">
        <v>2634</v>
      </c>
      <c r="E1352" s="1">
        <v>75.930144267274102</v>
      </c>
    </row>
    <row r="1353" spans="1:5" x14ac:dyDescent="0.2">
      <c r="A1353">
        <v>1716</v>
      </c>
      <c r="E1353" s="1">
        <v>99.650349650349654</v>
      </c>
    </row>
    <row r="1354" spans="1:5" x14ac:dyDescent="0.2">
      <c r="A1354">
        <v>1176</v>
      </c>
      <c r="E1354" s="1">
        <v>114.71088435374149</v>
      </c>
    </row>
    <row r="1355" spans="1:5" x14ac:dyDescent="0.2">
      <c r="A1355">
        <v>3238</v>
      </c>
      <c r="E1355" s="1">
        <v>126.6213712168005</v>
      </c>
    </row>
    <row r="1356" spans="1:5" x14ac:dyDescent="0.2">
      <c r="A1356">
        <v>1865</v>
      </c>
      <c r="E1356" s="1">
        <v>126.00536193029491</v>
      </c>
    </row>
    <row r="1357" spans="1:5" x14ac:dyDescent="0.2">
      <c r="A1357">
        <v>1920</v>
      </c>
      <c r="E1357" s="1">
        <v>88.541666666666671</v>
      </c>
    </row>
    <row r="1358" spans="1:5" x14ac:dyDescent="0.2">
      <c r="A1358">
        <v>892</v>
      </c>
      <c r="E1358" s="1">
        <v>123.31838565022422</v>
      </c>
    </row>
    <row r="1359" spans="1:5" x14ac:dyDescent="0.2">
      <c r="A1359">
        <v>1078</v>
      </c>
      <c r="E1359" s="1">
        <v>139.05380333951763</v>
      </c>
    </row>
    <row r="1360" spans="1:5" x14ac:dyDescent="0.2">
      <c r="A1360">
        <v>1573</v>
      </c>
      <c r="E1360" s="1">
        <v>112.84170375079466</v>
      </c>
    </row>
    <row r="1361" spans="1:5" x14ac:dyDescent="0.2">
      <c r="A1361">
        <v>1980</v>
      </c>
      <c r="E1361" s="1">
        <v>159.09090909090909</v>
      </c>
    </row>
    <row r="1362" spans="1:5" x14ac:dyDescent="0.2">
      <c r="A1362">
        <v>2601</v>
      </c>
      <c r="E1362" s="1">
        <v>72.664359861591691</v>
      </c>
    </row>
    <row r="1363" spans="1:5" x14ac:dyDescent="0.2">
      <c r="A1363">
        <v>1530</v>
      </c>
      <c r="E1363" s="1">
        <v>169.93464052287581</v>
      </c>
    </row>
    <row r="1364" spans="1:5" x14ac:dyDescent="0.2">
      <c r="A1364">
        <v>1738</v>
      </c>
      <c r="E1364" s="1">
        <v>60.35673187571922</v>
      </c>
    </row>
    <row r="1365" spans="1:5" x14ac:dyDescent="0.2">
      <c r="A1365">
        <v>1412</v>
      </c>
      <c r="E1365" s="1">
        <v>111.14164305949008</v>
      </c>
    </row>
    <row r="1366" spans="1:5" x14ac:dyDescent="0.2">
      <c r="A1366">
        <v>1200</v>
      </c>
      <c r="E1366" s="1">
        <v>120.12666666666667</v>
      </c>
    </row>
    <row r="1367" spans="1:5" x14ac:dyDescent="0.2">
      <c r="A1367">
        <v>1674</v>
      </c>
      <c r="E1367" s="1">
        <v>129.03225806451613</v>
      </c>
    </row>
    <row r="1368" spans="1:5" x14ac:dyDescent="0.2">
      <c r="A1368">
        <v>1790</v>
      </c>
      <c r="E1368" s="1">
        <v>107.82122905027933</v>
      </c>
    </row>
    <row r="1369" spans="1:5" x14ac:dyDescent="0.2">
      <c r="A1369">
        <v>1475</v>
      </c>
      <c r="E1369" s="1">
        <v>86.101694915254242</v>
      </c>
    </row>
    <row r="1370" spans="1:5" x14ac:dyDescent="0.2">
      <c r="A1370">
        <v>848</v>
      </c>
      <c r="E1370" s="1">
        <v>169.81132075471697</v>
      </c>
    </row>
    <row r="1371" spans="1:5" x14ac:dyDescent="0.2">
      <c r="A1371">
        <v>1668</v>
      </c>
      <c r="E1371" s="1">
        <v>139.08872901678657</v>
      </c>
    </row>
    <row r="1372" spans="1:5" x14ac:dyDescent="0.2">
      <c r="A1372">
        <v>1374</v>
      </c>
      <c r="E1372" s="1">
        <v>76.419213973799131</v>
      </c>
    </row>
    <row r="1373" spans="1:5" x14ac:dyDescent="0.2">
      <c r="A1373">
        <v>1661</v>
      </c>
      <c r="E1373" s="1">
        <v>99.638771824202294</v>
      </c>
    </row>
    <row r="1374" spans="1:5" x14ac:dyDescent="0.2">
      <c r="A1374">
        <v>2097</v>
      </c>
      <c r="E1374" s="1">
        <v>130.8059132093467</v>
      </c>
    </row>
    <row r="1375" spans="1:5" x14ac:dyDescent="0.2">
      <c r="A1375">
        <v>2633</v>
      </c>
      <c r="E1375" s="1">
        <v>177.17432586403342</v>
      </c>
    </row>
    <row r="1376" spans="1:5" x14ac:dyDescent="0.2">
      <c r="A1376">
        <v>1958</v>
      </c>
      <c r="E1376" s="1">
        <v>127.68130745658836</v>
      </c>
    </row>
    <row r="1377" spans="1:5" x14ac:dyDescent="0.2">
      <c r="A1377">
        <v>1571</v>
      </c>
      <c r="E1377" s="1">
        <v>152.1323997453851</v>
      </c>
    </row>
    <row r="1378" spans="1:5" x14ac:dyDescent="0.2">
      <c r="A1378">
        <v>790</v>
      </c>
      <c r="E1378" s="1">
        <v>115.18987341772151</v>
      </c>
    </row>
    <row r="1379" spans="1:5" x14ac:dyDescent="0.2">
      <c r="A1379">
        <v>1604</v>
      </c>
      <c r="E1379" s="1">
        <v>72.942643391521202</v>
      </c>
    </row>
    <row r="1380" spans="1:5" x14ac:dyDescent="0.2">
      <c r="A1380">
        <v>987</v>
      </c>
      <c r="E1380" s="1">
        <v>84.093211752786218</v>
      </c>
    </row>
    <row r="1381" spans="1:5" x14ac:dyDescent="0.2">
      <c r="A1381">
        <v>1394</v>
      </c>
      <c r="E1381" s="1">
        <v>120.15781922525107</v>
      </c>
    </row>
    <row r="1382" spans="1:5" x14ac:dyDescent="0.2">
      <c r="A1382">
        <v>864</v>
      </c>
      <c r="E1382" s="1">
        <v>67.708333333333329</v>
      </c>
    </row>
    <row r="1383" spans="1:5" x14ac:dyDescent="0.2">
      <c r="A1383">
        <v>2117</v>
      </c>
      <c r="E1383" s="1">
        <v>112.18705715635333</v>
      </c>
    </row>
    <row r="1384" spans="1:5" x14ac:dyDescent="0.2">
      <c r="A1384">
        <v>1762</v>
      </c>
      <c r="E1384" s="1">
        <v>89.103291713961411</v>
      </c>
    </row>
    <row r="1385" spans="1:5" x14ac:dyDescent="0.2">
      <c r="A1385">
        <v>1416</v>
      </c>
      <c r="E1385" s="1">
        <v>79.096045197740111</v>
      </c>
    </row>
    <row r="1386" spans="1:5" x14ac:dyDescent="0.2">
      <c r="A1386">
        <v>1258</v>
      </c>
      <c r="E1386" s="1">
        <v>83.465818759936411</v>
      </c>
    </row>
    <row r="1387" spans="1:5" x14ac:dyDescent="0.2">
      <c r="A1387">
        <v>1154</v>
      </c>
      <c r="E1387" s="1">
        <v>108.75216637781629</v>
      </c>
    </row>
    <row r="1388" spans="1:5" x14ac:dyDescent="0.2">
      <c r="A1388">
        <v>2784</v>
      </c>
      <c r="E1388" s="1">
        <v>89.798850574712645</v>
      </c>
    </row>
    <row r="1389" spans="1:5" x14ac:dyDescent="0.2">
      <c r="A1389">
        <v>2526</v>
      </c>
      <c r="E1389" s="1">
        <v>53.840063341250989</v>
      </c>
    </row>
    <row r="1390" spans="1:5" x14ac:dyDescent="0.2">
      <c r="A1390">
        <v>1746</v>
      </c>
      <c r="E1390" s="1">
        <v>216.20847651775486</v>
      </c>
    </row>
    <row r="1391" spans="1:5" x14ac:dyDescent="0.2">
      <c r="A1391">
        <v>1218</v>
      </c>
      <c r="E1391" s="1">
        <v>107.55336617405582</v>
      </c>
    </row>
    <row r="1392" spans="1:5" x14ac:dyDescent="0.2">
      <c r="A1392">
        <v>1525</v>
      </c>
      <c r="E1392" s="1">
        <v>154.09836065573771</v>
      </c>
    </row>
    <row r="1393" spans="1:5" x14ac:dyDescent="0.2">
      <c r="A1393">
        <v>1584</v>
      </c>
      <c r="E1393" s="1">
        <v>78.282828282828277</v>
      </c>
    </row>
    <row r="1394" spans="1:5" x14ac:dyDescent="0.2">
      <c r="A1394">
        <v>900</v>
      </c>
      <c r="E1394" s="1">
        <v>136.66666666666666</v>
      </c>
    </row>
    <row r="1395" spans="1:5" x14ac:dyDescent="0.2">
      <c r="A1395">
        <v>1912</v>
      </c>
      <c r="E1395" s="1">
        <v>85.2510460251046</v>
      </c>
    </row>
    <row r="1396" spans="1:5" x14ac:dyDescent="0.2">
      <c r="A1396">
        <v>1500</v>
      </c>
      <c r="E1396" s="1">
        <v>164.38533333333334</v>
      </c>
    </row>
    <row r="1397" spans="1:5" x14ac:dyDescent="0.2">
      <c r="A1397">
        <v>2482</v>
      </c>
      <c r="E1397" s="1">
        <v>113.30096696212732</v>
      </c>
    </row>
    <row r="1398" spans="1:5" x14ac:dyDescent="0.2">
      <c r="A1398">
        <v>1687</v>
      </c>
      <c r="E1398" s="1">
        <v>94.842916419679909</v>
      </c>
    </row>
    <row r="1399" spans="1:5" x14ac:dyDescent="0.2">
      <c r="A1399">
        <v>1513</v>
      </c>
      <c r="E1399" s="1">
        <v>90.879048248512888</v>
      </c>
    </row>
    <row r="1400" spans="1:5" x14ac:dyDescent="0.2">
      <c r="A1400">
        <v>1904</v>
      </c>
      <c r="E1400" s="1">
        <v>72.47899159663865</v>
      </c>
    </row>
    <row r="1401" spans="1:5" x14ac:dyDescent="0.2">
      <c r="A1401">
        <v>1608</v>
      </c>
      <c r="E1401" s="1">
        <v>85.478855721393032</v>
      </c>
    </row>
    <row r="1402" spans="1:5" x14ac:dyDescent="0.2">
      <c r="A1402">
        <v>1158</v>
      </c>
      <c r="E1402" s="1">
        <v>103.62694300518135</v>
      </c>
    </row>
    <row r="1403" spans="1:5" x14ac:dyDescent="0.2">
      <c r="A1403">
        <v>1593</v>
      </c>
      <c r="E1403" s="1">
        <v>121.15505335844318</v>
      </c>
    </row>
    <row r="1404" spans="1:5" x14ac:dyDescent="0.2">
      <c r="A1404">
        <v>1294</v>
      </c>
      <c r="E1404" s="1">
        <v>149.82921174652242</v>
      </c>
    </row>
    <row r="1405" spans="1:5" x14ac:dyDescent="0.2">
      <c r="A1405">
        <v>1464</v>
      </c>
      <c r="E1405" s="1">
        <v>193.25273224043715</v>
      </c>
    </row>
    <row r="1406" spans="1:5" x14ac:dyDescent="0.2">
      <c r="A1406">
        <v>1214</v>
      </c>
      <c r="E1406" s="1">
        <v>86.490939044481053</v>
      </c>
    </row>
    <row r="1407" spans="1:5" x14ac:dyDescent="0.2">
      <c r="A1407">
        <v>1646</v>
      </c>
      <c r="E1407" s="1">
        <v>167.07168894289185</v>
      </c>
    </row>
    <row r="1408" spans="1:5" x14ac:dyDescent="0.2">
      <c r="A1408">
        <v>768</v>
      </c>
      <c r="E1408" s="1">
        <v>173.17708333333334</v>
      </c>
    </row>
    <row r="1409" spans="1:5" x14ac:dyDescent="0.2">
      <c r="A1409">
        <v>833</v>
      </c>
      <c r="E1409" s="1">
        <v>134.45378151260505</v>
      </c>
    </row>
    <row r="1410" spans="1:5" x14ac:dyDescent="0.2">
      <c r="A1410">
        <v>1363</v>
      </c>
      <c r="E1410" s="1">
        <v>92.07630227439472</v>
      </c>
    </row>
    <row r="1411" spans="1:5" x14ac:dyDescent="0.2">
      <c r="A1411">
        <v>2093</v>
      </c>
      <c r="E1411" s="1">
        <v>102.72336359292881</v>
      </c>
    </row>
    <row r="1412" spans="1:5" x14ac:dyDescent="0.2">
      <c r="A1412">
        <v>1840</v>
      </c>
      <c r="E1412" s="1">
        <v>125</v>
      </c>
    </row>
    <row r="1413" spans="1:5" x14ac:dyDescent="0.2">
      <c r="A1413">
        <v>1668</v>
      </c>
      <c r="E1413" s="1">
        <v>83.932853717026376</v>
      </c>
    </row>
    <row r="1414" spans="1:5" x14ac:dyDescent="0.2">
      <c r="A1414">
        <v>1040</v>
      </c>
      <c r="E1414" s="1">
        <v>86.538461538461533</v>
      </c>
    </row>
    <row r="1415" spans="1:5" x14ac:dyDescent="0.2">
      <c r="A1415">
        <v>1844</v>
      </c>
      <c r="E1415" s="1">
        <v>139.3709327548807</v>
      </c>
    </row>
    <row r="1416" spans="1:5" x14ac:dyDescent="0.2">
      <c r="A1416">
        <v>1848</v>
      </c>
      <c r="E1416" s="1">
        <v>112.01298701298701</v>
      </c>
    </row>
    <row r="1417" spans="1:5" x14ac:dyDescent="0.2">
      <c r="A1417">
        <v>1569</v>
      </c>
      <c r="E1417" s="1">
        <v>112.10962396430848</v>
      </c>
    </row>
    <row r="1418" spans="1:5" x14ac:dyDescent="0.2">
      <c r="A1418">
        <v>2290</v>
      </c>
      <c r="E1418" s="1">
        <v>53.493449781659386</v>
      </c>
    </row>
    <row r="1419" spans="1:5" x14ac:dyDescent="0.2">
      <c r="A1419">
        <v>2450</v>
      </c>
      <c r="E1419" s="1">
        <v>138.77551020408163</v>
      </c>
    </row>
    <row r="1420" spans="1:5" x14ac:dyDescent="0.2">
      <c r="A1420">
        <v>1144</v>
      </c>
      <c r="E1420" s="1">
        <v>108.39160839160839</v>
      </c>
    </row>
    <row r="1421" spans="1:5" x14ac:dyDescent="0.2">
      <c r="A1421">
        <v>1844</v>
      </c>
      <c r="E1421" s="1">
        <v>120.93275488069415</v>
      </c>
    </row>
    <row r="1422" spans="1:5" x14ac:dyDescent="0.2">
      <c r="A1422">
        <v>1416</v>
      </c>
      <c r="E1422" s="1">
        <v>127.04802259887006</v>
      </c>
    </row>
    <row r="1423" spans="1:5" x14ac:dyDescent="0.2">
      <c r="A1423">
        <v>1069</v>
      </c>
      <c r="E1423" s="1">
        <v>119.27034611786716</v>
      </c>
    </row>
    <row r="1424" spans="1:5" x14ac:dyDescent="0.2">
      <c r="A1424">
        <v>848</v>
      </c>
      <c r="E1424" s="1">
        <v>160.96698113207546</v>
      </c>
    </row>
    <row r="1425" spans="1:5" x14ac:dyDescent="0.2">
      <c r="A1425">
        <v>2201</v>
      </c>
      <c r="E1425" s="1">
        <v>124.92957746478874</v>
      </c>
    </row>
    <row r="1426" spans="1:5" x14ac:dyDescent="0.2">
      <c r="A1426">
        <v>1344</v>
      </c>
      <c r="E1426" s="1">
        <v>107.14285714285714</v>
      </c>
    </row>
    <row r="1427" spans="1:5" x14ac:dyDescent="0.2">
      <c r="A1427">
        <v>1252</v>
      </c>
      <c r="E1427" s="1">
        <v>113.4185303514377</v>
      </c>
    </row>
    <row r="1428" spans="1:5" x14ac:dyDescent="0.2">
      <c r="A1428">
        <v>2127</v>
      </c>
      <c r="E1428" s="1">
        <v>127.40949694405266</v>
      </c>
    </row>
    <row r="1429" spans="1:5" x14ac:dyDescent="0.2">
      <c r="A1429">
        <v>1558</v>
      </c>
      <c r="E1429" s="1">
        <v>89.858793324775348</v>
      </c>
    </row>
    <row r="1430" spans="1:5" x14ac:dyDescent="0.2">
      <c r="A1430">
        <v>804</v>
      </c>
      <c r="E1430" s="1">
        <v>148.00995024875621</v>
      </c>
    </row>
    <row r="1431" spans="1:5" x14ac:dyDescent="0.2">
      <c r="A1431">
        <v>1440</v>
      </c>
      <c r="E1431" s="1">
        <v>127.01388888888889</v>
      </c>
    </row>
    <row r="1432" spans="1:5" x14ac:dyDescent="0.2">
      <c r="A1432">
        <v>1838</v>
      </c>
      <c r="E1432" s="1">
        <v>104.53754080522307</v>
      </c>
    </row>
    <row r="1433" spans="1:5" x14ac:dyDescent="0.2">
      <c r="A1433">
        <v>958</v>
      </c>
      <c r="E1433" s="1">
        <v>150.05219206680584</v>
      </c>
    </row>
    <row r="1434" spans="1:5" x14ac:dyDescent="0.2">
      <c r="A1434">
        <v>968</v>
      </c>
      <c r="E1434" s="1">
        <v>66.632231404958674</v>
      </c>
    </row>
    <row r="1435" spans="1:5" x14ac:dyDescent="0.2">
      <c r="A1435">
        <v>1792</v>
      </c>
      <c r="E1435" s="1">
        <v>104.07366071428571</v>
      </c>
    </row>
    <row r="1436" spans="1:5" x14ac:dyDescent="0.2">
      <c r="A1436">
        <v>1126</v>
      </c>
      <c r="E1436" s="1">
        <v>142.09591474245116</v>
      </c>
    </row>
    <row r="1437" spans="1:5" x14ac:dyDescent="0.2">
      <c r="A1437">
        <v>1537</v>
      </c>
      <c r="E1437" s="1">
        <v>113.20754716981132</v>
      </c>
    </row>
    <row r="1438" spans="1:5" x14ac:dyDescent="0.2">
      <c r="A1438">
        <v>864</v>
      </c>
      <c r="E1438" s="1">
        <v>139.46759259259258</v>
      </c>
    </row>
    <row r="1439" spans="1:5" x14ac:dyDescent="0.2">
      <c r="A1439">
        <v>1932</v>
      </c>
      <c r="E1439" s="1">
        <v>204.25310559006212</v>
      </c>
    </row>
    <row r="1440" spans="1:5" x14ac:dyDescent="0.2">
      <c r="A1440">
        <v>1236</v>
      </c>
      <c r="E1440" s="1">
        <v>121.11650485436893</v>
      </c>
    </row>
    <row r="1441" spans="1:5" x14ac:dyDescent="0.2">
      <c r="A1441">
        <v>1725</v>
      </c>
      <c r="E1441" s="1">
        <v>114.20289855072464</v>
      </c>
    </row>
    <row r="1442" spans="1:5" x14ac:dyDescent="0.2">
      <c r="A1442">
        <v>2555</v>
      </c>
      <c r="E1442" s="1">
        <v>74.75538160469668</v>
      </c>
    </row>
    <row r="1443" spans="1:5" x14ac:dyDescent="0.2">
      <c r="A1443">
        <v>848</v>
      </c>
      <c r="E1443" s="1">
        <v>176.06132075471697</v>
      </c>
    </row>
    <row r="1444" spans="1:5" x14ac:dyDescent="0.2">
      <c r="A1444">
        <v>2007</v>
      </c>
      <c r="E1444" s="1">
        <v>154.45939212755357</v>
      </c>
    </row>
    <row r="1445" spans="1:5" x14ac:dyDescent="0.2">
      <c r="A1445">
        <v>952</v>
      </c>
      <c r="E1445" s="1">
        <v>127.10084033613445</v>
      </c>
    </row>
    <row r="1446" spans="1:5" x14ac:dyDescent="0.2">
      <c r="A1446">
        <v>1422</v>
      </c>
      <c r="E1446" s="1">
        <v>126.30098452883263</v>
      </c>
    </row>
    <row r="1447" spans="1:5" x14ac:dyDescent="0.2">
      <c r="A1447">
        <v>913</v>
      </c>
      <c r="E1447" s="1">
        <v>141.29244249726179</v>
      </c>
    </row>
    <row r="1448" spans="1:5" x14ac:dyDescent="0.2">
      <c r="A1448">
        <v>1188</v>
      </c>
      <c r="E1448" s="1">
        <v>132.91245791245791</v>
      </c>
    </row>
    <row r="1449" spans="1:5" x14ac:dyDescent="0.2">
      <c r="A1449">
        <v>2090</v>
      </c>
      <c r="E1449" s="1">
        <v>114.83253588516746</v>
      </c>
    </row>
    <row r="1450" spans="1:5" x14ac:dyDescent="0.2">
      <c r="A1450">
        <v>1346</v>
      </c>
      <c r="E1450" s="1">
        <v>83.20950965824666</v>
      </c>
    </row>
    <row r="1451" spans="1:5" x14ac:dyDescent="0.2">
      <c r="A1451">
        <v>630</v>
      </c>
      <c r="E1451" s="1">
        <v>146.03174603174602</v>
      </c>
    </row>
    <row r="1452" spans="1:5" x14ac:dyDescent="0.2">
      <c r="A1452">
        <v>1792</v>
      </c>
      <c r="E1452" s="1">
        <v>75.892857142857139</v>
      </c>
    </row>
    <row r="1453" spans="1:5" x14ac:dyDescent="0.2">
      <c r="A1453">
        <v>1578</v>
      </c>
      <c r="E1453" s="1">
        <v>181.93282636248415</v>
      </c>
    </row>
    <row r="1454" spans="1:5" x14ac:dyDescent="0.2">
      <c r="A1454">
        <v>1072</v>
      </c>
      <c r="E1454" s="1">
        <v>135.26119402985074</v>
      </c>
    </row>
    <row r="1455" spans="1:5" x14ac:dyDescent="0.2">
      <c r="A1455">
        <v>1140</v>
      </c>
      <c r="E1455" s="1">
        <v>74.122807017543863</v>
      </c>
    </row>
    <row r="1456" spans="1:5" x14ac:dyDescent="0.2">
      <c r="A1456">
        <v>1221</v>
      </c>
      <c r="E1456" s="1">
        <v>151.5151515151515</v>
      </c>
    </row>
    <row r="1457" spans="1:5" x14ac:dyDescent="0.2">
      <c r="A1457">
        <v>1647</v>
      </c>
      <c r="E1457" s="1">
        <v>106.25379477838494</v>
      </c>
    </row>
    <row r="1458" spans="1:5" x14ac:dyDescent="0.2">
      <c r="A1458">
        <v>2073</v>
      </c>
      <c r="E1458" s="1">
        <v>101.30246020260492</v>
      </c>
    </row>
    <row r="1459" spans="1:5" x14ac:dyDescent="0.2">
      <c r="A1459">
        <v>2340</v>
      </c>
      <c r="E1459" s="1">
        <v>113.88888888888889</v>
      </c>
    </row>
    <row r="1460" spans="1:5" x14ac:dyDescent="0.2">
      <c r="A1460">
        <v>1078</v>
      </c>
      <c r="E1460" s="1">
        <v>131.84137291280149</v>
      </c>
    </row>
    <row r="1461" spans="1:5" x14ac:dyDescent="0.2">
      <c r="A1461">
        <v>1256</v>
      </c>
      <c r="E1461" s="1">
        <v>117.43630573248407</v>
      </c>
    </row>
  </sheetData>
  <sheetProtection sheet="1" objects="1" scenarios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450"/>
  <sheetViews>
    <sheetView topLeftCell="F1" zoomScale="110" zoomScaleNormal="110" workbookViewId="0">
      <selection activeCell="V1" sqref="V1"/>
    </sheetView>
  </sheetViews>
  <sheetFormatPr baseColWidth="10" defaultRowHeight="16" x14ac:dyDescent="0.2"/>
  <cols>
    <col min="1" max="1" width="20.6640625" bestFit="1" customWidth="1"/>
    <col min="2" max="2" width="20" bestFit="1" customWidth="1"/>
    <col min="3" max="3" width="23.83203125" bestFit="1" customWidth="1"/>
    <col min="4" max="4" width="27" bestFit="1" customWidth="1"/>
    <col min="5" max="5" width="14.1640625" bestFit="1" customWidth="1"/>
    <col min="8" max="8" width="27.1640625" customWidth="1"/>
    <col min="9" max="9" width="21.6640625" customWidth="1"/>
    <col min="10" max="10" width="17.5" customWidth="1"/>
    <col min="12" max="12" width="14.6640625" customWidth="1"/>
    <col min="13" max="13" width="20.1640625" bestFit="1" customWidth="1"/>
    <col min="14" max="14" width="13.83203125" customWidth="1"/>
    <col min="18" max="18" width="13" bestFit="1" customWidth="1"/>
    <col min="19" max="19" width="25.33203125" bestFit="1" customWidth="1"/>
    <col min="20" max="20" width="22.1640625" bestFit="1" customWidth="1"/>
    <col min="21" max="21" width="25.33203125" bestFit="1" customWidth="1"/>
    <col min="25" max="25" width="10.83203125" style="1"/>
  </cols>
  <sheetData>
    <row r="1" spans="1:19" ht="34" x14ac:dyDescent="0.2">
      <c r="H1" s="30" t="s">
        <v>293</v>
      </c>
      <c r="I1" t="s">
        <v>338</v>
      </c>
    </row>
    <row r="2" spans="1:19" x14ac:dyDescent="0.2">
      <c r="A2" s="9" t="s">
        <v>333</v>
      </c>
      <c r="B2" t="s">
        <v>105</v>
      </c>
      <c r="D2" s="9" t="s">
        <v>335</v>
      </c>
      <c r="E2" t="s">
        <v>105</v>
      </c>
      <c r="I2" t="s">
        <v>339</v>
      </c>
    </row>
    <row r="4" spans="1:19" x14ac:dyDescent="0.2">
      <c r="A4" s="9" t="s">
        <v>271</v>
      </c>
      <c r="B4" t="s">
        <v>337</v>
      </c>
      <c r="D4" s="9" t="s">
        <v>271</v>
      </c>
      <c r="E4" t="s">
        <v>336</v>
      </c>
      <c r="H4" t="s">
        <v>282</v>
      </c>
      <c r="R4" s="9" t="s">
        <v>271</v>
      </c>
      <c r="S4" t="s">
        <v>332</v>
      </c>
    </row>
    <row r="5" spans="1:19" ht="17" thickBot="1" x14ac:dyDescent="0.25">
      <c r="A5" s="10">
        <v>3</v>
      </c>
      <c r="B5" s="11">
        <v>125.13997760358343</v>
      </c>
      <c r="D5" s="10">
        <v>1</v>
      </c>
      <c r="E5" s="11">
        <v>121.92982456140351</v>
      </c>
      <c r="R5" s="10">
        <v>1872</v>
      </c>
      <c r="S5" s="14">
        <v>51.738761662425787</v>
      </c>
    </row>
    <row r="6" spans="1:19" x14ac:dyDescent="0.2">
      <c r="A6" s="10">
        <v>6</v>
      </c>
      <c r="B6" s="11">
        <v>104.99265785609398</v>
      </c>
      <c r="D6" s="10">
        <v>5</v>
      </c>
      <c r="E6" s="11">
        <v>113.73976342129208</v>
      </c>
      <c r="H6" s="6"/>
      <c r="I6" s="18" t="s">
        <v>337</v>
      </c>
      <c r="J6" s="17" t="s">
        <v>336</v>
      </c>
      <c r="M6" s="18" t="s">
        <v>337</v>
      </c>
      <c r="N6" s="17" t="s">
        <v>336</v>
      </c>
      <c r="R6" s="10">
        <v>1875</v>
      </c>
      <c r="S6" s="14">
        <v>92.156862745098039</v>
      </c>
    </row>
    <row r="7" spans="1:19" x14ac:dyDescent="0.2">
      <c r="A7" s="10">
        <v>7</v>
      </c>
      <c r="B7" s="11">
        <v>181.22786304604486</v>
      </c>
      <c r="D7" s="10">
        <v>19</v>
      </c>
      <c r="E7" s="11">
        <v>142.72890484739676</v>
      </c>
      <c r="H7" t="s">
        <v>258</v>
      </c>
      <c r="I7">
        <v>126.99331051383572</v>
      </c>
      <c r="J7">
        <v>136.84949950829363</v>
      </c>
      <c r="L7" t="s">
        <v>258</v>
      </c>
      <c r="M7">
        <f t="shared" ref="M7:N9" si="0">I7</f>
        <v>126.99331051383572</v>
      </c>
      <c r="N7">
        <f t="shared" si="0"/>
        <v>136.84949950829363</v>
      </c>
      <c r="R7" s="10">
        <v>1880</v>
      </c>
      <c r="S7" s="14">
        <v>77.30720210413088</v>
      </c>
    </row>
    <row r="8" spans="1:19" x14ac:dyDescent="0.2">
      <c r="A8" s="10">
        <v>12</v>
      </c>
      <c r="B8" s="11">
        <v>148.45094664371771</v>
      </c>
      <c r="D8" s="10">
        <v>23</v>
      </c>
      <c r="E8" s="11">
        <v>128.13370473537606</v>
      </c>
      <c r="H8" t="s">
        <v>283</v>
      </c>
      <c r="I8">
        <v>1040.6000131012495</v>
      </c>
      <c r="J8">
        <v>770.98594412558009</v>
      </c>
      <c r="L8" t="s">
        <v>283</v>
      </c>
      <c r="M8">
        <f t="shared" si="0"/>
        <v>1040.6000131012495</v>
      </c>
      <c r="N8">
        <f t="shared" si="0"/>
        <v>770.98594412558009</v>
      </c>
      <c r="R8" s="10">
        <v>1882</v>
      </c>
      <c r="S8" s="14">
        <v>96.440872560275551</v>
      </c>
    </row>
    <row r="9" spans="1:19" x14ac:dyDescent="0.2">
      <c r="A9" s="10">
        <v>14</v>
      </c>
      <c r="B9" s="11">
        <v>187.08165997322624</v>
      </c>
      <c r="D9" s="10">
        <v>26</v>
      </c>
      <c r="E9" s="11">
        <v>160.1875</v>
      </c>
      <c r="H9" t="s">
        <v>284</v>
      </c>
      <c r="I9">
        <v>446</v>
      </c>
      <c r="J9">
        <v>342</v>
      </c>
      <c r="L9" t="s">
        <v>284</v>
      </c>
      <c r="M9">
        <f t="shared" si="0"/>
        <v>446</v>
      </c>
      <c r="N9">
        <f t="shared" si="0"/>
        <v>342</v>
      </c>
      <c r="R9" s="10">
        <v>1885</v>
      </c>
      <c r="S9" s="14">
        <v>74.502216772396068</v>
      </c>
    </row>
    <row r="10" spans="1:19" x14ac:dyDescent="0.2">
      <c r="A10" s="10">
        <v>16</v>
      </c>
      <c r="B10" s="11">
        <v>154.56674473067915</v>
      </c>
      <c r="D10" s="10">
        <v>33</v>
      </c>
      <c r="E10" s="11">
        <v>145.78606158833063</v>
      </c>
      <c r="H10" t="s">
        <v>285</v>
      </c>
      <c r="I10">
        <v>0</v>
      </c>
      <c r="L10" t="s">
        <v>300</v>
      </c>
      <c r="M10">
        <f>SQRT(I8/I9)</f>
        <v>1.5274763127057784</v>
      </c>
      <c r="N10">
        <f>SQRT(J8/J9)</f>
        <v>1.5014475901157087</v>
      </c>
      <c r="R10" s="10">
        <v>1890</v>
      </c>
      <c r="S10" s="14">
        <v>64.639118737778702</v>
      </c>
    </row>
    <row r="11" spans="1:19" x14ac:dyDescent="0.2">
      <c r="A11" s="10">
        <v>21</v>
      </c>
      <c r="B11" s="11">
        <v>136.91077441077442</v>
      </c>
      <c r="D11" s="10">
        <v>35</v>
      </c>
      <c r="E11" s="11">
        <v>177.77065983344011</v>
      </c>
      <c r="H11" t="s">
        <v>286</v>
      </c>
      <c r="I11">
        <v>776</v>
      </c>
      <c r="L11" t="s">
        <v>301</v>
      </c>
      <c r="M11">
        <f>M10*I16</f>
        <v>2.998475300345822</v>
      </c>
      <c r="N11">
        <f>N10*I16</f>
        <v>2.9473802482414619</v>
      </c>
      <c r="R11" s="10">
        <v>1892</v>
      </c>
      <c r="S11" s="14">
        <v>88.486144711209491</v>
      </c>
    </row>
    <row r="12" spans="1:19" x14ac:dyDescent="0.2">
      <c r="A12" s="10">
        <v>25</v>
      </c>
      <c r="B12" s="11">
        <v>145.28301886792454</v>
      </c>
      <c r="D12" s="10">
        <v>46</v>
      </c>
      <c r="E12" s="11">
        <v>182.59132420091325</v>
      </c>
      <c r="H12" t="s">
        <v>287</v>
      </c>
      <c r="I12">
        <v>-4.6017139954292583</v>
      </c>
      <c r="R12" s="10">
        <v>1893</v>
      </c>
      <c r="S12" s="14">
        <v>117.11711711711712</v>
      </c>
    </row>
    <row r="13" spans="1:19" x14ac:dyDescent="0.2">
      <c r="A13" s="10">
        <v>27</v>
      </c>
      <c r="B13" s="11">
        <v>149.77777777777777</v>
      </c>
      <c r="D13" s="10">
        <v>47</v>
      </c>
      <c r="E13" s="11">
        <v>111.53373662168451</v>
      </c>
      <c r="H13" t="s">
        <v>288</v>
      </c>
      <c r="I13">
        <v>2.4466935700036092E-6</v>
      </c>
      <c r="R13" s="10">
        <v>1898</v>
      </c>
      <c r="S13" s="14">
        <v>49.579045837231057</v>
      </c>
    </row>
    <row r="14" spans="1:19" x14ac:dyDescent="0.2">
      <c r="A14" s="10">
        <v>28</v>
      </c>
      <c r="B14" s="11">
        <v>179.57746478873239</v>
      </c>
      <c r="D14" s="10">
        <v>48</v>
      </c>
      <c r="E14" s="11">
        <v>150.78502415458937</v>
      </c>
      <c r="H14" t="s">
        <v>289</v>
      </c>
      <c r="I14">
        <v>1.6468196075434693</v>
      </c>
      <c r="R14" s="10">
        <v>1900</v>
      </c>
      <c r="S14" s="14">
        <v>66.459774432022215</v>
      </c>
    </row>
    <row r="15" spans="1:19" x14ac:dyDescent="0.2">
      <c r="A15" s="10">
        <v>29</v>
      </c>
      <c r="B15" s="11">
        <v>129.6875</v>
      </c>
      <c r="D15" s="10">
        <v>51</v>
      </c>
      <c r="E15" s="11">
        <v>120.40816326530613</v>
      </c>
      <c r="H15" t="s">
        <v>290</v>
      </c>
      <c r="I15" s="36">
        <v>4.8933871400072184E-6</v>
      </c>
      <c r="J15" t="s">
        <v>292</v>
      </c>
      <c r="R15" s="10">
        <v>1904</v>
      </c>
      <c r="S15" s="14">
        <v>102.3391812865497</v>
      </c>
    </row>
    <row r="16" spans="1:19" ht="17" thickBot="1" x14ac:dyDescent="0.25">
      <c r="A16" s="10">
        <v>32</v>
      </c>
      <c r="B16" s="11">
        <v>121.62052117263843</v>
      </c>
      <c r="D16" s="10">
        <v>58</v>
      </c>
      <c r="E16" s="11">
        <v>114.24418604651163</v>
      </c>
      <c r="H16" s="5" t="s">
        <v>291</v>
      </c>
      <c r="I16" s="5">
        <v>1.9630257277340748</v>
      </c>
      <c r="J16" s="5"/>
      <c r="R16" s="10">
        <v>1905</v>
      </c>
      <c r="S16" s="14">
        <v>85.2510460251046</v>
      </c>
    </row>
    <row r="17" spans="1:19" x14ac:dyDescent="0.2">
      <c r="A17" s="10">
        <v>36</v>
      </c>
      <c r="B17" s="11">
        <v>126.01957585644372</v>
      </c>
      <c r="D17" s="10">
        <v>59</v>
      </c>
      <c r="E17" s="11">
        <v>148.99151103565364</v>
      </c>
      <c r="R17" s="10">
        <v>1906</v>
      </c>
      <c r="S17" s="14">
        <v>91.899251191286595</v>
      </c>
    </row>
    <row r="18" spans="1:19" x14ac:dyDescent="0.2">
      <c r="A18" s="10">
        <v>37</v>
      </c>
      <c r="B18" s="11">
        <v>132.17866909753874</v>
      </c>
      <c r="D18" s="10">
        <v>61</v>
      </c>
      <c r="E18" s="11">
        <v>136.44214162348877</v>
      </c>
      <c r="H18" t="s">
        <v>294</v>
      </c>
      <c r="I18">
        <f>SUM(I9:J9)</f>
        <v>788</v>
      </c>
      <c r="R18" s="10">
        <v>1908</v>
      </c>
      <c r="S18" s="14">
        <v>101.60943508198588</v>
      </c>
    </row>
    <row r="19" spans="1:19" x14ac:dyDescent="0.2">
      <c r="A19" s="10">
        <v>39</v>
      </c>
      <c r="B19" s="11">
        <v>103.12204351939451</v>
      </c>
      <c r="D19" s="10">
        <v>63</v>
      </c>
      <c r="E19" s="11">
        <v>147.8102189781022</v>
      </c>
      <c r="H19" t="s">
        <v>295</v>
      </c>
      <c r="I19">
        <f>I7-J7</f>
        <v>-9.8561889944579093</v>
      </c>
      <c r="R19" s="10">
        <v>1910</v>
      </c>
      <c r="S19" s="14">
        <v>80.140157518868222</v>
      </c>
    </row>
    <row r="20" spans="1:19" x14ac:dyDescent="0.2">
      <c r="A20" s="10">
        <v>49</v>
      </c>
      <c r="B20" s="11">
        <v>77.823691460055102</v>
      </c>
      <c r="D20" s="10">
        <v>68</v>
      </c>
      <c r="E20" s="11">
        <v>152.80594996619337</v>
      </c>
      <c r="H20" t="s">
        <v>296</v>
      </c>
      <c r="I20">
        <f>SQRT((I8/I9)+(J8/J9))</f>
        <v>2.1418517109598207</v>
      </c>
      <c r="R20" s="10">
        <v>1911</v>
      </c>
      <c r="S20" s="14">
        <v>66.191446028513241</v>
      </c>
    </row>
    <row r="21" spans="1:19" x14ac:dyDescent="0.2">
      <c r="A21" s="10">
        <v>57</v>
      </c>
      <c r="B21" s="11">
        <v>99.19493962047153</v>
      </c>
      <c r="D21" s="10">
        <v>73</v>
      </c>
      <c r="E21" s="11">
        <v>107.68335273573923</v>
      </c>
      <c r="R21" s="10">
        <v>1912</v>
      </c>
      <c r="S21" s="14">
        <v>59.664170560639242</v>
      </c>
    </row>
    <row r="22" spans="1:19" x14ac:dyDescent="0.2">
      <c r="A22" s="10">
        <v>62</v>
      </c>
      <c r="B22" s="11">
        <v>90.909090909090907</v>
      </c>
      <c r="D22" s="10">
        <v>82</v>
      </c>
      <c r="E22" s="11">
        <v>114.80927449513837</v>
      </c>
      <c r="H22" t="s">
        <v>297</v>
      </c>
      <c r="I22">
        <f>I16*I20</f>
        <v>4.2045100136053755</v>
      </c>
      <c r="R22" s="10">
        <v>1913</v>
      </c>
      <c r="S22" s="14">
        <v>130.18731988472624</v>
      </c>
    </row>
    <row r="23" spans="1:19" x14ac:dyDescent="0.2">
      <c r="A23" s="10">
        <v>65</v>
      </c>
      <c r="B23" s="11">
        <v>107.91543756145526</v>
      </c>
      <c r="D23" s="10">
        <v>83</v>
      </c>
      <c r="E23" s="11">
        <v>156.74984005118361</v>
      </c>
      <c r="H23" t="s">
        <v>298</v>
      </c>
      <c r="I23">
        <f>I19-I22</f>
        <v>-14.060699008063285</v>
      </c>
      <c r="R23" s="10">
        <v>1914</v>
      </c>
      <c r="S23" s="14">
        <v>79.170160815576395</v>
      </c>
    </row>
    <row r="24" spans="1:19" x14ac:dyDescent="0.2">
      <c r="A24" s="10">
        <v>66</v>
      </c>
      <c r="B24" s="11">
        <v>128.1843914274161</v>
      </c>
      <c r="D24" s="10">
        <v>87</v>
      </c>
      <c r="E24" s="11">
        <v>111.53846153846153</v>
      </c>
      <c r="H24" t="s">
        <v>299</v>
      </c>
      <c r="I24">
        <f>I19+I22</f>
        <v>-5.6516789808525338</v>
      </c>
      <c r="R24" s="10">
        <v>1915</v>
      </c>
      <c r="S24" s="14">
        <v>86.144239217389767</v>
      </c>
    </row>
    <row r="25" spans="1:19" x14ac:dyDescent="0.2">
      <c r="A25" s="10">
        <v>72</v>
      </c>
      <c r="B25" s="11">
        <v>153.25443786982248</v>
      </c>
      <c r="D25" s="10">
        <v>88</v>
      </c>
      <c r="E25" s="11">
        <v>134.39542483660131</v>
      </c>
      <c r="R25" s="10">
        <v>1916</v>
      </c>
      <c r="S25" s="14">
        <v>86.99738224474649</v>
      </c>
    </row>
    <row r="26" spans="1:19" x14ac:dyDescent="0.2">
      <c r="A26" s="10">
        <v>74</v>
      </c>
      <c r="B26" s="11">
        <v>133.42541436464089</v>
      </c>
      <c r="D26" s="10">
        <v>95</v>
      </c>
      <c r="E26" s="11">
        <v>114.64165733482643</v>
      </c>
      <c r="R26" s="10">
        <v>1917</v>
      </c>
      <c r="S26" s="14">
        <v>62.925170068027214</v>
      </c>
    </row>
    <row r="27" spans="1:19" x14ac:dyDescent="0.2">
      <c r="A27" s="10">
        <v>78</v>
      </c>
      <c r="B27" s="11">
        <v>98.832684824902728</v>
      </c>
      <c r="D27" s="10">
        <v>96</v>
      </c>
      <c r="E27" s="11">
        <v>125.85034013605443</v>
      </c>
      <c r="R27" s="10">
        <v>1918</v>
      </c>
      <c r="S27" s="14">
        <v>105.3346105906153</v>
      </c>
    </row>
    <row r="28" spans="1:19" ht="17" thickBot="1" x14ac:dyDescent="0.25">
      <c r="A28" s="10">
        <v>85</v>
      </c>
      <c r="B28" s="11">
        <v>114.31478968792402</v>
      </c>
      <c r="D28" s="10">
        <v>97</v>
      </c>
      <c r="E28" s="11">
        <v>134.76070528967256</v>
      </c>
      <c r="R28" s="10">
        <v>1919</v>
      </c>
      <c r="S28" s="14">
        <v>81.276669453799002</v>
      </c>
    </row>
    <row r="29" spans="1:19" x14ac:dyDescent="0.2">
      <c r="A29" s="10">
        <v>86</v>
      </c>
      <c r="B29" s="11">
        <v>107.57136946628052</v>
      </c>
      <c r="D29" s="10">
        <v>104</v>
      </c>
      <c r="E29" s="11">
        <v>162.23491027732464</v>
      </c>
      <c r="H29" s="21" t="s">
        <v>340</v>
      </c>
      <c r="I29" s="22"/>
      <c r="J29" s="22"/>
      <c r="K29" s="22"/>
      <c r="L29" s="22"/>
      <c r="M29" s="22"/>
      <c r="N29" s="22"/>
      <c r="O29" s="23"/>
      <c r="R29" s="10">
        <v>1920</v>
      </c>
      <c r="S29" s="14">
        <v>89.621191492219396</v>
      </c>
    </row>
    <row r="30" spans="1:19" x14ac:dyDescent="0.2">
      <c r="A30" s="10">
        <v>90</v>
      </c>
      <c r="B30" s="11">
        <v>124.84848484848484</v>
      </c>
      <c r="D30" s="10">
        <v>112</v>
      </c>
      <c r="E30" s="11">
        <v>125.87412587412588</v>
      </c>
      <c r="H30" s="24"/>
      <c r="I30" s="25"/>
      <c r="J30" s="25"/>
      <c r="K30" s="25"/>
      <c r="L30" s="25"/>
      <c r="M30" s="25"/>
      <c r="N30" s="25"/>
      <c r="O30" s="26"/>
      <c r="R30" s="10">
        <v>1921</v>
      </c>
      <c r="S30" s="14">
        <v>114.17675794256553</v>
      </c>
    </row>
    <row r="31" spans="1:19" x14ac:dyDescent="0.2">
      <c r="A31" s="10">
        <v>93</v>
      </c>
      <c r="B31" s="11">
        <v>169.60580912863071</v>
      </c>
      <c r="D31" s="10">
        <v>113</v>
      </c>
      <c r="E31" s="11">
        <v>142.42210682492581</v>
      </c>
      <c r="H31" s="24" t="s">
        <v>341</v>
      </c>
      <c r="I31" s="25"/>
      <c r="J31" s="25"/>
      <c r="K31" s="25"/>
      <c r="L31" s="25"/>
      <c r="M31" s="25"/>
      <c r="N31" s="25"/>
      <c r="O31" s="26"/>
      <c r="R31" s="10">
        <v>1922</v>
      </c>
      <c r="S31" s="14">
        <v>93.068714675272233</v>
      </c>
    </row>
    <row r="32" spans="1:19" x14ac:dyDescent="0.2">
      <c r="A32" s="10">
        <v>94</v>
      </c>
      <c r="B32" s="11">
        <v>58.446093408991707</v>
      </c>
      <c r="D32" s="10">
        <v>116</v>
      </c>
      <c r="E32" s="11">
        <v>120.71330589849109</v>
      </c>
      <c r="H32" s="24" t="s">
        <v>305</v>
      </c>
      <c r="I32" s="25"/>
      <c r="J32" s="25"/>
      <c r="K32" s="25"/>
      <c r="L32" s="25"/>
      <c r="M32" s="25"/>
      <c r="N32" s="25"/>
      <c r="O32" s="26"/>
      <c r="R32" s="10">
        <v>1923</v>
      </c>
      <c r="S32" s="14">
        <v>113.99757257658689</v>
      </c>
    </row>
    <row r="33" spans="1:19" ht="17" thickBot="1" x14ac:dyDescent="0.25">
      <c r="A33" s="10">
        <v>101</v>
      </c>
      <c r="B33" s="11">
        <v>127.32919254658385</v>
      </c>
      <c r="D33" s="10">
        <v>119</v>
      </c>
      <c r="E33" s="11">
        <v>99.317194289261323</v>
      </c>
      <c r="H33" s="27" t="s">
        <v>342</v>
      </c>
      <c r="I33" s="28"/>
      <c r="J33" s="28"/>
      <c r="K33" s="28"/>
      <c r="L33" s="28"/>
      <c r="M33" s="28"/>
      <c r="N33" s="28"/>
      <c r="O33" s="29"/>
      <c r="R33" s="10">
        <v>1924</v>
      </c>
      <c r="S33" s="14">
        <v>96.197577723058529</v>
      </c>
    </row>
    <row r="34" spans="1:19" x14ac:dyDescent="0.2">
      <c r="A34" s="10">
        <v>106</v>
      </c>
      <c r="B34" s="11">
        <v>125.50200803212851</v>
      </c>
      <c r="D34" s="10">
        <v>124</v>
      </c>
      <c r="E34" s="11">
        <v>128.35696413678065</v>
      </c>
      <c r="R34" s="10">
        <v>1925</v>
      </c>
      <c r="S34" s="14">
        <v>94.265271115575842</v>
      </c>
    </row>
    <row r="35" spans="1:19" x14ac:dyDescent="0.2">
      <c r="A35" s="10">
        <v>107</v>
      </c>
      <c r="B35" s="11">
        <v>95.510983763132757</v>
      </c>
      <c r="D35" s="10">
        <v>132</v>
      </c>
      <c r="E35" s="11">
        <v>118.79259980525804</v>
      </c>
      <c r="R35" s="10">
        <v>1926</v>
      </c>
      <c r="S35" s="14">
        <v>104.12273317306104</v>
      </c>
    </row>
    <row r="36" spans="1:19" x14ac:dyDescent="0.2">
      <c r="A36" s="10">
        <v>109</v>
      </c>
      <c r="B36" s="11">
        <v>75.807514831905081</v>
      </c>
      <c r="D36" s="10">
        <v>140</v>
      </c>
      <c r="E36" s="11">
        <v>131.2358276643991</v>
      </c>
      <c r="H36" t="s">
        <v>327</v>
      </c>
      <c r="I36" s="25">
        <v>1500</v>
      </c>
      <c r="R36" s="10">
        <v>1927</v>
      </c>
      <c r="S36" s="14">
        <v>103.41023497196117</v>
      </c>
    </row>
    <row r="37" spans="1:19" x14ac:dyDescent="0.2">
      <c r="A37" s="10">
        <v>115</v>
      </c>
      <c r="B37" s="11">
        <v>111.85344827586206</v>
      </c>
      <c r="D37" s="10">
        <v>142</v>
      </c>
      <c r="E37" s="11">
        <v>149.94232987312571</v>
      </c>
      <c r="G37" t="s">
        <v>328</v>
      </c>
      <c r="H37" t="s">
        <v>329</v>
      </c>
      <c r="I37" s="1">
        <f>I36*5.7</f>
        <v>8550</v>
      </c>
      <c r="R37" s="10">
        <v>1928</v>
      </c>
      <c r="S37" s="14">
        <v>102.03506440981164</v>
      </c>
    </row>
    <row r="38" spans="1:19" x14ac:dyDescent="0.2">
      <c r="A38" s="10">
        <v>118</v>
      </c>
      <c r="B38" s="11">
        <v>137.77777777777777</v>
      </c>
      <c r="D38" s="10">
        <v>144</v>
      </c>
      <c r="E38" s="11">
        <v>135.90939373750834</v>
      </c>
      <c r="H38" t="s">
        <v>330</v>
      </c>
      <c r="I38" s="1">
        <f>I36*14</f>
        <v>21000</v>
      </c>
      <c r="R38" s="10">
        <v>1929</v>
      </c>
      <c r="S38" s="14">
        <v>127.14822798213652</v>
      </c>
    </row>
    <row r="39" spans="1:19" x14ac:dyDescent="0.2">
      <c r="A39" s="10">
        <v>120</v>
      </c>
      <c r="B39" s="11">
        <v>112.63049450549451</v>
      </c>
      <c r="D39" s="10">
        <v>148</v>
      </c>
      <c r="E39" s="11">
        <v>109.33660933660934</v>
      </c>
      <c r="I39" s="4"/>
      <c r="R39" s="10">
        <v>1930</v>
      </c>
      <c r="S39" s="14">
        <v>104.02346123127383</v>
      </c>
    </row>
    <row r="40" spans="1:19" x14ac:dyDescent="0.2">
      <c r="A40" s="10">
        <v>125</v>
      </c>
      <c r="B40" s="11">
        <v>114.12358133669609</v>
      </c>
      <c r="D40" s="10">
        <v>163</v>
      </c>
      <c r="E40" s="11">
        <v>142.76443867618428</v>
      </c>
      <c r="R40" s="10">
        <v>1931</v>
      </c>
      <c r="S40" s="14">
        <v>96.832809675179419</v>
      </c>
    </row>
    <row r="41" spans="1:19" x14ac:dyDescent="0.2">
      <c r="A41" s="10">
        <v>130</v>
      </c>
      <c r="B41" s="11">
        <v>142.45014245014244</v>
      </c>
      <c r="D41" s="10">
        <v>168</v>
      </c>
      <c r="E41" s="11">
        <v>150.68209162424805</v>
      </c>
      <c r="R41" s="10">
        <v>1932</v>
      </c>
      <c r="S41" s="14">
        <v>108.20463868592567</v>
      </c>
    </row>
    <row r="42" spans="1:19" x14ac:dyDescent="0.2">
      <c r="A42" s="10">
        <v>133</v>
      </c>
      <c r="B42" s="11">
        <v>113.60211002260739</v>
      </c>
      <c r="D42" s="10">
        <v>169</v>
      </c>
      <c r="E42" s="11">
        <v>106.68604651162791</v>
      </c>
      <c r="R42" s="10">
        <v>1934</v>
      </c>
      <c r="S42" s="14">
        <v>107.8227332632726</v>
      </c>
    </row>
    <row r="43" spans="1:19" x14ac:dyDescent="0.2">
      <c r="A43" s="10">
        <v>134</v>
      </c>
      <c r="B43" s="11">
        <v>169.75308641975309</v>
      </c>
      <c r="D43" s="10">
        <v>181</v>
      </c>
      <c r="E43" s="11">
        <v>116.06557377049181</v>
      </c>
      <c r="R43" s="10">
        <v>1935</v>
      </c>
      <c r="S43" s="14">
        <v>96.761061061589075</v>
      </c>
    </row>
    <row r="44" spans="1:19" x14ac:dyDescent="0.2">
      <c r="A44" s="10">
        <v>135</v>
      </c>
      <c r="B44" s="11">
        <v>104.59035444509006</v>
      </c>
      <c r="D44" s="10">
        <v>184</v>
      </c>
      <c r="E44" s="11">
        <v>96.061479346781937</v>
      </c>
      <c r="R44" s="10">
        <v>1936</v>
      </c>
      <c r="S44" s="14">
        <v>100.59989388052956</v>
      </c>
    </row>
    <row r="45" spans="1:19" x14ac:dyDescent="0.2">
      <c r="A45" s="10">
        <v>139</v>
      </c>
      <c r="B45" s="11">
        <v>124.19006479481641</v>
      </c>
      <c r="D45" s="10">
        <v>193</v>
      </c>
      <c r="E45" s="11">
        <v>134.17190775681343</v>
      </c>
      <c r="R45" s="10">
        <v>1937</v>
      </c>
      <c r="S45" s="14">
        <v>96.438407745318955</v>
      </c>
    </row>
    <row r="46" spans="1:19" x14ac:dyDescent="0.2">
      <c r="A46" s="10">
        <v>146</v>
      </c>
      <c r="B46" s="11">
        <v>76.067875950848446</v>
      </c>
      <c r="D46" s="10">
        <v>194</v>
      </c>
      <c r="E46" s="11">
        <v>76.067875950848446</v>
      </c>
      <c r="R46" s="10">
        <v>1938</v>
      </c>
      <c r="S46" s="14">
        <v>110.84998611260738</v>
      </c>
    </row>
    <row r="47" spans="1:19" x14ac:dyDescent="0.2">
      <c r="A47" s="10">
        <v>147</v>
      </c>
      <c r="B47" s="11">
        <v>120</v>
      </c>
      <c r="D47" s="10">
        <v>197</v>
      </c>
      <c r="E47" s="11">
        <v>180.69061413673234</v>
      </c>
      <c r="R47" s="10">
        <v>1939</v>
      </c>
      <c r="S47" s="14">
        <v>101.67105895394229</v>
      </c>
    </row>
    <row r="48" spans="1:19" x14ac:dyDescent="0.2">
      <c r="A48" s="10">
        <v>149</v>
      </c>
      <c r="B48" s="11">
        <v>130.55555555555554</v>
      </c>
      <c r="D48" s="10">
        <v>204</v>
      </c>
      <c r="E48" s="11">
        <v>175.70754716981133</v>
      </c>
      <c r="R48" s="10">
        <v>1940</v>
      </c>
      <c r="S48" s="14">
        <v>108.02909047474833</v>
      </c>
    </row>
    <row r="49" spans="1:19" x14ac:dyDescent="0.2">
      <c r="A49" s="10">
        <v>152</v>
      </c>
      <c r="B49" s="11">
        <v>217.77894736842106</v>
      </c>
      <c r="D49" s="10">
        <v>206</v>
      </c>
      <c r="E49" s="11">
        <v>125.17337031900139</v>
      </c>
      <c r="R49" s="10">
        <v>1941</v>
      </c>
      <c r="S49" s="14">
        <v>97.947484141535213</v>
      </c>
    </row>
    <row r="50" spans="1:19" x14ac:dyDescent="0.2">
      <c r="A50" s="10">
        <v>158</v>
      </c>
      <c r="B50" s="11">
        <v>136.9410569105691</v>
      </c>
      <c r="D50" s="10">
        <v>212</v>
      </c>
      <c r="E50" s="11">
        <v>153.46534653465346</v>
      </c>
      <c r="R50" s="10">
        <v>1942</v>
      </c>
      <c r="S50" s="14">
        <v>103.96024487243378</v>
      </c>
    </row>
    <row r="51" spans="1:19" x14ac:dyDescent="0.2">
      <c r="A51" s="10">
        <v>159</v>
      </c>
      <c r="B51" s="11">
        <v>130.91936312275294</v>
      </c>
      <c r="D51" s="10">
        <v>213</v>
      </c>
      <c r="E51" s="11">
        <v>136.43520518358531</v>
      </c>
      <c r="R51" s="10">
        <v>1945</v>
      </c>
      <c r="S51" s="14">
        <v>96.081925023713339</v>
      </c>
    </row>
    <row r="52" spans="1:19" x14ac:dyDescent="0.2">
      <c r="A52" s="10">
        <v>160</v>
      </c>
      <c r="B52" s="11">
        <v>129.97562956945572</v>
      </c>
      <c r="D52" s="10">
        <v>214</v>
      </c>
      <c r="E52" s="11">
        <v>157.57575757575756</v>
      </c>
      <c r="R52" s="10">
        <v>1946</v>
      </c>
      <c r="S52" s="14">
        <v>93.255000119680872</v>
      </c>
    </row>
    <row r="53" spans="1:19" x14ac:dyDescent="0.2">
      <c r="A53" s="10">
        <v>162</v>
      </c>
      <c r="B53" s="11">
        <v>154.61019490254873</v>
      </c>
      <c r="D53" s="10">
        <v>217</v>
      </c>
      <c r="E53" s="11">
        <v>146.23955431754874</v>
      </c>
      <c r="R53" s="10">
        <v>1947</v>
      </c>
      <c r="S53" s="14">
        <v>107.19906191239595</v>
      </c>
    </row>
    <row r="54" spans="1:19" x14ac:dyDescent="0.2">
      <c r="A54" s="10">
        <v>165</v>
      </c>
      <c r="B54" s="11">
        <v>94.059405940594061</v>
      </c>
      <c r="D54" s="10">
        <v>221</v>
      </c>
      <c r="E54" s="11">
        <v>136.78237650200268</v>
      </c>
      <c r="R54" s="10">
        <v>1948</v>
      </c>
      <c r="S54" s="14">
        <v>100.60674049910062</v>
      </c>
    </row>
    <row r="55" spans="1:19" x14ac:dyDescent="0.2">
      <c r="A55" s="10">
        <v>166</v>
      </c>
      <c r="B55" s="11">
        <v>94.095940959409589</v>
      </c>
      <c r="D55" s="10">
        <v>222</v>
      </c>
      <c r="E55" s="11">
        <v>88.222320247022495</v>
      </c>
      <c r="R55" s="10">
        <v>1949</v>
      </c>
      <c r="S55" s="14">
        <v>97.450718999455887</v>
      </c>
    </row>
    <row r="56" spans="1:19" x14ac:dyDescent="0.2">
      <c r="A56" s="10">
        <v>167</v>
      </c>
      <c r="B56" s="11">
        <v>101.76754151044456</v>
      </c>
      <c r="D56" s="10">
        <v>225</v>
      </c>
      <c r="E56" s="11">
        <v>161.47575250836121</v>
      </c>
      <c r="R56" s="10">
        <v>1950</v>
      </c>
      <c r="S56" s="14">
        <v>108.31043286133017</v>
      </c>
    </row>
    <row r="57" spans="1:19" x14ac:dyDescent="0.2">
      <c r="A57" s="10">
        <v>176</v>
      </c>
      <c r="B57" s="11">
        <v>112.60426320667284</v>
      </c>
      <c r="D57" s="10">
        <v>227</v>
      </c>
      <c r="E57" s="11">
        <v>115.07936507936508</v>
      </c>
      <c r="R57" s="10">
        <v>1951</v>
      </c>
      <c r="S57" s="14">
        <v>121.35503891879938</v>
      </c>
    </row>
    <row r="58" spans="1:19" x14ac:dyDescent="0.2">
      <c r="A58" s="10">
        <v>179</v>
      </c>
      <c r="B58" s="11">
        <v>224.63607878245301</v>
      </c>
      <c r="D58" s="10">
        <v>235</v>
      </c>
      <c r="E58" s="11">
        <v>110.45918367346938</v>
      </c>
      <c r="R58" s="10">
        <v>1952</v>
      </c>
      <c r="S58" s="14">
        <v>86.290389917158407</v>
      </c>
    </row>
    <row r="59" spans="1:19" x14ac:dyDescent="0.2">
      <c r="A59" s="10">
        <v>180</v>
      </c>
      <c r="B59" s="11">
        <v>103.30578512396694</v>
      </c>
      <c r="D59" s="10">
        <v>237</v>
      </c>
      <c r="E59" s="11">
        <v>131.1881188118812</v>
      </c>
      <c r="R59" s="10">
        <v>1953</v>
      </c>
      <c r="S59" s="14">
        <v>112.79146311688322</v>
      </c>
    </row>
    <row r="60" spans="1:19" x14ac:dyDescent="0.2">
      <c r="A60" s="10">
        <v>183</v>
      </c>
      <c r="B60" s="11">
        <v>89.552238805970148</v>
      </c>
      <c r="D60" s="10">
        <v>239</v>
      </c>
      <c r="E60" s="11">
        <v>187.72136953955135</v>
      </c>
      <c r="R60" s="10">
        <v>1954</v>
      </c>
      <c r="S60" s="14">
        <v>116.37497533247523</v>
      </c>
    </row>
    <row r="61" spans="1:19" x14ac:dyDescent="0.2">
      <c r="A61" s="10">
        <v>185</v>
      </c>
      <c r="B61" s="11">
        <v>101.43769968051119</v>
      </c>
      <c r="D61" s="10">
        <v>241</v>
      </c>
      <c r="E61" s="11">
        <v>167.62452107279694</v>
      </c>
      <c r="R61" s="10">
        <v>1955</v>
      </c>
      <c r="S61" s="14">
        <v>107.62174645062271</v>
      </c>
    </row>
    <row r="62" spans="1:19" x14ac:dyDescent="0.2">
      <c r="A62" s="10">
        <v>186</v>
      </c>
      <c r="B62" s="11">
        <v>131.65188470066519</v>
      </c>
      <c r="D62" s="10">
        <v>249</v>
      </c>
      <c r="E62" s="11">
        <v>107.91366906474821</v>
      </c>
      <c r="R62" s="10">
        <v>1956</v>
      </c>
      <c r="S62" s="14">
        <v>119.72247424727477</v>
      </c>
    </row>
    <row r="63" spans="1:19" x14ac:dyDescent="0.2">
      <c r="A63" s="10">
        <v>187</v>
      </c>
      <c r="B63" s="11">
        <v>142.15283483976992</v>
      </c>
      <c r="D63" s="10">
        <v>253</v>
      </c>
      <c r="E63" s="11">
        <v>105.48780487804878</v>
      </c>
      <c r="R63" s="10">
        <v>1957</v>
      </c>
      <c r="S63" s="14">
        <v>111.47748363289642</v>
      </c>
    </row>
    <row r="64" spans="1:19" x14ac:dyDescent="0.2">
      <c r="A64" s="10">
        <v>190</v>
      </c>
      <c r="B64" s="11">
        <v>179.5354676710609</v>
      </c>
      <c r="D64" s="10">
        <v>256</v>
      </c>
      <c r="E64" s="11">
        <v>100.39284155390659</v>
      </c>
      <c r="R64" s="10">
        <v>1958</v>
      </c>
      <c r="S64" s="14">
        <v>112.25860478307806</v>
      </c>
    </row>
    <row r="65" spans="1:19" x14ac:dyDescent="0.2">
      <c r="A65" s="10">
        <v>191</v>
      </c>
      <c r="B65" s="11">
        <v>115.51155115511551</v>
      </c>
      <c r="D65" s="10">
        <v>257</v>
      </c>
      <c r="E65" s="11">
        <v>120.08101851851852</v>
      </c>
      <c r="R65" s="10">
        <v>1959</v>
      </c>
      <c r="S65" s="14">
        <v>121.49645512048201</v>
      </c>
    </row>
    <row r="66" spans="1:19" x14ac:dyDescent="0.2">
      <c r="A66" s="10">
        <v>192</v>
      </c>
      <c r="B66" s="11">
        <v>124.40838404327248</v>
      </c>
      <c r="D66" s="10">
        <v>258</v>
      </c>
      <c r="E66" s="11">
        <v>137.15710723192021</v>
      </c>
      <c r="R66" s="10">
        <v>1960</v>
      </c>
      <c r="S66" s="14">
        <v>117.23115543991916</v>
      </c>
    </row>
    <row r="67" spans="1:19" x14ac:dyDescent="0.2">
      <c r="A67" s="10">
        <v>200</v>
      </c>
      <c r="B67" s="11">
        <v>160.47869235259779</v>
      </c>
      <c r="D67" s="10">
        <v>259</v>
      </c>
      <c r="E67" s="11">
        <v>129.18526785714286</v>
      </c>
      <c r="R67" s="10">
        <v>1961</v>
      </c>
      <c r="S67" s="14">
        <v>120.04714543094038</v>
      </c>
    </row>
    <row r="68" spans="1:19" x14ac:dyDescent="0.2">
      <c r="A68" s="10">
        <v>201</v>
      </c>
      <c r="B68" s="11">
        <v>124.88849241748439</v>
      </c>
      <c r="D68" s="10">
        <v>262</v>
      </c>
      <c r="E68" s="11">
        <v>107.22610722610723</v>
      </c>
      <c r="R68" s="10">
        <v>1962</v>
      </c>
      <c r="S68" s="14">
        <v>117.23399350104091</v>
      </c>
    </row>
    <row r="69" spans="1:19" x14ac:dyDescent="0.2">
      <c r="A69" s="10">
        <v>216</v>
      </c>
      <c r="B69" s="11">
        <v>108.77831715210355</v>
      </c>
      <c r="D69" s="10">
        <v>267</v>
      </c>
      <c r="E69" s="11">
        <v>122.43547319655858</v>
      </c>
      <c r="R69" s="10">
        <v>1963</v>
      </c>
      <c r="S69" s="14">
        <v>118.0493871624864</v>
      </c>
    </row>
    <row r="70" spans="1:19" x14ac:dyDescent="0.2">
      <c r="A70" s="10">
        <v>219</v>
      </c>
      <c r="B70" s="11">
        <v>159.41658137154556</v>
      </c>
      <c r="D70" s="10">
        <v>271</v>
      </c>
      <c r="E70" s="11">
        <v>137.18411552346569</v>
      </c>
      <c r="R70" s="10">
        <v>1964</v>
      </c>
      <c r="S70" s="14">
        <v>115.05683711707944</v>
      </c>
    </row>
    <row r="71" spans="1:19" x14ac:dyDescent="0.2">
      <c r="A71" s="10">
        <v>220</v>
      </c>
      <c r="B71" s="11">
        <v>134.00641025641025</v>
      </c>
      <c r="D71" s="10">
        <v>277</v>
      </c>
      <c r="E71" s="11">
        <v>128.84615384615384</v>
      </c>
      <c r="R71" s="10">
        <v>1965</v>
      </c>
      <c r="S71" s="14">
        <v>120.68082020198905</v>
      </c>
    </row>
    <row r="72" spans="1:19" x14ac:dyDescent="0.2">
      <c r="A72" s="10">
        <v>230</v>
      </c>
      <c r="B72" s="11">
        <v>123.79421221864952</v>
      </c>
      <c r="D72" s="10">
        <v>282</v>
      </c>
      <c r="E72" s="11">
        <v>146.59270998415215</v>
      </c>
      <c r="R72" s="10">
        <v>1966</v>
      </c>
      <c r="S72" s="14">
        <v>120.15960435897988</v>
      </c>
    </row>
    <row r="73" spans="1:19" x14ac:dyDescent="0.2">
      <c r="A73" s="10">
        <v>232</v>
      </c>
      <c r="B73" s="11">
        <v>144.23765211166787</v>
      </c>
      <c r="D73" s="10">
        <v>285</v>
      </c>
      <c r="E73" s="11">
        <v>113.77777777777777</v>
      </c>
      <c r="R73" s="10">
        <v>1967</v>
      </c>
      <c r="S73" s="14">
        <v>115.33546639117193</v>
      </c>
    </row>
    <row r="74" spans="1:19" x14ac:dyDescent="0.2">
      <c r="A74" s="10">
        <v>238</v>
      </c>
      <c r="B74" s="11">
        <v>111.52522935779817</v>
      </c>
      <c r="D74" s="10">
        <v>291</v>
      </c>
      <c r="E74" s="11">
        <v>121.5372589890568</v>
      </c>
      <c r="R74" s="10">
        <v>1968</v>
      </c>
      <c r="S74" s="14">
        <v>112.4482195707926</v>
      </c>
    </row>
    <row r="75" spans="1:19" x14ac:dyDescent="0.2">
      <c r="A75" s="10">
        <v>242</v>
      </c>
      <c r="B75" s="11">
        <v>127.59815242494226</v>
      </c>
      <c r="D75" s="10">
        <v>318</v>
      </c>
      <c r="E75" s="11">
        <v>137.82542113323123</v>
      </c>
      <c r="R75" s="10">
        <v>1969</v>
      </c>
      <c r="S75" s="14">
        <v>114.37034995295569</v>
      </c>
    </row>
    <row r="76" spans="1:19" x14ac:dyDescent="0.2">
      <c r="A76" s="10">
        <v>245</v>
      </c>
      <c r="B76" s="11">
        <v>97.156398104265406</v>
      </c>
      <c r="D76" s="10">
        <v>319</v>
      </c>
      <c r="E76" s="11">
        <v>98.261526832955411</v>
      </c>
      <c r="R76" s="10">
        <v>1970</v>
      </c>
      <c r="S76" s="14">
        <v>118.28256853336933</v>
      </c>
    </row>
    <row r="77" spans="1:19" x14ac:dyDescent="0.2">
      <c r="A77" s="10">
        <v>250</v>
      </c>
      <c r="B77" s="11">
        <v>129.19776119402985</v>
      </c>
      <c r="D77" s="10">
        <v>321</v>
      </c>
      <c r="E77" s="11">
        <v>131.98882896764252</v>
      </c>
      <c r="R77" s="10">
        <v>1971</v>
      </c>
      <c r="S77" s="14">
        <v>114.5082425398663</v>
      </c>
    </row>
    <row r="78" spans="1:19" x14ac:dyDescent="0.2">
      <c r="A78" s="10">
        <v>252</v>
      </c>
      <c r="B78" s="11">
        <v>144.61538461538461</v>
      </c>
      <c r="D78" s="10">
        <v>322</v>
      </c>
      <c r="E78" s="11">
        <v>143.43598055105349</v>
      </c>
      <c r="R78" s="10">
        <v>1972</v>
      </c>
      <c r="S78" s="14">
        <v>128.96610724138708</v>
      </c>
    </row>
    <row r="79" spans="1:19" x14ac:dyDescent="0.2">
      <c r="A79" s="10">
        <v>254</v>
      </c>
      <c r="B79" s="11">
        <v>121.35176651305683</v>
      </c>
      <c r="D79" s="10">
        <v>327</v>
      </c>
      <c r="E79" s="11">
        <v>188.48167539267016</v>
      </c>
      <c r="R79" s="10">
        <v>1973</v>
      </c>
      <c r="S79" s="14">
        <v>97.124505825751072</v>
      </c>
    </row>
    <row r="80" spans="1:19" x14ac:dyDescent="0.2">
      <c r="A80" s="10">
        <v>263</v>
      </c>
      <c r="B80" s="11">
        <v>124.58745874587459</v>
      </c>
      <c r="D80" s="10">
        <v>334</v>
      </c>
      <c r="E80" s="11">
        <v>152.43004418262151</v>
      </c>
      <c r="R80" s="10">
        <v>1974</v>
      </c>
      <c r="S80" s="14">
        <v>120.03962681883829</v>
      </c>
    </row>
    <row r="81" spans="1:19" x14ac:dyDescent="0.2">
      <c r="A81" s="10">
        <v>264</v>
      </c>
      <c r="B81" s="11">
        <v>98.784194528875375</v>
      </c>
      <c r="D81" s="10">
        <v>335</v>
      </c>
      <c r="E81" s="11">
        <v>117.21611721611721</v>
      </c>
      <c r="R81" s="10">
        <v>1975</v>
      </c>
      <c r="S81" s="14">
        <v>131.99100355117392</v>
      </c>
    </row>
    <row r="82" spans="1:19" x14ac:dyDescent="0.2">
      <c r="A82" s="10">
        <v>265</v>
      </c>
      <c r="B82" s="11">
        <v>95.549738219895289</v>
      </c>
      <c r="D82" s="10">
        <v>341</v>
      </c>
      <c r="E82" s="11">
        <v>106.34171907756813</v>
      </c>
      <c r="R82" s="10">
        <v>1976</v>
      </c>
      <c r="S82" s="14">
        <v>113.19471359721064</v>
      </c>
    </row>
    <row r="83" spans="1:19" x14ac:dyDescent="0.2">
      <c r="A83" s="10">
        <v>268</v>
      </c>
      <c r="B83" s="11">
        <v>81.888686131386862</v>
      </c>
      <c r="D83" s="10">
        <v>344</v>
      </c>
      <c r="E83" s="11">
        <v>157.95724465558195</v>
      </c>
      <c r="R83" s="10">
        <v>1977</v>
      </c>
      <c r="S83" s="14">
        <v>116.27361392816667</v>
      </c>
    </row>
    <row r="84" spans="1:19" x14ac:dyDescent="0.2">
      <c r="A84" s="10">
        <v>272</v>
      </c>
      <c r="B84" s="11">
        <v>177.18268525311811</v>
      </c>
      <c r="D84" s="10">
        <v>351</v>
      </c>
      <c r="E84" s="11">
        <v>170.17710005350455</v>
      </c>
      <c r="R84" s="10">
        <v>1978</v>
      </c>
      <c r="S84" s="14">
        <v>118.42721660174163</v>
      </c>
    </row>
    <row r="85" spans="1:19" x14ac:dyDescent="0.2">
      <c r="A85" s="10">
        <v>273</v>
      </c>
      <c r="B85" s="11">
        <v>127.75330396475771</v>
      </c>
      <c r="D85" s="10">
        <v>356</v>
      </c>
      <c r="E85" s="11">
        <v>147.91666666666666</v>
      </c>
      <c r="R85" s="10">
        <v>1979</v>
      </c>
      <c r="S85" s="14">
        <v>110.61362646766837</v>
      </c>
    </row>
    <row r="86" spans="1:19" x14ac:dyDescent="0.2">
      <c r="A86" s="10">
        <v>276</v>
      </c>
      <c r="B86" s="11">
        <v>132.42894056847544</v>
      </c>
      <c r="D86" s="10">
        <v>357</v>
      </c>
      <c r="E86" s="11">
        <v>148.24335904027421</v>
      </c>
      <c r="R86" s="10">
        <v>1980</v>
      </c>
      <c r="S86" s="14">
        <v>120.76900781882864</v>
      </c>
    </row>
    <row r="87" spans="1:19" x14ac:dyDescent="0.2">
      <c r="A87" s="10">
        <v>279</v>
      </c>
      <c r="B87" s="11">
        <v>195.8029231494578</v>
      </c>
      <c r="D87" s="10">
        <v>360</v>
      </c>
      <c r="E87" s="11">
        <v>145.53014553014552</v>
      </c>
      <c r="R87" s="10">
        <v>1981</v>
      </c>
      <c r="S87" s="14">
        <v>140.63076945165233</v>
      </c>
    </row>
    <row r="88" spans="1:19" x14ac:dyDescent="0.2">
      <c r="A88" s="10">
        <v>283</v>
      </c>
      <c r="B88" s="11">
        <v>157.91476407914763</v>
      </c>
      <c r="D88" s="10">
        <v>363</v>
      </c>
      <c r="E88" s="11">
        <v>103.27783558792925</v>
      </c>
      <c r="R88" s="10">
        <v>1982</v>
      </c>
      <c r="S88" s="14">
        <v>158.56675295602477</v>
      </c>
    </row>
    <row r="89" spans="1:19" x14ac:dyDescent="0.2">
      <c r="A89" s="10">
        <v>284</v>
      </c>
      <c r="B89" s="11">
        <v>166.62125340599454</v>
      </c>
      <c r="D89" s="10">
        <v>371</v>
      </c>
      <c r="E89" s="11">
        <v>103.60576923076923</v>
      </c>
      <c r="R89" s="10">
        <v>1983</v>
      </c>
      <c r="S89" s="14">
        <v>145.17546988852584</v>
      </c>
    </row>
    <row r="90" spans="1:19" x14ac:dyDescent="0.2">
      <c r="A90" s="10">
        <v>286</v>
      </c>
      <c r="B90" s="11">
        <v>131.76</v>
      </c>
      <c r="D90" s="10">
        <v>377</v>
      </c>
      <c r="E90" s="11">
        <v>161.92560175054706</v>
      </c>
      <c r="R90" s="10">
        <v>1984</v>
      </c>
      <c r="S90" s="14">
        <v>129.50969714847614</v>
      </c>
    </row>
    <row r="91" spans="1:19" x14ac:dyDescent="0.2">
      <c r="A91" s="10">
        <v>290</v>
      </c>
      <c r="B91" s="11">
        <v>110.01074498567336</v>
      </c>
      <c r="D91" s="10">
        <v>379</v>
      </c>
      <c r="E91" s="11">
        <v>212.51724137931035</v>
      </c>
      <c r="R91" s="10">
        <v>1985</v>
      </c>
      <c r="S91" s="14">
        <v>134.98193837731074</v>
      </c>
    </row>
    <row r="92" spans="1:19" x14ac:dyDescent="0.2">
      <c r="A92" s="10">
        <v>292</v>
      </c>
      <c r="B92" s="11">
        <v>79.1958041958042</v>
      </c>
      <c r="D92" s="10">
        <v>380</v>
      </c>
      <c r="E92" s="11">
        <v>99.444444444444443</v>
      </c>
      <c r="R92" s="10">
        <v>1986</v>
      </c>
      <c r="S92" s="14">
        <v>122.28826360853282</v>
      </c>
    </row>
    <row r="93" spans="1:19" x14ac:dyDescent="0.2">
      <c r="A93" s="10">
        <v>293</v>
      </c>
      <c r="B93" s="11">
        <v>76.340326340326342</v>
      </c>
      <c r="D93" s="10">
        <v>382</v>
      </c>
      <c r="E93" s="11">
        <v>144.31206764027672</v>
      </c>
      <c r="R93" s="10">
        <v>1987</v>
      </c>
      <c r="S93" s="14">
        <v>146.40582699834101</v>
      </c>
    </row>
    <row r="94" spans="1:19" x14ac:dyDescent="0.2">
      <c r="A94" s="10">
        <v>294</v>
      </c>
      <c r="B94" s="11">
        <v>103.844454264251</v>
      </c>
      <c r="D94" s="10">
        <v>383</v>
      </c>
      <c r="E94" s="11">
        <v>118.80912632164718</v>
      </c>
      <c r="R94" s="10">
        <v>1988</v>
      </c>
      <c r="S94" s="14">
        <v>117.47015638049497</v>
      </c>
    </row>
    <row r="95" spans="1:19" x14ac:dyDescent="0.2">
      <c r="A95" s="10">
        <v>298</v>
      </c>
      <c r="B95" s="11">
        <v>122.56410256410257</v>
      </c>
      <c r="D95" s="10">
        <v>385</v>
      </c>
      <c r="E95" s="11">
        <v>122.88786482334869</v>
      </c>
      <c r="R95" s="10">
        <v>1989</v>
      </c>
      <c r="S95" s="14">
        <v>138.51726964276614</v>
      </c>
    </row>
    <row r="96" spans="1:19" x14ac:dyDescent="0.2">
      <c r="A96" s="10">
        <v>300</v>
      </c>
      <c r="B96" s="11">
        <v>137.58680555555554</v>
      </c>
      <c r="D96" s="10">
        <v>401</v>
      </c>
      <c r="E96" s="11">
        <v>190.60559006211179</v>
      </c>
      <c r="R96" s="10">
        <v>1990</v>
      </c>
      <c r="S96" s="14">
        <v>118.65928662650418</v>
      </c>
    </row>
    <row r="97" spans="1:19" x14ac:dyDescent="0.2">
      <c r="A97" s="10">
        <v>302</v>
      </c>
      <c r="B97" s="11">
        <v>108.89070146818923</v>
      </c>
      <c r="D97" s="10">
        <v>402</v>
      </c>
      <c r="E97" s="11">
        <v>125.94656488549619</v>
      </c>
      <c r="R97" s="10">
        <v>1991</v>
      </c>
      <c r="S97" s="14">
        <v>112.52858381281567</v>
      </c>
    </row>
    <row r="98" spans="1:19" x14ac:dyDescent="0.2">
      <c r="A98" s="10">
        <v>303</v>
      </c>
      <c r="B98" s="11">
        <v>133.03049967553537</v>
      </c>
      <c r="D98" s="10">
        <v>404</v>
      </c>
      <c r="E98" s="11">
        <v>114.00795404330535</v>
      </c>
      <c r="R98" s="10">
        <v>1992</v>
      </c>
      <c r="S98" s="14">
        <v>117.68524990860887</v>
      </c>
    </row>
    <row r="99" spans="1:19" x14ac:dyDescent="0.2">
      <c r="A99" s="10">
        <v>305</v>
      </c>
      <c r="B99" s="11">
        <v>84.454623532779848</v>
      </c>
      <c r="D99" s="10">
        <v>409</v>
      </c>
      <c r="E99" s="11">
        <v>128.91344383057091</v>
      </c>
      <c r="R99" s="10">
        <v>1993</v>
      </c>
      <c r="S99" s="14">
        <v>121.81202016818776</v>
      </c>
    </row>
    <row r="100" spans="1:19" x14ac:dyDescent="0.2">
      <c r="A100" s="10">
        <v>306</v>
      </c>
      <c r="B100" s="11">
        <v>152.94999999999999</v>
      </c>
      <c r="D100" s="10">
        <v>413</v>
      </c>
      <c r="E100" s="11">
        <v>150.20297699594045</v>
      </c>
      <c r="R100" s="10">
        <v>1994</v>
      </c>
      <c r="S100" s="14">
        <v>130.63039268731663</v>
      </c>
    </row>
    <row r="101" spans="1:19" x14ac:dyDescent="0.2">
      <c r="A101" s="10">
        <v>307</v>
      </c>
      <c r="B101" s="11">
        <v>100.31208203299153</v>
      </c>
      <c r="D101" s="10">
        <v>415</v>
      </c>
      <c r="E101" s="11">
        <v>108.72675250357653</v>
      </c>
      <c r="R101" s="10">
        <v>1995</v>
      </c>
      <c r="S101" s="14">
        <v>135.31508020265039</v>
      </c>
    </row>
    <row r="102" spans="1:19" x14ac:dyDescent="0.2">
      <c r="A102" s="10">
        <v>310</v>
      </c>
      <c r="B102" s="11">
        <v>185.18518518518519</v>
      </c>
      <c r="D102" s="10">
        <v>416</v>
      </c>
      <c r="E102" s="11">
        <v>135.17462686567166</v>
      </c>
      <c r="R102" s="10">
        <v>1996</v>
      </c>
      <c r="S102" s="14">
        <v>139.0347376586989</v>
      </c>
    </row>
    <row r="103" spans="1:19" x14ac:dyDescent="0.2">
      <c r="A103" s="10">
        <v>311</v>
      </c>
      <c r="B103" s="11">
        <v>110.32644903397735</v>
      </c>
      <c r="D103" s="10">
        <v>424</v>
      </c>
      <c r="E103" s="11">
        <v>119.77186311787072</v>
      </c>
      <c r="R103" s="10">
        <v>1997</v>
      </c>
      <c r="S103" s="14">
        <v>124.25611850179769</v>
      </c>
    </row>
    <row r="104" spans="1:19" x14ac:dyDescent="0.2">
      <c r="A104" s="10">
        <v>312</v>
      </c>
      <c r="B104" s="11">
        <v>135.80246913580248</v>
      </c>
      <c r="D104" s="10">
        <v>429</v>
      </c>
      <c r="E104" s="11">
        <v>161.75496688741723</v>
      </c>
      <c r="R104" s="10">
        <v>1998</v>
      </c>
      <c r="S104" s="14">
        <v>124.45667363208482</v>
      </c>
    </row>
    <row r="105" spans="1:19" x14ac:dyDescent="0.2">
      <c r="A105" s="10">
        <v>316</v>
      </c>
      <c r="B105" s="11">
        <v>131.63407821229049</v>
      </c>
      <c r="D105" s="10">
        <v>436</v>
      </c>
      <c r="E105" s="11">
        <v>127.63395544852499</v>
      </c>
      <c r="R105" s="10">
        <v>1999</v>
      </c>
      <c r="S105" s="14">
        <v>122.79469970517356</v>
      </c>
    </row>
    <row r="106" spans="1:19" x14ac:dyDescent="0.2">
      <c r="A106" s="10">
        <v>324</v>
      </c>
      <c r="B106" s="11">
        <v>108.49097162510748</v>
      </c>
      <c r="D106" s="10">
        <v>441</v>
      </c>
      <c r="E106" s="11">
        <v>231.05745212323063</v>
      </c>
      <c r="R106" s="10">
        <v>2000</v>
      </c>
      <c r="S106" s="14">
        <v>121.84900173852225</v>
      </c>
    </row>
    <row r="107" spans="1:19" x14ac:dyDescent="0.2">
      <c r="A107" s="10">
        <v>325</v>
      </c>
      <c r="B107" s="11">
        <v>81.262592343854934</v>
      </c>
      <c r="D107" s="10">
        <v>454</v>
      </c>
      <c r="E107" s="11">
        <v>132.0754716981132</v>
      </c>
      <c r="R107" s="10">
        <v>2001</v>
      </c>
      <c r="S107" s="14">
        <v>140.14624351355047</v>
      </c>
    </row>
    <row r="108" spans="1:19" x14ac:dyDescent="0.2">
      <c r="A108" s="10">
        <v>329</v>
      </c>
      <c r="B108" s="11">
        <v>100.51546391752578</v>
      </c>
      <c r="D108" s="10">
        <v>461</v>
      </c>
      <c r="E108" s="11">
        <v>136.14211886304909</v>
      </c>
      <c r="R108" s="10">
        <v>2002</v>
      </c>
      <c r="S108" s="14">
        <v>128.95507605101932</v>
      </c>
    </row>
    <row r="109" spans="1:19" x14ac:dyDescent="0.2">
      <c r="A109" s="10">
        <v>332</v>
      </c>
      <c r="B109" s="11">
        <v>131.62878787878788</v>
      </c>
      <c r="D109" s="10">
        <v>466</v>
      </c>
      <c r="E109" s="11">
        <v>126.4073550212164</v>
      </c>
      <c r="R109" s="10">
        <v>2003</v>
      </c>
      <c r="S109" s="14">
        <v>136.1574369283166</v>
      </c>
    </row>
    <row r="110" spans="1:19" x14ac:dyDescent="0.2">
      <c r="A110" s="10">
        <v>333</v>
      </c>
      <c r="B110" s="11">
        <v>174.3400859422959</v>
      </c>
      <c r="D110" s="10">
        <v>469</v>
      </c>
      <c r="E110" s="11">
        <v>152.99877600979192</v>
      </c>
      <c r="R110" s="10">
        <v>2004</v>
      </c>
      <c r="S110" s="14">
        <v>135.83139659363619</v>
      </c>
    </row>
    <row r="111" spans="1:19" x14ac:dyDescent="0.2">
      <c r="A111" s="10">
        <v>337</v>
      </c>
      <c r="B111" s="11">
        <v>196.37148803329865</v>
      </c>
      <c r="D111" s="10">
        <v>470</v>
      </c>
      <c r="E111" s="11">
        <v>109.35672514619883</v>
      </c>
      <c r="R111" s="10">
        <v>2005</v>
      </c>
      <c r="S111" s="14">
        <v>140.32403917149594</v>
      </c>
    </row>
    <row r="112" spans="1:19" x14ac:dyDescent="0.2">
      <c r="A112" s="10">
        <v>338</v>
      </c>
      <c r="B112" s="11">
        <v>139.32291666666666</v>
      </c>
      <c r="D112" s="10">
        <v>473</v>
      </c>
      <c r="E112" s="11">
        <v>138.0597014925373</v>
      </c>
      <c r="R112" s="10">
        <v>2006</v>
      </c>
      <c r="S112" s="14">
        <v>149.54136781352634</v>
      </c>
    </row>
    <row r="113" spans="1:19" x14ac:dyDescent="0.2">
      <c r="A113" s="10">
        <v>339</v>
      </c>
      <c r="B113" s="11">
        <v>124.92288710672425</v>
      </c>
      <c r="D113" s="10">
        <v>475</v>
      </c>
      <c r="E113" s="11">
        <v>151.93704600484261</v>
      </c>
      <c r="R113" s="10">
        <v>2007</v>
      </c>
      <c r="S113" s="14">
        <v>152.90108901571301</v>
      </c>
    </row>
    <row r="114" spans="1:19" x14ac:dyDescent="0.2">
      <c r="A114" s="10">
        <v>340</v>
      </c>
      <c r="B114" s="11">
        <v>127.57201646090535</v>
      </c>
      <c r="D114" s="10">
        <v>478</v>
      </c>
      <c r="E114" s="11">
        <v>143.77601210745365</v>
      </c>
      <c r="R114" s="10">
        <v>2008</v>
      </c>
      <c r="S114" s="14">
        <v>172.81602482988185</v>
      </c>
    </row>
    <row r="115" spans="1:19" x14ac:dyDescent="0.2">
      <c r="A115" s="10">
        <v>347</v>
      </c>
      <c r="B115" s="11">
        <v>158.1419624217119</v>
      </c>
      <c r="D115" s="10">
        <v>484</v>
      </c>
      <c r="E115" s="11">
        <v>134.86842105263159</v>
      </c>
      <c r="R115" s="10">
        <v>2009</v>
      </c>
      <c r="S115" s="14">
        <v>164.51493775195033</v>
      </c>
    </row>
    <row r="116" spans="1:19" x14ac:dyDescent="0.2">
      <c r="A116" s="10">
        <v>349</v>
      </c>
      <c r="B116" s="11">
        <v>94.710947109471093</v>
      </c>
      <c r="D116" s="10">
        <v>493</v>
      </c>
      <c r="E116" s="11">
        <v>118.67101648351648</v>
      </c>
      <c r="R116" s="10">
        <v>2010</v>
      </c>
      <c r="S116" s="14">
        <v>212.51724137931035</v>
      </c>
    </row>
    <row r="117" spans="1:19" x14ac:dyDescent="0.2">
      <c r="A117" s="10">
        <v>350</v>
      </c>
      <c r="B117" s="11">
        <v>160.24706744868035</v>
      </c>
      <c r="D117" s="10">
        <v>502</v>
      </c>
      <c r="E117" s="11">
        <v>128.22398190045249</v>
      </c>
      <c r="R117" s="10" t="s">
        <v>331</v>
      </c>
      <c r="S117" s="14">
        <v>120.57287807326875</v>
      </c>
    </row>
    <row r="118" spans="1:19" x14ac:dyDescent="0.2">
      <c r="A118" s="10">
        <v>354</v>
      </c>
      <c r="B118" s="11">
        <v>147.08333333333334</v>
      </c>
      <c r="D118" s="10">
        <v>508</v>
      </c>
      <c r="E118" s="11">
        <v>171.01806239737274</v>
      </c>
    </row>
    <row r="119" spans="1:19" x14ac:dyDescent="0.2">
      <c r="A119" s="10">
        <v>355</v>
      </c>
      <c r="B119" s="11">
        <v>87.774294670846402</v>
      </c>
      <c r="D119" s="10">
        <v>516</v>
      </c>
      <c r="E119" s="11">
        <v>199.43613861386137</v>
      </c>
    </row>
    <row r="120" spans="1:19" x14ac:dyDescent="0.2">
      <c r="A120" s="10">
        <v>364</v>
      </c>
      <c r="B120" s="11">
        <v>119.55420466058764</v>
      </c>
      <c r="D120" s="10">
        <v>519</v>
      </c>
      <c r="E120" s="11">
        <v>117.48329621380846</v>
      </c>
    </row>
    <row r="121" spans="1:19" x14ac:dyDescent="0.2">
      <c r="A121" s="10">
        <v>366</v>
      </c>
      <c r="B121" s="11">
        <v>109.375</v>
      </c>
      <c r="D121" s="10">
        <v>526</v>
      </c>
      <c r="E121" s="11">
        <v>139.02053712480253</v>
      </c>
    </row>
    <row r="122" spans="1:19" x14ac:dyDescent="0.2">
      <c r="A122" s="10">
        <v>370</v>
      </c>
      <c r="B122" s="11">
        <v>125.87412587412588</v>
      </c>
      <c r="D122" s="10">
        <v>528</v>
      </c>
      <c r="E122" s="11">
        <v>164.48986361960928</v>
      </c>
    </row>
    <row r="123" spans="1:19" x14ac:dyDescent="0.2">
      <c r="A123" s="10">
        <v>375</v>
      </c>
      <c r="B123" s="11">
        <v>113.84854771784232</v>
      </c>
      <c r="D123" s="10">
        <v>535</v>
      </c>
      <c r="E123" s="11">
        <v>125.88401697312588</v>
      </c>
    </row>
    <row r="124" spans="1:19" x14ac:dyDescent="0.2">
      <c r="A124" s="10">
        <v>378</v>
      </c>
      <c r="B124" s="11">
        <v>137.87510137875103</v>
      </c>
      <c r="D124" s="10">
        <v>541</v>
      </c>
      <c r="E124" s="11">
        <v>171.38193688792165</v>
      </c>
    </row>
    <row r="125" spans="1:19" x14ac:dyDescent="0.2">
      <c r="A125" s="10">
        <v>386</v>
      </c>
      <c r="B125" s="11">
        <v>151.30023640661938</v>
      </c>
      <c r="D125" s="10">
        <v>542</v>
      </c>
      <c r="E125" s="11">
        <v>108.53391684901531</v>
      </c>
    </row>
    <row r="126" spans="1:19" x14ac:dyDescent="0.2">
      <c r="A126" s="10">
        <v>387</v>
      </c>
      <c r="B126" s="11">
        <v>68.412162162162161</v>
      </c>
      <c r="D126" s="10">
        <v>544</v>
      </c>
      <c r="E126" s="11">
        <v>173.40286831812256</v>
      </c>
    </row>
    <row r="127" spans="1:19" x14ac:dyDescent="0.2">
      <c r="A127" s="10">
        <v>389</v>
      </c>
      <c r="B127" s="11">
        <v>129.14131169709262</v>
      </c>
      <c r="D127" s="10">
        <v>545</v>
      </c>
      <c r="E127" s="11">
        <v>120.09692513368984</v>
      </c>
    </row>
    <row r="128" spans="1:19" x14ac:dyDescent="0.2">
      <c r="A128" s="10">
        <v>390</v>
      </c>
      <c r="B128" s="11">
        <v>182.67581475128645</v>
      </c>
      <c r="D128" s="10">
        <v>553</v>
      </c>
      <c r="E128" s="11">
        <v>148.80605707629587</v>
      </c>
    </row>
    <row r="129" spans="1:5" x14ac:dyDescent="0.2">
      <c r="A129" s="10">
        <v>392</v>
      </c>
      <c r="B129" s="11">
        <v>109.63793982661907</v>
      </c>
      <c r="D129" s="10">
        <v>568</v>
      </c>
      <c r="E129" s="11">
        <v>139.41368078175896</v>
      </c>
    </row>
    <row r="130" spans="1:5" x14ac:dyDescent="0.2">
      <c r="A130" s="10">
        <v>400</v>
      </c>
      <c r="B130" s="11">
        <v>155.48387096774192</v>
      </c>
      <c r="D130" s="10">
        <v>573</v>
      </c>
      <c r="E130" s="11">
        <v>132.68321513002365</v>
      </c>
    </row>
    <row r="131" spans="1:5" x14ac:dyDescent="0.2">
      <c r="A131" s="10">
        <v>403</v>
      </c>
      <c r="B131" s="11">
        <v>160.71428571428572</v>
      </c>
      <c r="D131" s="10">
        <v>574</v>
      </c>
      <c r="E131" s="11">
        <v>118.88111888111888</v>
      </c>
    </row>
    <row r="132" spans="1:5" x14ac:dyDescent="0.2">
      <c r="A132" s="10">
        <v>405</v>
      </c>
      <c r="B132" s="11">
        <v>106.87022900763358</v>
      </c>
      <c r="D132" s="10">
        <v>579</v>
      </c>
      <c r="E132" s="11">
        <v>104.88505747126437</v>
      </c>
    </row>
    <row r="133" spans="1:5" x14ac:dyDescent="0.2">
      <c r="A133" s="10">
        <v>406</v>
      </c>
      <c r="B133" s="11">
        <v>92.592592592592595</v>
      </c>
      <c r="D133" s="10">
        <v>583</v>
      </c>
      <c r="E133" s="11">
        <v>145.22058823529412</v>
      </c>
    </row>
    <row r="134" spans="1:5" x14ac:dyDescent="0.2">
      <c r="A134" s="10">
        <v>410</v>
      </c>
      <c r="B134" s="11">
        <v>163.49855630413859</v>
      </c>
      <c r="D134" s="10">
        <v>591</v>
      </c>
      <c r="E134" s="11">
        <v>117.5094816687737</v>
      </c>
    </row>
    <row r="135" spans="1:5" x14ac:dyDescent="0.2">
      <c r="A135" s="10">
        <v>421</v>
      </c>
      <c r="B135" s="11">
        <v>153.4970238095238</v>
      </c>
      <c r="D135" s="10">
        <v>592</v>
      </c>
      <c r="E135" s="11">
        <v>196.84233449477352</v>
      </c>
    </row>
    <row r="136" spans="1:5" x14ac:dyDescent="0.2">
      <c r="A136" s="10">
        <v>422</v>
      </c>
      <c r="B136" s="11">
        <v>134.20724094881399</v>
      </c>
      <c r="D136" s="10">
        <v>594</v>
      </c>
      <c r="E136" s="11">
        <v>165.09433962264151</v>
      </c>
    </row>
    <row r="137" spans="1:5" x14ac:dyDescent="0.2">
      <c r="A137" s="10">
        <v>426</v>
      </c>
      <c r="B137" s="11">
        <v>97.192224622030238</v>
      </c>
      <c r="D137" s="10">
        <v>601</v>
      </c>
      <c r="E137" s="11">
        <v>144.4327731092437</v>
      </c>
    </row>
    <row r="138" spans="1:5" x14ac:dyDescent="0.2">
      <c r="A138" s="10">
        <v>432</v>
      </c>
      <c r="B138" s="11">
        <v>66.694490818030047</v>
      </c>
      <c r="D138" s="10">
        <v>603</v>
      </c>
      <c r="E138" s="11">
        <v>114.88250652741515</v>
      </c>
    </row>
    <row r="139" spans="1:5" x14ac:dyDescent="0.2">
      <c r="A139" s="10">
        <v>434</v>
      </c>
      <c r="B139" s="11">
        <v>112.84289276807981</v>
      </c>
      <c r="D139" s="10">
        <v>605</v>
      </c>
      <c r="E139" s="11">
        <v>147.92503346720216</v>
      </c>
    </row>
    <row r="140" spans="1:5" x14ac:dyDescent="0.2">
      <c r="A140" s="10">
        <v>438</v>
      </c>
      <c r="B140" s="11">
        <v>131.63716814159292</v>
      </c>
      <c r="D140" s="10">
        <v>607</v>
      </c>
      <c r="E140" s="11">
        <v>146.15384615384616</v>
      </c>
    </row>
    <row r="141" spans="1:5" x14ac:dyDescent="0.2">
      <c r="A141" s="10">
        <v>439</v>
      </c>
      <c r="B141" s="11">
        <v>130.18731988472624</v>
      </c>
      <c r="D141" s="10">
        <v>611</v>
      </c>
      <c r="E141" s="11">
        <v>145.37854156990247</v>
      </c>
    </row>
    <row r="142" spans="1:5" x14ac:dyDescent="0.2">
      <c r="A142" s="10">
        <v>440</v>
      </c>
      <c r="B142" s="11">
        <v>91.973244147157189</v>
      </c>
      <c r="D142" s="10">
        <v>613</v>
      </c>
      <c r="E142" s="11">
        <v>139.69017094017093</v>
      </c>
    </row>
    <row r="143" spans="1:5" x14ac:dyDescent="0.2">
      <c r="A143" s="10">
        <v>443</v>
      </c>
      <c r="B143" s="11">
        <v>103.56007628734902</v>
      </c>
      <c r="D143" s="10">
        <v>614</v>
      </c>
      <c r="E143" s="11">
        <v>131.25</v>
      </c>
    </row>
    <row r="144" spans="1:5" x14ac:dyDescent="0.2">
      <c r="A144" s="10">
        <v>444</v>
      </c>
      <c r="B144" s="11">
        <v>137.12241653418124</v>
      </c>
      <c r="D144" s="10">
        <v>619</v>
      </c>
      <c r="E144" s="11">
        <v>172.2171772428884</v>
      </c>
    </row>
    <row r="145" spans="1:5" x14ac:dyDescent="0.2">
      <c r="A145" s="10">
        <v>445</v>
      </c>
      <c r="B145" s="11">
        <v>110.062893081761</v>
      </c>
      <c r="D145" s="10">
        <v>620</v>
      </c>
      <c r="E145" s="11">
        <v>134.83642793987622</v>
      </c>
    </row>
    <row r="146" spans="1:5" x14ac:dyDescent="0.2">
      <c r="A146" s="10">
        <v>447</v>
      </c>
      <c r="B146" s="11">
        <v>100.63559322033899</v>
      </c>
      <c r="D146" s="10">
        <v>624</v>
      </c>
      <c r="E146" s="11">
        <v>111.44179894179894</v>
      </c>
    </row>
    <row r="147" spans="1:5" x14ac:dyDescent="0.2">
      <c r="A147" s="10">
        <v>448</v>
      </c>
      <c r="B147" s="11">
        <v>105.9915164369035</v>
      </c>
      <c r="D147" s="10">
        <v>632</v>
      </c>
      <c r="E147" s="11">
        <v>134.8133848133848</v>
      </c>
    </row>
    <row r="148" spans="1:5" x14ac:dyDescent="0.2">
      <c r="A148" s="10">
        <v>450</v>
      </c>
      <c r="B148" s="11">
        <v>101.43702451394759</v>
      </c>
      <c r="D148" s="10">
        <v>640</v>
      </c>
      <c r="E148" s="11">
        <v>168.83280153158901</v>
      </c>
    </row>
    <row r="149" spans="1:5" x14ac:dyDescent="0.2">
      <c r="A149" s="10">
        <v>451</v>
      </c>
      <c r="B149" s="11">
        <v>135.30135301353013</v>
      </c>
      <c r="D149" s="10">
        <v>642</v>
      </c>
      <c r="E149" s="11">
        <v>117.15914981855884</v>
      </c>
    </row>
    <row r="150" spans="1:5" x14ac:dyDescent="0.2">
      <c r="A150" s="10">
        <v>453</v>
      </c>
      <c r="B150" s="11">
        <v>116.17312072892939</v>
      </c>
      <c r="D150" s="10">
        <v>645</v>
      </c>
      <c r="E150" s="11">
        <v>210.0101925254813</v>
      </c>
    </row>
    <row r="151" spans="1:5" x14ac:dyDescent="0.2">
      <c r="A151" s="10">
        <v>458</v>
      </c>
      <c r="B151" s="11">
        <v>153.9386650631389</v>
      </c>
      <c r="D151" s="10">
        <v>651</v>
      </c>
      <c r="E151" s="11">
        <v>123.69369369369369</v>
      </c>
    </row>
    <row r="152" spans="1:5" x14ac:dyDescent="0.2">
      <c r="A152" s="10">
        <v>459</v>
      </c>
      <c r="B152" s="11">
        <v>96.638655462184872</v>
      </c>
      <c r="D152" s="10">
        <v>653</v>
      </c>
      <c r="E152" s="11">
        <v>111.3053613053613</v>
      </c>
    </row>
    <row r="153" spans="1:5" x14ac:dyDescent="0.2">
      <c r="A153" s="10">
        <v>462</v>
      </c>
      <c r="B153" s="11">
        <v>136.56387665198238</v>
      </c>
      <c r="D153" s="10">
        <v>655</v>
      </c>
      <c r="E153" s="11">
        <v>165.6412683388547</v>
      </c>
    </row>
    <row r="154" spans="1:5" x14ac:dyDescent="0.2">
      <c r="A154" s="10">
        <v>464</v>
      </c>
      <c r="B154" s="11">
        <v>113.67469879518072</v>
      </c>
      <c r="D154" s="10">
        <v>666</v>
      </c>
      <c r="E154" s="11">
        <v>119.05991735537189</v>
      </c>
    </row>
    <row r="155" spans="1:5" x14ac:dyDescent="0.2">
      <c r="A155" s="10">
        <v>468</v>
      </c>
      <c r="B155" s="11">
        <v>89.111922141119223</v>
      </c>
      <c r="D155" s="10">
        <v>671</v>
      </c>
      <c r="E155" s="11">
        <v>117.54742547425474</v>
      </c>
    </row>
    <row r="156" spans="1:5" x14ac:dyDescent="0.2">
      <c r="A156" s="10">
        <v>474</v>
      </c>
      <c r="B156" s="11">
        <v>222.67206477732793</v>
      </c>
      <c r="D156" s="10">
        <v>679</v>
      </c>
      <c r="E156" s="11">
        <v>182.06256109481916</v>
      </c>
    </row>
    <row r="157" spans="1:5" x14ac:dyDescent="0.2">
      <c r="A157" s="10">
        <v>477</v>
      </c>
      <c r="B157" s="11">
        <v>139.91962491627595</v>
      </c>
      <c r="D157" s="10">
        <v>684</v>
      </c>
      <c r="E157" s="11">
        <v>170.86330935251797</v>
      </c>
    </row>
    <row r="158" spans="1:5" x14ac:dyDescent="0.2">
      <c r="A158" s="10">
        <v>479</v>
      </c>
      <c r="B158" s="11">
        <v>172.8754365541327</v>
      </c>
      <c r="D158" s="10">
        <v>685</v>
      </c>
      <c r="E158" s="11">
        <v>120.17400761283307</v>
      </c>
    </row>
    <row r="159" spans="1:5" x14ac:dyDescent="0.2">
      <c r="A159" s="10">
        <v>480</v>
      </c>
      <c r="B159" s="11">
        <v>79.107869142351902</v>
      </c>
      <c r="D159" s="10">
        <v>687</v>
      </c>
      <c r="E159" s="11">
        <v>129.40090857467348</v>
      </c>
    </row>
    <row r="160" spans="1:5" x14ac:dyDescent="0.2">
      <c r="A160" s="10">
        <v>481</v>
      </c>
      <c r="B160" s="11">
        <v>176.21621621621622</v>
      </c>
      <c r="D160" s="10">
        <v>688</v>
      </c>
      <c r="E160" s="11">
        <v>135.02722323049002</v>
      </c>
    </row>
    <row r="161" spans="1:5" x14ac:dyDescent="0.2">
      <c r="A161" s="10">
        <v>482</v>
      </c>
      <c r="B161" s="11">
        <v>208.70535714285714</v>
      </c>
      <c r="D161" s="10">
        <v>689</v>
      </c>
      <c r="E161" s="11">
        <v>276.25088090204372</v>
      </c>
    </row>
    <row r="162" spans="1:5" x14ac:dyDescent="0.2">
      <c r="A162" s="10">
        <v>483</v>
      </c>
      <c r="B162" s="11">
        <v>84.884994523548741</v>
      </c>
      <c r="D162" s="10">
        <v>691</v>
      </c>
      <c r="E162" s="11">
        <v>166.27358490566039</v>
      </c>
    </row>
    <row r="163" spans="1:5" x14ac:dyDescent="0.2">
      <c r="A163" s="10">
        <v>485</v>
      </c>
      <c r="B163" s="11">
        <v>132.63263263263264</v>
      </c>
      <c r="D163" s="10">
        <v>700</v>
      </c>
      <c r="E163" s="11">
        <v>140.90582314881379</v>
      </c>
    </row>
    <row r="164" spans="1:5" x14ac:dyDescent="0.2">
      <c r="A164" s="10">
        <v>486</v>
      </c>
      <c r="B164" s="11">
        <v>132.0754716981132</v>
      </c>
      <c r="D164" s="10">
        <v>701</v>
      </c>
      <c r="E164" s="11">
        <v>173.61111111111111</v>
      </c>
    </row>
    <row r="165" spans="1:5" x14ac:dyDescent="0.2">
      <c r="A165" s="10">
        <v>490</v>
      </c>
      <c r="B165" s="11">
        <v>136.50793650793651</v>
      </c>
      <c r="D165" s="10">
        <v>703</v>
      </c>
      <c r="E165" s="11">
        <v>140.49650621118013</v>
      </c>
    </row>
    <row r="166" spans="1:5" x14ac:dyDescent="0.2">
      <c r="A166" s="10">
        <v>495</v>
      </c>
      <c r="B166" s="11">
        <v>103.04740406320542</v>
      </c>
      <c r="D166" s="10">
        <v>708</v>
      </c>
      <c r="E166" s="11">
        <v>191.8429003021148</v>
      </c>
    </row>
    <row r="167" spans="1:5" x14ac:dyDescent="0.2">
      <c r="A167" s="10">
        <v>497</v>
      </c>
      <c r="B167" s="11">
        <v>133.20941759603468</v>
      </c>
      <c r="D167" s="10">
        <v>709</v>
      </c>
      <c r="E167" s="11">
        <v>123.31043956043956</v>
      </c>
    </row>
    <row r="168" spans="1:5" x14ac:dyDescent="0.2">
      <c r="A168" s="10">
        <v>499</v>
      </c>
      <c r="B168" s="11">
        <v>144.60511679644048</v>
      </c>
      <c r="D168" s="10">
        <v>722</v>
      </c>
      <c r="E168" s="11">
        <v>168.6320754716981</v>
      </c>
    </row>
    <row r="169" spans="1:5" x14ac:dyDescent="0.2">
      <c r="A169" s="10">
        <v>504</v>
      </c>
      <c r="B169" s="11">
        <v>160.46640755136036</v>
      </c>
      <c r="D169" s="10">
        <v>728</v>
      </c>
      <c r="E169" s="11">
        <v>157.87337662337663</v>
      </c>
    </row>
    <row r="170" spans="1:5" x14ac:dyDescent="0.2">
      <c r="A170" s="10">
        <v>507</v>
      </c>
      <c r="B170" s="11">
        <v>112.50654107796964</v>
      </c>
      <c r="D170" s="10">
        <v>732</v>
      </c>
      <c r="E170" s="11">
        <v>163.61256544502618</v>
      </c>
    </row>
    <row r="171" spans="1:5" x14ac:dyDescent="0.2">
      <c r="A171" s="10">
        <v>509</v>
      </c>
      <c r="B171" s="11">
        <v>116.83599419448475</v>
      </c>
      <c r="D171" s="10">
        <v>738</v>
      </c>
      <c r="E171" s="11">
        <v>133.20377568017767</v>
      </c>
    </row>
    <row r="172" spans="1:5" x14ac:dyDescent="0.2">
      <c r="A172" s="10">
        <v>511</v>
      </c>
      <c r="B172" s="11">
        <v>120.98312545854732</v>
      </c>
      <c r="D172" s="10">
        <v>740</v>
      </c>
      <c r="E172" s="11">
        <v>109.95370370370371</v>
      </c>
    </row>
    <row r="173" spans="1:5" x14ac:dyDescent="0.2">
      <c r="A173" s="10">
        <v>512</v>
      </c>
      <c r="B173" s="11">
        <v>148.1469298245614</v>
      </c>
      <c r="D173" s="10">
        <v>745</v>
      </c>
      <c r="E173" s="11">
        <v>134.62976813762154</v>
      </c>
    </row>
    <row r="174" spans="1:5" x14ac:dyDescent="0.2">
      <c r="A174" s="10">
        <v>518</v>
      </c>
      <c r="B174" s="11">
        <v>113.05460750853243</v>
      </c>
      <c r="D174" s="10">
        <v>747</v>
      </c>
      <c r="E174" s="11">
        <v>104.60992907801419</v>
      </c>
    </row>
    <row r="175" spans="1:5" x14ac:dyDescent="0.2">
      <c r="A175" s="10">
        <v>520</v>
      </c>
      <c r="B175" s="11">
        <v>112.5</v>
      </c>
      <c r="D175" s="10">
        <v>749</v>
      </c>
      <c r="E175" s="11">
        <v>151.3953488372093</v>
      </c>
    </row>
    <row r="176" spans="1:5" x14ac:dyDescent="0.2">
      <c r="A176" s="10">
        <v>521</v>
      </c>
      <c r="B176" s="11">
        <v>82.109737248840801</v>
      </c>
      <c r="D176" s="10">
        <v>752</v>
      </c>
      <c r="E176" s="11">
        <v>122.72727272727273</v>
      </c>
    </row>
    <row r="177" spans="1:5" x14ac:dyDescent="0.2">
      <c r="A177" s="10">
        <v>524</v>
      </c>
      <c r="B177" s="11">
        <v>39.51026518391788</v>
      </c>
      <c r="D177" s="10">
        <v>753</v>
      </c>
      <c r="E177" s="11">
        <v>145.24765729585008</v>
      </c>
    </row>
    <row r="178" spans="1:5" x14ac:dyDescent="0.2">
      <c r="A178" s="10">
        <v>525</v>
      </c>
      <c r="B178" s="11">
        <v>131.67222685571309</v>
      </c>
      <c r="D178" s="10">
        <v>754</v>
      </c>
      <c r="E178" s="11">
        <v>131.3155386081983</v>
      </c>
    </row>
    <row r="179" spans="1:5" x14ac:dyDescent="0.2">
      <c r="A179" s="10">
        <v>527</v>
      </c>
      <c r="B179" s="11">
        <v>142.24137931034483</v>
      </c>
      <c r="D179" s="10">
        <v>756</v>
      </c>
      <c r="E179" s="11">
        <v>117.26716519374575</v>
      </c>
    </row>
    <row r="180" spans="1:5" x14ac:dyDescent="0.2">
      <c r="A180" s="10">
        <v>529</v>
      </c>
      <c r="B180" s="11">
        <v>142.14876033057851</v>
      </c>
      <c r="D180" s="10">
        <v>757</v>
      </c>
      <c r="E180" s="11">
        <v>119.90950226244344</v>
      </c>
    </row>
    <row r="181" spans="1:5" x14ac:dyDescent="0.2">
      <c r="A181" s="10">
        <v>532</v>
      </c>
      <c r="B181" s="11">
        <v>93.979441997063148</v>
      </c>
      <c r="D181" s="10">
        <v>759</v>
      </c>
      <c r="E181" s="11">
        <v>119.5203197868088</v>
      </c>
    </row>
    <row r="182" spans="1:5" x14ac:dyDescent="0.2">
      <c r="A182" s="10">
        <v>533</v>
      </c>
      <c r="B182" s="11">
        <v>129.98790810157195</v>
      </c>
      <c r="D182" s="10">
        <v>760</v>
      </c>
      <c r="E182" s="11">
        <v>114.57921770051362</v>
      </c>
    </row>
    <row r="183" spans="1:5" x14ac:dyDescent="0.2">
      <c r="A183" s="10">
        <v>536</v>
      </c>
      <c r="B183" s="11">
        <v>79.806978470675574</v>
      </c>
      <c r="D183" s="10">
        <v>763</v>
      </c>
      <c r="E183" s="11">
        <v>139.10795087265674</v>
      </c>
    </row>
    <row r="184" spans="1:5" x14ac:dyDescent="0.2">
      <c r="A184" s="10">
        <v>537</v>
      </c>
      <c r="B184" s="11">
        <v>109.04872389791183</v>
      </c>
      <c r="D184" s="10">
        <v>764</v>
      </c>
      <c r="E184" s="11">
        <v>142.49471458773783</v>
      </c>
    </row>
    <row r="185" spans="1:5" x14ac:dyDescent="0.2">
      <c r="A185" s="10">
        <v>540</v>
      </c>
      <c r="B185" s="11">
        <v>169.89381636477202</v>
      </c>
      <c r="D185" s="10">
        <v>766</v>
      </c>
      <c r="E185" s="11">
        <v>175.38645418326692</v>
      </c>
    </row>
    <row r="186" spans="1:5" x14ac:dyDescent="0.2">
      <c r="A186" s="10">
        <v>543</v>
      </c>
      <c r="B186" s="11">
        <v>126.93452380952381</v>
      </c>
      <c r="D186" s="10">
        <v>770</v>
      </c>
      <c r="E186" s="11">
        <v>164.07441293077159</v>
      </c>
    </row>
    <row r="187" spans="1:5" x14ac:dyDescent="0.2">
      <c r="A187" s="10">
        <v>549</v>
      </c>
      <c r="B187" s="11">
        <v>151.5151515151515</v>
      </c>
      <c r="D187" s="10">
        <v>775</v>
      </c>
      <c r="E187" s="11">
        <v>200.20273694880893</v>
      </c>
    </row>
    <row r="188" spans="1:5" x14ac:dyDescent="0.2">
      <c r="A188" s="10">
        <v>550</v>
      </c>
      <c r="B188" s="11">
        <v>125.59694364851958</v>
      </c>
      <c r="D188" s="10">
        <v>776</v>
      </c>
      <c r="E188" s="11">
        <v>134.55149501661128</v>
      </c>
    </row>
    <row r="189" spans="1:5" x14ac:dyDescent="0.2">
      <c r="A189" s="10">
        <v>554</v>
      </c>
      <c r="B189" s="11">
        <v>95.914742451154524</v>
      </c>
      <c r="D189" s="10">
        <v>782</v>
      </c>
      <c r="E189" s="11">
        <v>109.73175296319401</v>
      </c>
    </row>
    <row r="190" spans="1:5" x14ac:dyDescent="0.2">
      <c r="A190" s="10">
        <v>555</v>
      </c>
      <c r="B190" s="11">
        <v>138.80742913000978</v>
      </c>
      <c r="D190" s="10">
        <v>788</v>
      </c>
      <c r="E190" s="11">
        <v>111.8042226487524</v>
      </c>
    </row>
    <row r="191" spans="1:5" x14ac:dyDescent="0.2">
      <c r="A191" s="10">
        <v>559</v>
      </c>
      <c r="B191" s="11">
        <v>121.02351313969571</v>
      </c>
      <c r="D191" s="10">
        <v>794</v>
      </c>
      <c r="E191" s="11">
        <v>150.40106951871658</v>
      </c>
    </row>
    <row r="192" spans="1:5" x14ac:dyDescent="0.2">
      <c r="A192" s="10">
        <v>560</v>
      </c>
      <c r="B192" s="11">
        <v>150.28901734104045</v>
      </c>
      <c r="D192" s="10">
        <v>801</v>
      </c>
      <c r="E192" s="11">
        <v>118.48341232227489</v>
      </c>
    </row>
    <row r="193" spans="1:5" x14ac:dyDescent="0.2">
      <c r="A193" s="10">
        <v>561</v>
      </c>
      <c r="B193" s="11">
        <v>87.284482758620683</v>
      </c>
      <c r="D193" s="10">
        <v>803</v>
      </c>
      <c r="E193" s="11">
        <v>129.80769230769232</v>
      </c>
    </row>
    <row r="194" spans="1:5" x14ac:dyDescent="0.2">
      <c r="A194" s="10">
        <v>565</v>
      </c>
      <c r="B194" s="11">
        <v>116.77559912854031</v>
      </c>
      <c r="D194" s="10">
        <v>806</v>
      </c>
      <c r="E194" s="11">
        <v>159.43977591036415</v>
      </c>
    </row>
    <row r="195" spans="1:5" x14ac:dyDescent="0.2">
      <c r="A195" s="10">
        <v>567</v>
      </c>
      <c r="B195" s="11">
        <v>129.79233226837061</v>
      </c>
      <c r="D195" s="10">
        <v>812</v>
      </c>
      <c r="E195" s="11">
        <v>170.40094339622641</v>
      </c>
    </row>
    <row r="196" spans="1:5" x14ac:dyDescent="0.2">
      <c r="A196" s="10">
        <v>569</v>
      </c>
      <c r="B196" s="11">
        <v>148.49906191369607</v>
      </c>
      <c r="D196" s="10">
        <v>816</v>
      </c>
      <c r="E196" s="11">
        <v>135.4003612281758</v>
      </c>
    </row>
    <row r="197" spans="1:5" x14ac:dyDescent="0.2">
      <c r="A197" s="10">
        <v>575</v>
      </c>
      <c r="B197" s="11">
        <v>125.33814247069432</v>
      </c>
      <c r="D197" s="10">
        <v>818</v>
      </c>
      <c r="E197" s="11">
        <v>160.44997039668442</v>
      </c>
    </row>
    <row r="198" spans="1:5" x14ac:dyDescent="0.2">
      <c r="A198" s="10">
        <v>582</v>
      </c>
      <c r="B198" s="11">
        <v>124.04162585700294</v>
      </c>
      <c r="D198" s="10">
        <v>821</v>
      </c>
      <c r="E198" s="11">
        <v>111.58536585365853</v>
      </c>
    </row>
    <row r="199" spans="1:5" x14ac:dyDescent="0.2">
      <c r="A199" s="10">
        <v>584</v>
      </c>
      <c r="B199" s="11">
        <v>117.11711711711712</v>
      </c>
      <c r="D199" s="10">
        <v>823</v>
      </c>
      <c r="E199" s="11">
        <v>129.8326601269475</v>
      </c>
    </row>
    <row r="200" spans="1:5" x14ac:dyDescent="0.2">
      <c r="A200" s="10">
        <v>585</v>
      </c>
      <c r="B200" s="11">
        <v>84.551811824539101</v>
      </c>
      <c r="D200" s="10">
        <v>825</v>
      </c>
      <c r="E200" s="11">
        <v>156.21222296843519</v>
      </c>
    </row>
    <row r="201" spans="1:5" x14ac:dyDescent="0.2">
      <c r="A201" s="10">
        <v>586</v>
      </c>
      <c r="B201" s="11">
        <v>182.39644970414201</v>
      </c>
      <c r="D201" s="10">
        <v>828</v>
      </c>
      <c r="E201" s="11">
        <v>131.79916317991632</v>
      </c>
    </row>
    <row r="202" spans="1:5" x14ac:dyDescent="0.2">
      <c r="A202" s="10">
        <v>587</v>
      </c>
      <c r="B202" s="11">
        <v>155.13126491646779</v>
      </c>
      <c r="D202" s="10">
        <v>830</v>
      </c>
      <c r="E202" s="11">
        <v>120.5233033524121</v>
      </c>
    </row>
    <row r="203" spans="1:5" x14ac:dyDescent="0.2">
      <c r="A203" s="10">
        <v>589</v>
      </c>
      <c r="B203" s="11">
        <v>97.080787508486083</v>
      </c>
      <c r="D203" s="10">
        <v>832</v>
      </c>
      <c r="E203" s="11">
        <v>125.83333333333333</v>
      </c>
    </row>
    <row r="204" spans="1:5" x14ac:dyDescent="0.2">
      <c r="A204" s="10">
        <v>593</v>
      </c>
      <c r="B204" s="11">
        <v>169.11764705882354</v>
      </c>
      <c r="D204" s="10">
        <v>833</v>
      </c>
      <c r="E204" s="11">
        <v>129.5790049207217</v>
      </c>
    </row>
    <row r="205" spans="1:5" x14ac:dyDescent="0.2">
      <c r="A205" s="10">
        <v>596</v>
      </c>
      <c r="B205" s="11">
        <v>174.6987951807229</v>
      </c>
      <c r="D205" s="10">
        <v>847</v>
      </c>
      <c r="E205" s="11">
        <v>120</v>
      </c>
    </row>
    <row r="206" spans="1:5" x14ac:dyDescent="0.2">
      <c r="A206" s="10">
        <v>597</v>
      </c>
      <c r="B206" s="11">
        <v>83.701754385964918</v>
      </c>
      <c r="D206" s="10">
        <v>851</v>
      </c>
      <c r="E206" s="11">
        <v>155.07075471698113</v>
      </c>
    </row>
    <row r="207" spans="1:5" x14ac:dyDescent="0.2">
      <c r="A207" s="10">
        <v>598</v>
      </c>
      <c r="B207" s="11">
        <v>138.51711840228245</v>
      </c>
      <c r="D207" s="10">
        <v>852</v>
      </c>
      <c r="E207" s="11">
        <v>147.66483516483515</v>
      </c>
    </row>
    <row r="208" spans="1:5" x14ac:dyDescent="0.2">
      <c r="A208" s="10">
        <v>604</v>
      </c>
      <c r="B208" s="11">
        <v>125.83333333333333</v>
      </c>
      <c r="D208" s="10">
        <v>872</v>
      </c>
      <c r="E208" s="11">
        <v>119.20332936979786</v>
      </c>
    </row>
    <row r="209" spans="1:5" x14ac:dyDescent="0.2">
      <c r="A209" s="10">
        <v>608</v>
      </c>
      <c r="B209" s="11">
        <v>112.05179282868527</v>
      </c>
      <c r="D209" s="10">
        <v>876</v>
      </c>
      <c r="E209" s="11">
        <v>116.27471264367816</v>
      </c>
    </row>
    <row r="210" spans="1:5" x14ac:dyDescent="0.2">
      <c r="A210" s="10">
        <v>609</v>
      </c>
      <c r="B210" s="11">
        <v>112.42955541640576</v>
      </c>
      <c r="D210" s="10">
        <v>903</v>
      </c>
      <c r="E210" s="11">
        <v>119.28429423459245</v>
      </c>
    </row>
    <row r="211" spans="1:5" x14ac:dyDescent="0.2">
      <c r="A211" s="10">
        <v>617</v>
      </c>
      <c r="B211" s="11">
        <v>121.40490390987409</v>
      </c>
      <c r="D211" s="10">
        <v>904</v>
      </c>
      <c r="E211" s="11">
        <v>143.7125748502994</v>
      </c>
    </row>
    <row r="212" spans="1:5" x14ac:dyDescent="0.2">
      <c r="A212" s="10">
        <v>622</v>
      </c>
      <c r="B212" s="11">
        <v>91.813312930374906</v>
      </c>
      <c r="D212" s="10">
        <v>907</v>
      </c>
      <c r="E212" s="11">
        <v>155.86797066014671</v>
      </c>
    </row>
    <row r="213" spans="1:5" x14ac:dyDescent="0.2">
      <c r="A213" s="10">
        <v>631</v>
      </c>
      <c r="B213" s="11">
        <v>70.857142857142861</v>
      </c>
      <c r="D213" s="10">
        <v>910</v>
      </c>
      <c r="E213" s="11">
        <v>117.25067385444744</v>
      </c>
    </row>
    <row r="214" spans="1:5" x14ac:dyDescent="0.2">
      <c r="A214" s="10">
        <v>634</v>
      </c>
      <c r="B214" s="11">
        <v>132.00757575757575</v>
      </c>
      <c r="D214" s="10">
        <v>915</v>
      </c>
      <c r="E214" s="11">
        <v>141.93872549019608</v>
      </c>
    </row>
    <row r="215" spans="1:5" x14ac:dyDescent="0.2">
      <c r="A215" s="10">
        <v>636</v>
      </c>
      <c r="B215" s="11">
        <v>58.910162002945505</v>
      </c>
      <c r="D215" s="10">
        <v>919</v>
      </c>
      <c r="E215" s="11">
        <v>111.89468735307945</v>
      </c>
    </row>
    <row r="216" spans="1:5" x14ac:dyDescent="0.2">
      <c r="A216" s="10">
        <v>641</v>
      </c>
      <c r="B216" s="11">
        <v>180.50065876152831</v>
      </c>
      <c r="D216" s="10">
        <v>921</v>
      </c>
      <c r="E216" s="11">
        <v>116.79256246368391</v>
      </c>
    </row>
    <row r="217" spans="1:5" x14ac:dyDescent="0.2">
      <c r="A217" s="10">
        <v>643</v>
      </c>
      <c r="B217" s="11">
        <v>127.58875739644971</v>
      </c>
      <c r="D217" s="10">
        <v>929</v>
      </c>
      <c r="E217" s="11">
        <v>132.27069351230426</v>
      </c>
    </row>
    <row r="218" spans="1:5" x14ac:dyDescent="0.2">
      <c r="A218" s="10">
        <v>654</v>
      </c>
      <c r="B218" s="11">
        <v>91.899251191286595</v>
      </c>
      <c r="D218" s="10">
        <v>930</v>
      </c>
      <c r="E218" s="11">
        <v>99.284436493738824</v>
      </c>
    </row>
    <row r="219" spans="1:5" x14ac:dyDescent="0.2">
      <c r="A219" s="10">
        <v>657</v>
      </c>
      <c r="B219" s="11">
        <v>138.17663817663816</v>
      </c>
      <c r="D219" s="10">
        <v>931</v>
      </c>
      <c r="E219" s="11">
        <v>137.10777626193723</v>
      </c>
    </row>
    <row r="220" spans="1:5" x14ac:dyDescent="0.2">
      <c r="A220" s="10">
        <v>658</v>
      </c>
      <c r="B220" s="11">
        <v>99.201065246338217</v>
      </c>
      <c r="D220" s="10">
        <v>933</v>
      </c>
      <c r="E220" s="11">
        <v>167.97900262467192</v>
      </c>
    </row>
    <row r="221" spans="1:5" x14ac:dyDescent="0.2">
      <c r="A221" s="10">
        <v>660</v>
      </c>
      <c r="B221" s="11">
        <v>112.38223418573351</v>
      </c>
      <c r="D221" s="10">
        <v>934</v>
      </c>
      <c r="E221" s="11">
        <v>126.66666666666667</v>
      </c>
    </row>
    <row r="222" spans="1:5" x14ac:dyDescent="0.2">
      <c r="A222" s="10">
        <v>662</v>
      </c>
      <c r="B222" s="11">
        <v>164.21568627450981</v>
      </c>
      <c r="D222" s="10">
        <v>937</v>
      </c>
      <c r="E222" s="11">
        <v>154.08333333333334</v>
      </c>
    </row>
    <row r="223" spans="1:5" x14ac:dyDescent="0.2">
      <c r="A223" s="10">
        <v>665</v>
      </c>
      <c r="B223" s="11">
        <v>201.71673819742489</v>
      </c>
      <c r="D223" s="10">
        <v>938</v>
      </c>
      <c r="E223" s="11">
        <v>128.36123795027905</v>
      </c>
    </row>
    <row r="224" spans="1:5" x14ac:dyDescent="0.2">
      <c r="A224" s="10">
        <v>668</v>
      </c>
      <c r="B224" s="11">
        <v>115.2471709350804</v>
      </c>
      <c r="D224" s="10">
        <v>939</v>
      </c>
      <c r="E224" s="11">
        <v>122.2217125382263</v>
      </c>
    </row>
    <row r="225" spans="1:5" x14ac:dyDescent="0.2">
      <c r="A225" s="10">
        <v>674</v>
      </c>
      <c r="B225" s="11">
        <v>140.02175095160413</v>
      </c>
      <c r="D225" s="10">
        <v>942</v>
      </c>
      <c r="E225" s="11">
        <v>103.88349514563107</v>
      </c>
    </row>
    <row r="226" spans="1:5" x14ac:dyDescent="0.2">
      <c r="A226" s="10">
        <v>678</v>
      </c>
      <c r="B226" s="11">
        <v>138.25757575757575</v>
      </c>
      <c r="D226" s="10">
        <v>949</v>
      </c>
      <c r="E226" s="11">
        <v>108.38963963963964</v>
      </c>
    </row>
    <row r="227" spans="1:5" x14ac:dyDescent="0.2">
      <c r="A227" s="10">
        <v>682</v>
      </c>
      <c r="B227" s="11">
        <v>104.89078947368421</v>
      </c>
      <c r="D227" s="10">
        <v>959</v>
      </c>
      <c r="E227" s="11">
        <v>138.36948391922215</v>
      </c>
    </row>
    <row r="228" spans="1:5" x14ac:dyDescent="0.2">
      <c r="A228" s="10">
        <v>683</v>
      </c>
      <c r="B228" s="11">
        <v>134.00464756003097</v>
      </c>
      <c r="D228" s="10">
        <v>960</v>
      </c>
      <c r="E228" s="11">
        <v>109.46327683615819</v>
      </c>
    </row>
    <row r="229" spans="1:5" x14ac:dyDescent="0.2">
      <c r="A229" s="10">
        <v>690</v>
      </c>
      <c r="B229" s="11">
        <v>142.95154185022025</v>
      </c>
      <c r="D229" s="10">
        <v>964</v>
      </c>
      <c r="E229" s="11">
        <v>132.77777777777777</v>
      </c>
    </row>
    <row r="230" spans="1:5" x14ac:dyDescent="0.2">
      <c r="A230" s="10">
        <v>692</v>
      </c>
      <c r="B230" s="11">
        <v>174.93049119555144</v>
      </c>
      <c r="D230" s="10">
        <v>976</v>
      </c>
      <c r="E230" s="11">
        <v>119.39218523878436</v>
      </c>
    </row>
    <row r="231" spans="1:5" x14ac:dyDescent="0.2">
      <c r="A231" s="10">
        <v>699</v>
      </c>
      <c r="B231" s="11">
        <v>154.92170022371366</v>
      </c>
      <c r="D231" s="10">
        <v>983</v>
      </c>
      <c r="E231" s="11">
        <v>126.29936808846762</v>
      </c>
    </row>
    <row r="232" spans="1:5" x14ac:dyDescent="0.2">
      <c r="A232" s="10">
        <v>704</v>
      </c>
      <c r="B232" s="11">
        <v>77.262693156732894</v>
      </c>
      <c r="D232" s="10">
        <v>984</v>
      </c>
      <c r="E232" s="11">
        <v>111.7467248908297</v>
      </c>
    </row>
    <row r="233" spans="1:5" x14ac:dyDescent="0.2">
      <c r="A233" s="10">
        <v>705</v>
      </c>
      <c r="B233" s="11">
        <v>143.5309973045822</v>
      </c>
      <c r="D233" s="10">
        <v>990</v>
      </c>
      <c r="E233" s="11">
        <v>125</v>
      </c>
    </row>
    <row r="234" spans="1:5" x14ac:dyDescent="0.2">
      <c r="A234" s="10">
        <v>707</v>
      </c>
      <c r="B234" s="11">
        <v>165.57017543859649</v>
      </c>
      <c r="D234" s="10">
        <v>1000</v>
      </c>
      <c r="E234" s="11">
        <v>170.52980132450332</v>
      </c>
    </row>
    <row r="235" spans="1:5" x14ac:dyDescent="0.2">
      <c r="A235" s="10">
        <v>711</v>
      </c>
      <c r="B235" s="11">
        <v>71.330589849108364</v>
      </c>
      <c r="D235" s="10">
        <v>1003</v>
      </c>
      <c r="E235" s="11">
        <v>147.39517153748412</v>
      </c>
    </row>
    <row r="236" spans="1:5" x14ac:dyDescent="0.2">
      <c r="A236" s="10">
        <v>715</v>
      </c>
      <c r="B236" s="11">
        <v>88.235294117647058</v>
      </c>
      <c r="D236" s="10">
        <v>1016</v>
      </c>
      <c r="E236" s="11">
        <v>136.33633633633633</v>
      </c>
    </row>
    <row r="237" spans="1:5" x14ac:dyDescent="0.2">
      <c r="A237" s="10">
        <v>717</v>
      </c>
      <c r="B237" s="11">
        <v>62.451057165231013</v>
      </c>
      <c r="D237" s="10">
        <v>1017</v>
      </c>
      <c r="E237" s="11">
        <v>134.97340425531914</v>
      </c>
    </row>
    <row r="238" spans="1:5" x14ac:dyDescent="0.2">
      <c r="A238" s="10">
        <v>718</v>
      </c>
      <c r="B238" s="11">
        <v>133.276740237691</v>
      </c>
      <c r="D238" s="10">
        <v>1020</v>
      </c>
      <c r="E238" s="11">
        <v>141.75962815405046</v>
      </c>
    </row>
    <row r="239" spans="1:5" x14ac:dyDescent="0.2">
      <c r="A239" s="10">
        <v>719</v>
      </c>
      <c r="B239" s="11">
        <v>141.02564102564102</v>
      </c>
      <c r="D239" s="10">
        <v>1021</v>
      </c>
      <c r="E239" s="11">
        <v>155.47703180212014</v>
      </c>
    </row>
    <row r="240" spans="1:5" x14ac:dyDescent="0.2">
      <c r="A240" s="10">
        <v>725</v>
      </c>
      <c r="B240" s="11">
        <v>188.45700824499411</v>
      </c>
      <c r="D240" s="10">
        <v>1022</v>
      </c>
      <c r="E240" s="11">
        <v>159.01639344262296</v>
      </c>
    </row>
    <row r="241" spans="1:5" x14ac:dyDescent="0.2">
      <c r="A241" s="10">
        <v>727</v>
      </c>
      <c r="B241" s="11">
        <v>132.14285714285714</v>
      </c>
      <c r="D241" s="10">
        <v>1033</v>
      </c>
      <c r="E241" s="11">
        <v>123.01587301587301</v>
      </c>
    </row>
    <row r="242" spans="1:5" x14ac:dyDescent="0.2">
      <c r="A242" s="10">
        <v>731</v>
      </c>
      <c r="B242" s="11">
        <v>146.3490099009901</v>
      </c>
      <c r="D242" s="10">
        <v>1034</v>
      </c>
      <c r="E242" s="11">
        <v>139.05683192261185</v>
      </c>
    </row>
    <row r="243" spans="1:5" x14ac:dyDescent="0.2">
      <c r="A243" s="10">
        <v>733</v>
      </c>
      <c r="B243" s="11">
        <v>109.55194485475135</v>
      </c>
      <c r="D243" s="10">
        <v>1043</v>
      </c>
      <c r="E243" s="11">
        <v>150.07656967840734</v>
      </c>
    </row>
    <row r="244" spans="1:5" x14ac:dyDescent="0.2">
      <c r="A244" s="10">
        <v>741</v>
      </c>
      <c r="B244" s="11">
        <v>92.178770949720672</v>
      </c>
      <c r="D244" s="10">
        <v>1044</v>
      </c>
      <c r="E244" s="11">
        <v>112.61485616144267</v>
      </c>
    </row>
    <row r="245" spans="1:5" x14ac:dyDescent="0.2">
      <c r="A245" s="10">
        <v>742</v>
      </c>
      <c r="B245" s="11">
        <v>155.7017543859649</v>
      </c>
      <c r="D245" s="10">
        <v>1051</v>
      </c>
      <c r="E245" s="11">
        <v>135.54915514592935</v>
      </c>
    </row>
    <row r="246" spans="1:5" x14ac:dyDescent="0.2">
      <c r="A246" s="10">
        <v>743</v>
      </c>
      <c r="B246" s="11">
        <v>132.69088213491474</v>
      </c>
      <c r="D246" s="10">
        <v>1052</v>
      </c>
      <c r="E246" s="11">
        <v>152.08282674772036</v>
      </c>
    </row>
    <row r="247" spans="1:5" x14ac:dyDescent="0.2">
      <c r="A247" s="10">
        <v>744</v>
      </c>
      <c r="B247" s="11">
        <v>119.53551912568307</v>
      </c>
      <c r="D247" s="10">
        <v>1055</v>
      </c>
      <c r="E247" s="11">
        <v>128.2051282051282</v>
      </c>
    </row>
    <row r="248" spans="1:5" x14ac:dyDescent="0.2">
      <c r="A248" s="10">
        <v>746</v>
      </c>
      <c r="B248" s="11">
        <v>110.42357274401473</v>
      </c>
      <c r="D248" s="10">
        <v>1057</v>
      </c>
      <c r="E248" s="11">
        <v>136.25366568914956</v>
      </c>
    </row>
    <row r="249" spans="1:5" x14ac:dyDescent="0.2">
      <c r="A249" s="10">
        <v>748</v>
      </c>
      <c r="B249" s="11">
        <v>100.74962121212121</v>
      </c>
      <c r="D249" s="10">
        <v>1058</v>
      </c>
      <c r="E249" s="11">
        <v>134.05405405405406</v>
      </c>
    </row>
    <row r="250" spans="1:5" x14ac:dyDescent="0.2">
      <c r="A250" s="10">
        <v>751</v>
      </c>
      <c r="B250" s="11">
        <v>84.649122807017548</v>
      </c>
      <c r="D250" s="10">
        <v>1059</v>
      </c>
      <c r="E250" s="11">
        <v>153.38827838827839</v>
      </c>
    </row>
    <row r="251" spans="1:5" x14ac:dyDescent="0.2">
      <c r="A251" s="10">
        <v>755</v>
      </c>
      <c r="B251" s="11">
        <v>152.046783625731</v>
      </c>
      <c r="D251" s="10">
        <v>1061</v>
      </c>
      <c r="E251" s="11">
        <v>159.56651718983557</v>
      </c>
    </row>
    <row r="252" spans="1:5" x14ac:dyDescent="0.2">
      <c r="A252" s="10">
        <v>765</v>
      </c>
      <c r="B252" s="11">
        <v>180.72289156626505</v>
      </c>
      <c r="D252" s="10">
        <v>1075</v>
      </c>
      <c r="E252" s="11">
        <v>156.45161290322579</v>
      </c>
    </row>
    <row r="253" spans="1:5" x14ac:dyDescent="0.2">
      <c r="A253" s="10">
        <v>769</v>
      </c>
      <c r="B253" s="11">
        <v>118.10294117647059</v>
      </c>
      <c r="D253" s="10">
        <v>1079</v>
      </c>
      <c r="E253" s="11">
        <v>183.84433962264151</v>
      </c>
    </row>
    <row r="254" spans="1:5" x14ac:dyDescent="0.2">
      <c r="A254" s="10">
        <v>777</v>
      </c>
      <c r="B254" s="11">
        <v>137.23667905824038</v>
      </c>
      <c r="D254" s="10">
        <v>1080</v>
      </c>
      <c r="E254" s="11">
        <v>127.27272727272727</v>
      </c>
    </row>
    <row r="255" spans="1:5" x14ac:dyDescent="0.2">
      <c r="A255" s="10">
        <v>781</v>
      </c>
      <c r="B255" s="11">
        <v>140.46288906624102</v>
      </c>
      <c r="D255" s="10">
        <v>1083</v>
      </c>
      <c r="E255" s="11">
        <v>131.59698423577794</v>
      </c>
    </row>
    <row r="256" spans="1:5" x14ac:dyDescent="0.2">
      <c r="A256" s="10">
        <v>783</v>
      </c>
      <c r="B256" s="11">
        <v>130.83916083916083</v>
      </c>
      <c r="D256" s="10">
        <v>1086</v>
      </c>
      <c r="E256" s="11">
        <v>147.59036144578315</v>
      </c>
    </row>
    <row r="257" spans="1:5" x14ac:dyDescent="0.2">
      <c r="A257" s="10">
        <v>785</v>
      </c>
      <c r="B257" s="11">
        <v>86.253369272237194</v>
      </c>
      <c r="D257" s="10">
        <v>1089</v>
      </c>
      <c r="E257" s="11">
        <v>80.456407255705088</v>
      </c>
    </row>
    <row r="258" spans="1:5" x14ac:dyDescent="0.2">
      <c r="A258" s="10">
        <v>789</v>
      </c>
      <c r="B258" s="11">
        <v>119.7558268590455</v>
      </c>
      <c r="D258" s="10">
        <v>1090</v>
      </c>
      <c r="E258" s="11">
        <v>157.97914995990376</v>
      </c>
    </row>
    <row r="259" spans="1:5" x14ac:dyDescent="0.2">
      <c r="A259" s="10">
        <v>790</v>
      </c>
      <c r="B259" s="11">
        <v>89.841878294202203</v>
      </c>
      <c r="D259" s="10">
        <v>1096</v>
      </c>
      <c r="E259" s="11">
        <v>134.27092846270929</v>
      </c>
    </row>
    <row r="260" spans="1:5" x14ac:dyDescent="0.2">
      <c r="A260" s="10">
        <v>791</v>
      </c>
      <c r="B260" s="11">
        <v>139.91266375545851</v>
      </c>
      <c r="D260" s="10">
        <v>1108</v>
      </c>
      <c r="E260" s="11">
        <v>135.93518060366156</v>
      </c>
    </row>
    <row r="261" spans="1:5" x14ac:dyDescent="0.2">
      <c r="A261" s="10">
        <v>793</v>
      </c>
      <c r="B261" s="11">
        <v>134.02384500745157</v>
      </c>
      <c r="D261" s="10">
        <v>1109</v>
      </c>
      <c r="E261" s="11">
        <v>107.10059171597634</v>
      </c>
    </row>
    <row r="262" spans="1:5" x14ac:dyDescent="0.2">
      <c r="A262" s="10">
        <v>795</v>
      </c>
      <c r="B262" s="11">
        <v>102.63852242744063</v>
      </c>
      <c r="D262" s="10">
        <v>1116</v>
      </c>
      <c r="E262" s="11">
        <v>183.3910034602076</v>
      </c>
    </row>
    <row r="263" spans="1:5" x14ac:dyDescent="0.2">
      <c r="A263" s="10">
        <v>799</v>
      </c>
      <c r="B263" s="11">
        <v>154.45859872611464</v>
      </c>
      <c r="D263" s="10">
        <v>1117</v>
      </c>
      <c r="E263" s="11">
        <v>129.73925299506695</v>
      </c>
    </row>
    <row r="264" spans="1:5" x14ac:dyDescent="0.2">
      <c r="A264" s="10">
        <v>804</v>
      </c>
      <c r="B264" s="11">
        <v>206.56732813607371</v>
      </c>
      <c r="D264" s="10">
        <v>1125</v>
      </c>
      <c r="E264" s="11">
        <v>110.59379217273954</v>
      </c>
    </row>
    <row r="265" spans="1:5" x14ac:dyDescent="0.2">
      <c r="A265" s="10">
        <v>808</v>
      </c>
      <c r="B265" s="11">
        <v>141.81472081218274</v>
      </c>
      <c r="D265" s="10">
        <v>1127</v>
      </c>
      <c r="E265" s="11">
        <v>111.89710610932475</v>
      </c>
    </row>
    <row r="266" spans="1:5" x14ac:dyDescent="0.2">
      <c r="A266" s="10">
        <v>811</v>
      </c>
      <c r="B266" s="11">
        <v>138.27349121466767</v>
      </c>
      <c r="D266" s="10">
        <v>1128</v>
      </c>
      <c r="E266" s="11">
        <v>169.281045751634</v>
      </c>
    </row>
    <row r="267" spans="1:5" x14ac:dyDescent="0.2">
      <c r="A267" s="10">
        <v>820</v>
      </c>
      <c r="B267" s="11">
        <v>164.94845360824743</v>
      </c>
      <c r="D267" s="10">
        <v>1134</v>
      </c>
      <c r="E267" s="11">
        <v>118.56435643564356</v>
      </c>
    </row>
    <row r="268" spans="1:5" x14ac:dyDescent="0.2">
      <c r="A268" s="10">
        <v>826</v>
      </c>
      <c r="B268" s="11">
        <v>184.74088291746642</v>
      </c>
      <c r="D268" s="10">
        <v>1135</v>
      </c>
      <c r="E268" s="11">
        <v>105.625</v>
      </c>
    </row>
    <row r="269" spans="1:5" x14ac:dyDescent="0.2">
      <c r="A269" s="10">
        <v>836</v>
      </c>
      <c r="B269" s="11">
        <v>119.96251171508904</v>
      </c>
      <c r="D269" s="10">
        <v>1166</v>
      </c>
      <c r="E269" s="11">
        <v>155.23968042609854</v>
      </c>
    </row>
    <row r="270" spans="1:5" x14ac:dyDescent="0.2">
      <c r="A270" s="10">
        <v>839</v>
      </c>
      <c r="B270" s="11">
        <v>131.02820746132849</v>
      </c>
      <c r="D270" s="10">
        <v>1167</v>
      </c>
      <c r="E270" s="11">
        <v>144.83471074380165</v>
      </c>
    </row>
    <row r="271" spans="1:5" x14ac:dyDescent="0.2">
      <c r="A271" s="10">
        <v>840</v>
      </c>
      <c r="B271" s="11">
        <v>108.75</v>
      </c>
      <c r="D271" s="10">
        <v>1168</v>
      </c>
      <c r="E271" s="11">
        <v>103.53081986834231</v>
      </c>
    </row>
    <row r="272" spans="1:5" x14ac:dyDescent="0.2">
      <c r="A272" s="10">
        <v>842</v>
      </c>
      <c r="B272" s="11">
        <v>102.3391812865497</v>
      </c>
      <c r="D272" s="10">
        <v>1182</v>
      </c>
      <c r="E272" s="11">
        <v>237.59079903147699</v>
      </c>
    </row>
    <row r="273" spans="1:5" x14ac:dyDescent="0.2">
      <c r="A273" s="10">
        <v>849</v>
      </c>
      <c r="B273" s="11">
        <v>101.78117048346056</v>
      </c>
      <c r="D273" s="10">
        <v>1183</v>
      </c>
      <c r="E273" s="11">
        <v>166.44325290437891</v>
      </c>
    </row>
    <row r="274" spans="1:5" x14ac:dyDescent="0.2">
      <c r="A274" s="10">
        <v>850</v>
      </c>
      <c r="B274" s="11">
        <v>100.80862533692722</v>
      </c>
      <c r="D274" s="10">
        <v>1189</v>
      </c>
      <c r="E274" s="11">
        <v>117.46987951807229</v>
      </c>
    </row>
    <row r="275" spans="1:5" x14ac:dyDescent="0.2">
      <c r="A275" s="10">
        <v>856</v>
      </c>
      <c r="B275" s="11">
        <v>122.11538461538461</v>
      </c>
      <c r="D275" s="10">
        <v>1190</v>
      </c>
      <c r="E275" s="11">
        <v>104.76718403547672</v>
      </c>
    </row>
    <row r="276" spans="1:5" x14ac:dyDescent="0.2">
      <c r="A276" s="10">
        <v>858</v>
      </c>
      <c r="B276" s="11">
        <v>117.4881836596894</v>
      </c>
      <c r="D276" s="10">
        <v>1194</v>
      </c>
      <c r="E276" s="11">
        <v>134.80392156862746</v>
      </c>
    </row>
    <row r="277" spans="1:5" x14ac:dyDescent="0.2">
      <c r="A277" s="10">
        <v>861</v>
      </c>
      <c r="B277" s="11">
        <v>133.2047685834502</v>
      </c>
      <c r="D277" s="10">
        <v>1196</v>
      </c>
      <c r="E277" s="11">
        <v>120.87912087912088</v>
      </c>
    </row>
    <row r="278" spans="1:5" x14ac:dyDescent="0.2">
      <c r="A278" s="10">
        <v>865</v>
      </c>
      <c r="B278" s="11">
        <v>182.63848396501459</v>
      </c>
      <c r="D278" s="10">
        <v>1197</v>
      </c>
      <c r="E278" s="11">
        <v>117.66505636070853</v>
      </c>
    </row>
    <row r="279" spans="1:5" x14ac:dyDescent="0.2">
      <c r="A279" s="10">
        <v>867</v>
      </c>
      <c r="B279" s="11">
        <v>151.21506682867559</v>
      </c>
      <c r="D279" s="10">
        <v>1199</v>
      </c>
      <c r="E279" s="11">
        <v>146.86468646864685</v>
      </c>
    </row>
    <row r="280" spans="1:5" x14ac:dyDescent="0.2">
      <c r="A280" s="10">
        <v>870</v>
      </c>
      <c r="B280" s="11">
        <v>121.0877373011801</v>
      </c>
      <c r="D280" s="10">
        <v>1202</v>
      </c>
      <c r="E280" s="11">
        <v>111.24227093872962</v>
      </c>
    </row>
    <row r="281" spans="1:5" x14ac:dyDescent="0.2">
      <c r="A281" s="10">
        <v>873</v>
      </c>
      <c r="B281" s="11">
        <v>127.47252747252747</v>
      </c>
      <c r="D281" s="10">
        <v>1208</v>
      </c>
      <c r="E281" s="11">
        <v>117.64705882352941</v>
      </c>
    </row>
    <row r="282" spans="1:5" x14ac:dyDescent="0.2">
      <c r="A282" s="10">
        <v>878</v>
      </c>
      <c r="B282" s="11">
        <v>157.37410071942446</v>
      </c>
      <c r="D282" s="10">
        <v>1210</v>
      </c>
      <c r="E282" s="11">
        <v>174.6987951807229</v>
      </c>
    </row>
    <row r="283" spans="1:5" x14ac:dyDescent="0.2">
      <c r="A283" s="10">
        <v>879</v>
      </c>
      <c r="B283" s="11">
        <v>128.13852813852813</v>
      </c>
      <c r="D283" s="10">
        <v>1211</v>
      </c>
      <c r="E283" s="11">
        <v>102.4390243902439</v>
      </c>
    </row>
    <row r="284" spans="1:5" x14ac:dyDescent="0.2">
      <c r="A284" s="10">
        <v>880</v>
      </c>
      <c r="B284" s="11">
        <v>157.98611111111111</v>
      </c>
      <c r="D284" s="10">
        <v>1218</v>
      </c>
      <c r="E284" s="11">
        <v>174.6240487062405</v>
      </c>
    </row>
    <row r="285" spans="1:5" x14ac:dyDescent="0.2">
      <c r="A285" s="10">
        <v>881</v>
      </c>
      <c r="B285" s="11">
        <v>144.03669724770643</v>
      </c>
      <c r="D285" s="10">
        <v>1227</v>
      </c>
      <c r="E285" s="11">
        <v>110.7087428867046</v>
      </c>
    </row>
    <row r="286" spans="1:5" x14ac:dyDescent="0.2">
      <c r="A286" s="10">
        <v>882</v>
      </c>
      <c r="B286" s="11">
        <v>109.20209668025626</v>
      </c>
      <c r="D286" s="10">
        <v>1229</v>
      </c>
      <c r="E286" s="11">
        <v>215.80141010575792</v>
      </c>
    </row>
    <row r="287" spans="1:5" x14ac:dyDescent="0.2">
      <c r="A287" s="10">
        <v>883</v>
      </c>
      <c r="B287" s="11">
        <v>111.73885750156937</v>
      </c>
      <c r="D287" s="10">
        <v>1237</v>
      </c>
      <c r="E287" s="11">
        <v>107.93357933579335</v>
      </c>
    </row>
    <row r="288" spans="1:5" x14ac:dyDescent="0.2">
      <c r="A288" s="10">
        <v>886</v>
      </c>
      <c r="B288" s="11">
        <v>192.45172615564658</v>
      </c>
      <c r="D288" s="10">
        <v>1239</v>
      </c>
      <c r="E288" s="11">
        <v>124.89044697633655</v>
      </c>
    </row>
    <row r="289" spans="1:5" x14ac:dyDescent="0.2">
      <c r="A289" s="10">
        <v>887</v>
      </c>
      <c r="B289" s="11">
        <v>84.696261682242991</v>
      </c>
      <c r="D289" s="10">
        <v>1240</v>
      </c>
      <c r="E289" s="11">
        <v>179.17789757412399</v>
      </c>
    </row>
    <row r="290" spans="1:5" x14ac:dyDescent="0.2">
      <c r="A290" s="10">
        <v>891</v>
      </c>
      <c r="B290" s="11">
        <v>133.00865800865802</v>
      </c>
      <c r="D290" s="10">
        <v>1241</v>
      </c>
      <c r="E290" s="11">
        <v>127.20588235294117</v>
      </c>
    </row>
    <row r="291" spans="1:5" x14ac:dyDescent="0.2">
      <c r="A291" s="10">
        <v>893</v>
      </c>
      <c r="B291" s="11">
        <v>144.6629213483146</v>
      </c>
      <c r="D291" s="10">
        <v>1242</v>
      </c>
      <c r="E291" s="11">
        <v>147.02664298401422</v>
      </c>
    </row>
    <row r="292" spans="1:5" x14ac:dyDescent="0.2">
      <c r="A292" s="10">
        <v>899</v>
      </c>
      <c r="B292" s="11">
        <v>258.73815566835873</v>
      </c>
      <c r="D292" s="10">
        <v>1244</v>
      </c>
      <c r="E292" s="11">
        <v>223.98843930635837</v>
      </c>
    </row>
    <row r="293" spans="1:5" x14ac:dyDescent="0.2">
      <c r="A293" s="10">
        <v>900</v>
      </c>
      <c r="B293" s="11">
        <v>109.22330097087378</v>
      </c>
      <c r="D293" s="10">
        <v>1252</v>
      </c>
      <c r="E293" s="11">
        <v>122.24199288256227</v>
      </c>
    </row>
    <row r="294" spans="1:5" x14ac:dyDescent="0.2">
      <c r="A294" s="10">
        <v>902</v>
      </c>
      <c r="B294" s="11">
        <v>117.15160796324655</v>
      </c>
      <c r="D294" s="10">
        <v>1257</v>
      </c>
      <c r="E294" s="11">
        <v>151.73628585807751</v>
      </c>
    </row>
    <row r="295" spans="1:5" x14ac:dyDescent="0.2">
      <c r="A295" s="10">
        <v>920</v>
      </c>
      <c r="B295" s="11">
        <v>124.82319660537482</v>
      </c>
      <c r="D295" s="10">
        <v>1259</v>
      </c>
      <c r="E295" s="11">
        <v>162.95025728987994</v>
      </c>
    </row>
    <row r="296" spans="1:5" x14ac:dyDescent="0.2">
      <c r="A296" s="10">
        <v>922</v>
      </c>
      <c r="B296" s="11">
        <v>66.318181818181813</v>
      </c>
      <c r="D296" s="10">
        <v>1261</v>
      </c>
      <c r="E296" s="11">
        <v>108.05970149253731</v>
      </c>
    </row>
    <row r="297" spans="1:5" x14ac:dyDescent="0.2">
      <c r="A297" s="10">
        <v>923</v>
      </c>
      <c r="B297" s="11">
        <v>129.17173252279636</v>
      </c>
      <c r="D297" s="10">
        <v>1266</v>
      </c>
      <c r="E297" s="11">
        <v>126.65289256198348</v>
      </c>
    </row>
    <row r="298" spans="1:5" x14ac:dyDescent="0.2">
      <c r="A298" s="10">
        <v>924</v>
      </c>
      <c r="B298" s="11">
        <v>119.35683364254793</v>
      </c>
      <c r="D298" s="10">
        <v>1279</v>
      </c>
      <c r="E298" s="11">
        <v>116.69128508124076</v>
      </c>
    </row>
    <row r="299" spans="1:5" x14ac:dyDescent="0.2">
      <c r="A299" s="10">
        <v>927</v>
      </c>
      <c r="B299" s="11">
        <v>120.05054759898904</v>
      </c>
      <c r="D299" s="10">
        <v>1281</v>
      </c>
      <c r="E299" s="11">
        <v>144.31023521932613</v>
      </c>
    </row>
    <row r="300" spans="1:5" x14ac:dyDescent="0.2">
      <c r="A300" s="10">
        <v>935</v>
      </c>
      <c r="B300" s="11">
        <v>116.96471725471243</v>
      </c>
      <c r="D300" s="10">
        <v>1282</v>
      </c>
      <c r="E300" s="11">
        <v>134.42867811799852</v>
      </c>
    </row>
    <row r="301" spans="1:5" x14ac:dyDescent="0.2">
      <c r="A301" s="10">
        <v>946</v>
      </c>
      <c r="B301" s="11">
        <v>66.827180310326384</v>
      </c>
      <c r="D301" s="10">
        <v>1289</v>
      </c>
      <c r="E301" s="11">
        <v>167.57082579867389</v>
      </c>
    </row>
    <row r="302" spans="1:5" x14ac:dyDescent="0.2">
      <c r="A302" s="10">
        <v>948</v>
      </c>
      <c r="B302" s="11">
        <v>165.74585635359117</v>
      </c>
      <c r="D302" s="10">
        <v>1290</v>
      </c>
      <c r="E302" s="11">
        <v>142.63959390862945</v>
      </c>
    </row>
    <row r="303" spans="1:5" x14ac:dyDescent="0.2">
      <c r="A303" s="10">
        <v>950</v>
      </c>
      <c r="B303" s="11">
        <v>143.01230992034758</v>
      </c>
      <c r="D303" s="10">
        <v>1299</v>
      </c>
      <c r="E303" s="11">
        <v>28.358738036157391</v>
      </c>
    </row>
    <row r="304" spans="1:5" x14ac:dyDescent="0.2">
      <c r="A304" s="10">
        <v>951</v>
      </c>
      <c r="B304" s="11">
        <v>149.30555555555554</v>
      </c>
      <c r="D304" s="10">
        <v>1301</v>
      </c>
      <c r="E304" s="11">
        <v>113.464447806354</v>
      </c>
    </row>
    <row r="305" spans="1:5" x14ac:dyDescent="0.2">
      <c r="A305" s="10">
        <v>953</v>
      </c>
      <c r="B305" s="11">
        <v>174.34895833333334</v>
      </c>
      <c r="D305" s="10">
        <v>1303</v>
      </c>
      <c r="E305" s="11">
        <v>114.80601741884402</v>
      </c>
    </row>
    <row r="306" spans="1:5" x14ac:dyDescent="0.2">
      <c r="A306" s="10">
        <v>961</v>
      </c>
      <c r="B306" s="11">
        <v>135.78088578088577</v>
      </c>
      <c r="D306" s="10">
        <v>1304</v>
      </c>
      <c r="E306" s="11">
        <v>143.56435643564356</v>
      </c>
    </row>
    <row r="307" spans="1:5" x14ac:dyDescent="0.2">
      <c r="A307" s="10">
        <v>962</v>
      </c>
      <c r="B307" s="11">
        <v>94.707520891364908</v>
      </c>
      <c r="D307" s="10">
        <v>1305</v>
      </c>
      <c r="E307" s="11">
        <v>76.112412177985945</v>
      </c>
    </row>
    <row r="308" spans="1:5" x14ac:dyDescent="0.2">
      <c r="A308" s="10">
        <v>965</v>
      </c>
      <c r="B308" s="11">
        <v>113.46356916578669</v>
      </c>
      <c r="D308" s="10">
        <v>1310</v>
      </c>
      <c r="E308" s="11">
        <v>138.48531684698608</v>
      </c>
    </row>
    <row r="309" spans="1:5" x14ac:dyDescent="0.2">
      <c r="A309" s="10">
        <v>966</v>
      </c>
      <c r="B309" s="11">
        <v>120.55256064690028</v>
      </c>
      <c r="D309" s="10">
        <v>1313</v>
      </c>
      <c r="E309" s="11">
        <v>107.47330960854093</v>
      </c>
    </row>
    <row r="310" spans="1:5" x14ac:dyDescent="0.2">
      <c r="A310" s="10">
        <v>972</v>
      </c>
      <c r="B310" s="11">
        <v>106.39606396063961</v>
      </c>
      <c r="D310" s="10">
        <v>1314</v>
      </c>
      <c r="E310" s="11">
        <v>128.19084263178146</v>
      </c>
    </row>
    <row r="311" spans="1:5" x14ac:dyDescent="0.2">
      <c r="A311" s="10">
        <v>974</v>
      </c>
      <c r="B311" s="11">
        <v>127.45098039215686</v>
      </c>
      <c r="D311" s="10">
        <v>1317</v>
      </c>
      <c r="E311" s="11">
        <v>181.2840490797546</v>
      </c>
    </row>
    <row r="312" spans="1:5" x14ac:dyDescent="0.2">
      <c r="A312" s="10">
        <v>975</v>
      </c>
      <c r="B312" s="11">
        <v>82.961862308073307</v>
      </c>
      <c r="D312" s="10">
        <v>1323</v>
      </c>
      <c r="E312" s="11">
        <v>98.803952158086318</v>
      </c>
    </row>
    <row r="313" spans="1:5" x14ac:dyDescent="0.2">
      <c r="A313" s="10">
        <v>978</v>
      </c>
      <c r="B313" s="11">
        <v>161.07977437550363</v>
      </c>
      <c r="D313" s="10">
        <v>1330</v>
      </c>
      <c r="E313" s="11">
        <v>108.14950980392157</v>
      </c>
    </row>
    <row r="314" spans="1:5" x14ac:dyDescent="0.2">
      <c r="A314" s="10">
        <v>981</v>
      </c>
      <c r="B314" s="11">
        <v>178.57857857857857</v>
      </c>
      <c r="D314" s="10">
        <v>1331</v>
      </c>
      <c r="E314" s="11">
        <v>142.9471032745592</v>
      </c>
    </row>
    <row r="315" spans="1:5" x14ac:dyDescent="0.2">
      <c r="A315" s="10">
        <v>982</v>
      </c>
      <c r="B315" s="11">
        <v>128.63705972434917</v>
      </c>
      <c r="D315" s="10">
        <v>1339</v>
      </c>
      <c r="E315" s="11">
        <v>107.46910263299301</v>
      </c>
    </row>
    <row r="316" spans="1:5" x14ac:dyDescent="0.2">
      <c r="A316" s="10">
        <v>987</v>
      </c>
      <c r="B316" s="11">
        <v>71.559633027522935</v>
      </c>
      <c r="D316" s="10">
        <v>1343</v>
      </c>
      <c r="E316" s="11">
        <v>105.3480866758875</v>
      </c>
    </row>
    <row r="317" spans="1:5" x14ac:dyDescent="0.2">
      <c r="A317" s="10">
        <v>988</v>
      </c>
      <c r="B317" s="11">
        <v>203.70721649484537</v>
      </c>
      <c r="D317" s="10">
        <v>1345</v>
      </c>
      <c r="E317" s="11">
        <v>107.02953296703296</v>
      </c>
    </row>
    <row r="318" spans="1:5" x14ac:dyDescent="0.2">
      <c r="A318" s="10">
        <v>991</v>
      </c>
      <c r="B318" s="11">
        <v>145.48494983277592</v>
      </c>
      <c r="D318" s="10">
        <v>1349</v>
      </c>
      <c r="E318" s="11">
        <v>143.90896921017404</v>
      </c>
    </row>
    <row r="319" spans="1:5" x14ac:dyDescent="0.2">
      <c r="A319" s="10">
        <v>993</v>
      </c>
      <c r="B319" s="11">
        <v>101.02647217720151</v>
      </c>
      <c r="D319" s="10">
        <v>1355</v>
      </c>
      <c r="E319" s="11">
        <v>126.00536193029491</v>
      </c>
    </row>
    <row r="320" spans="1:5" x14ac:dyDescent="0.2">
      <c r="A320" s="10">
        <v>994</v>
      </c>
      <c r="B320" s="11">
        <v>115.93333333333334</v>
      </c>
      <c r="D320" s="10">
        <v>1359</v>
      </c>
      <c r="E320" s="11">
        <v>112.84170375079466</v>
      </c>
    </row>
    <row r="321" spans="1:5" x14ac:dyDescent="0.2">
      <c r="A321" s="10">
        <v>995</v>
      </c>
      <c r="B321" s="11">
        <v>196.44935972060534</v>
      </c>
      <c r="D321" s="10">
        <v>1362</v>
      </c>
      <c r="E321" s="11">
        <v>169.93464052287581</v>
      </c>
    </row>
    <row r="322" spans="1:5" x14ac:dyDescent="0.2">
      <c r="A322" s="10">
        <v>1005</v>
      </c>
      <c r="B322" s="11">
        <v>120.34574468085107</v>
      </c>
      <c r="D322" s="10">
        <v>1365</v>
      </c>
      <c r="E322" s="11">
        <v>120.12666666666667</v>
      </c>
    </row>
    <row r="323" spans="1:5" x14ac:dyDescent="0.2">
      <c r="A323" s="10">
        <v>1009</v>
      </c>
      <c r="B323" s="11">
        <v>140.35087719298247</v>
      </c>
      <c r="D323" s="10">
        <v>1366</v>
      </c>
      <c r="E323" s="11">
        <v>129.03225806451613</v>
      </c>
    </row>
    <row r="324" spans="1:5" x14ac:dyDescent="0.2">
      <c r="A324" s="10">
        <v>1013</v>
      </c>
      <c r="B324" s="11">
        <v>109.85352862849534</v>
      </c>
      <c r="D324" s="10">
        <v>1367</v>
      </c>
      <c r="E324" s="11">
        <v>107.82122905027933</v>
      </c>
    </row>
    <row r="325" spans="1:5" x14ac:dyDescent="0.2">
      <c r="A325" s="10">
        <v>1014</v>
      </c>
      <c r="B325" s="11">
        <v>83.170254403131111</v>
      </c>
      <c r="D325" s="10">
        <v>1370</v>
      </c>
      <c r="E325" s="11">
        <v>139.08872901678657</v>
      </c>
    </row>
    <row r="326" spans="1:5" x14ac:dyDescent="0.2">
      <c r="A326" s="10">
        <v>1019</v>
      </c>
      <c r="B326" s="11">
        <v>108.69565217391305</v>
      </c>
      <c r="D326" s="10">
        <v>1373</v>
      </c>
      <c r="E326" s="11">
        <v>130.8059132093467</v>
      </c>
    </row>
    <row r="327" spans="1:5" x14ac:dyDescent="0.2">
      <c r="A327" s="10">
        <v>1024</v>
      </c>
      <c r="B327" s="11">
        <v>126.99468085106383</v>
      </c>
      <c r="D327" s="10">
        <v>1375</v>
      </c>
      <c r="E327" s="11">
        <v>127.68130745658836</v>
      </c>
    </row>
    <row r="328" spans="1:5" x14ac:dyDescent="0.2">
      <c r="A328" s="10">
        <v>1028</v>
      </c>
      <c r="B328" s="11">
        <v>178.05407047387607</v>
      </c>
      <c r="D328" s="10">
        <v>1376</v>
      </c>
      <c r="E328" s="11">
        <v>152.1323997453851</v>
      </c>
    </row>
    <row r="329" spans="1:5" x14ac:dyDescent="0.2">
      <c r="A329" s="10">
        <v>1031</v>
      </c>
      <c r="B329" s="11">
        <v>82.987551867219921</v>
      </c>
      <c r="D329" s="10">
        <v>1391</v>
      </c>
      <c r="E329" s="11">
        <v>154.09836065573771</v>
      </c>
    </row>
    <row r="330" spans="1:5" x14ac:dyDescent="0.2">
      <c r="A330" s="10">
        <v>1037</v>
      </c>
      <c r="B330" s="11">
        <v>194.75308641975309</v>
      </c>
      <c r="D330" s="10">
        <v>1395</v>
      </c>
      <c r="E330" s="11">
        <v>164.38533333333334</v>
      </c>
    </row>
    <row r="331" spans="1:5" x14ac:dyDescent="0.2">
      <c r="A331" s="10">
        <v>1038</v>
      </c>
      <c r="B331" s="11">
        <v>126.82280159080867</v>
      </c>
      <c r="D331" s="10">
        <v>1402</v>
      </c>
      <c r="E331" s="11">
        <v>121.15505335844318</v>
      </c>
    </row>
    <row r="332" spans="1:5" x14ac:dyDescent="0.2">
      <c r="A332" s="10">
        <v>1039</v>
      </c>
      <c r="B332" s="11">
        <v>72.172619047619051</v>
      </c>
      <c r="D332" s="10">
        <v>1403</v>
      </c>
      <c r="E332" s="11">
        <v>149.82921174652242</v>
      </c>
    </row>
    <row r="333" spans="1:5" x14ac:dyDescent="0.2">
      <c r="A333" s="10">
        <v>1041</v>
      </c>
      <c r="B333" s="11">
        <v>85.967831392124239</v>
      </c>
      <c r="D333" s="10">
        <v>1404</v>
      </c>
      <c r="E333" s="11">
        <v>193.25273224043715</v>
      </c>
    </row>
    <row r="334" spans="1:5" x14ac:dyDescent="0.2">
      <c r="A334" s="10">
        <v>1042</v>
      </c>
      <c r="B334" s="11">
        <v>106.00490196078431</v>
      </c>
      <c r="D334" s="10">
        <v>1411</v>
      </c>
      <c r="E334" s="11">
        <v>125</v>
      </c>
    </row>
    <row r="335" spans="1:5" x14ac:dyDescent="0.2">
      <c r="A335" s="10">
        <v>1047</v>
      </c>
      <c r="B335" s="11">
        <v>194.06589958158995</v>
      </c>
      <c r="D335" s="10">
        <v>1416</v>
      </c>
      <c r="E335" s="11">
        <v>112.10962396430848</v>
      </c>
    </row>
    <row r="336" spans="1:5" x14ac:dyDescent="0.2">
      <c r="A336" s="10">
        <v>1048</v>
      </c>
      <c r="B336" s="11">
        <v>146.46464646464648</v>
      </c>
      <c r="D336" s="10">
        <v>1418</v>
      </c>
      <c r="E336" s="11">
        <v>138.77551020408163</v>
      </c>
    </row>
    <row r="337" spans="1:5" x14ac:dyDescent="0.2">
      <c r="A337" s="10">
        <v>1049</v>
      </c>
      <c r="B337" s="11">
        <v>64.935064935064929</v>
      </c>
      <c r="D337" s="10">
        <v>1423</v>
      </c>
      <c r="E337" s="11">
        <v>160.96698113207546</v>
      </c>
    </row>
    <row r="338" spans="1:5" x14ac:dyDescent="0.2">
      <c r="A338" s="10">
        <v>1050</v>
      </c>
      <c r="B338" s="11">
        <v>91.290322580645167</v>
      </c>
      <c r="D338" s="10">
        <v>1427</v>
      </c>
      <c r="E338" s="11">
        <v>127.40949694405266</v>
      </c>
    </row>
    <row r="339" spans="1:5" x14ac:dyDescent="0.2">
      <c r="A339" s="10">
        <v>1054</v>
      </c>
      <c r="B339" s="11">
        <v>94.692005242463964</v>
      </c>
      <c r="D339" s="10">
        <v>1431</v>
      </c>
      <c r="E339" s="11">
        <v>104.53754080522307</v>
      </c>
    </row>
    <row r="340" spans="1:5" x14ac:dyDescent="0.2">
      <c r="A340" s="10">
        <v>1066</v>
      </c>
      <c r="B340" s="11">
        <v>145.13274336283186</v>
      </c>
      <c r="D340" s="10">
        <v>1434</v>
      </c>
      <c r="E340" s="11">
        <v>104.07366071428571</v>
      </c>
    </row>
    <row r="341" spans="1:5" x14ac:dyDescent="0.2">
      <c r="A341" s="10">
        <v>1067</v>
      </c>
      <c r="B341" s="11">
        <v>113.30362826225334</v>
      </c>
      <c r="D341" s="10">
        <v>1438</v>
      </c>
      <c r="E341" s="11">
        <v>204.25310559006212</v>
      </c>
    </row>
    <row r="342" spans="1:5" x14ac:dyDescent="0.2">
      <c r="A342" s="10">
        <v>1070</v>
      </c>
      <c r="B342" s="11">
        <v>151.17581187010077</v>
      </c>
      <c r="D342" s="10">
        <v>1442</v>
      </c>
      <c r="E342" s="11">
        <v>176.06132075471697</v>
      </c>
    </row>
    <row r="343" spans="1:5" x14ac:dyDescent="0.2">
      <c r="A343" s="10">
        <v>1081</v>
      </c>
      <c r="B343" s="11">
        <v>115.26232114467409</v>
      </c>
      <c r="D343" s="10">
        <v>1443</v>
      </c>
      <c r="E343" s="11">
        <v>154.45939212755357</v>
      </c>
    </row>
    <row r="344" spans="1:5" x14ac:dyDescent="0.2">
      <c r="A344" s="10">
        <v>1085</v>
      </c>
      <c r="B344" s="11">
        <v>125.16688918558077</v>
      </c>
      <c r="D344" s="10">
        <v>1445</v>
      </c>
      <c r="E344" s="11">
        <v>126.30098452883263</v>
      </c>
    </row>
    <row r="345" spans="1:5" x14ac:dyDescent="0.2">
      <c r="A345" s="10">
        <v>1088</v>
      </c>
      <c r="B345" s="11">
        <v>129.03225806451613</v>
      </c>
      <c r="D345" s="10">
        <v>1453</v>
      </c>
      <c r="E345" s="11">
        <v>135.26119402985074</v>
      </c>
    </row>
    <row r="346" spans="1:5" x14ac:dyDescent="0.2">
      <c r="A346" s="10">
        <v>1092</v>
      </c>
      <c r="B346" s="11">
        <v>127.79552715654953</v>
      </c>
      <c r="D346" s="10">
        <v>1454</v>
      </c>
      <c r="E346" s="11">
        <v>74.122807017543863</v>
      </c>
    </row>
    <row r="347" spans="1:5" x14ac:dyDescent="0.2">
      <c r="A347" s="10">
        <v>1094</v>
      </c>
      <c r="B347" s="11">
        <v>121.66666666666667</v>
      </c>
    </row>
    <row r="348" spans="1:5" x14ac:dyDescent="0.2">
      <c r="A348" s="10">
        <v>1095</v>
      </c>
      <c r="B348" s="11">
        <v>137.82051282051282</v>
      </c>
    </row>
    <row r="349" spans="1:5" x14ac:dyDescent="0.2">
      <c r="A349" s="10">
        <v>1097</v>
      </c>
      <c r="B349" s="11">
        <v>93.726937269372698</v>
      </c>
    </row>
    <row r="350" spans="1:5" x14ac:dyDescent="0.2">
      <c r="A350" s="10">
        <v>1103</v>
      </c>
      <c r="B350" s="11">
        <v>119.04761904761905</v>
      </c>
    </row>
    <row r="351" spans="1:5" x14ac:dyDescent="0.2">
      <c r="A351" s="10">
        <v>1106</v>
      </c>
      <c r="B351" s="11">
        <v>123.95118230358504</v>
      </c>
    </row>
    <row r="352" spans="1:5" x14ac:dyDescent="0.2">
      <c r="A352" s="10">
        <v>1107</v>
      </c>
      <c r="B352" s="11">
        <v>124.75728155339806</v>
      </c>
    </row>
    <row r="353" spans="1:2" x14ac:dyDescent="0.2">
      <c r="A353" s="10">
        <v>1110</v>
      </c>
      <c r="B353" s="11">
        <v>152.50544662309369</v>
      </c>
    </row>
    <row r="354" spans="1:2" x14ac:dyDescent="0.2">
      <c r="A354" s="10">
        <v>1111</v>
      </c>
      <c r="B354" s="11">
        <v>113.38962605548853</v>
      </c>
    </row>
    <row r="355" spans="1:2" x14ac:dyDescent="0.2">
      <c r="A355" s="10">
        <v>1114</v>
      </c>
      <c r="B355" s="11">
        <v>133.43253968253967</v>
      </c>
    </row>
    <row r="356" spans="1:2" x14ac:dyDescent="0.2">
      <c r="A356" s="10">
        <v>1115</v>
      </c>
      <c r="B356" s="11">
        <v>140.45618247298918</v>
      </c>
    </row>
    <row r="357" spans="1:2" x14ac:dyDescent="0.2">
      <c r="A357" s="10">
        <v>1118</v>
      </c>
      <c r="B357" s="11">
        <v>145.413870246085</v>
      </c>
    </row>
    <row r="358" spans="1:2" x14ac:dyDescent="0.2">
      <c r="A358" s="10">
        <v>1122</v>
      </c>
      <c r="B358" s="11">
        <v>137.1778350515464</v>
      </c>
    </row>
    <row r="359" spans="1:2" x14ac:dyDescent="0.2">
      <c r="A359" s="10">
        <v>1124</v>
      </c>
      <c r="B359" s="11">
        <v>169.05444126074499</v>
      </c>
    </row>
    <row r="360" spans="1:2" x14ac:dyDescent="0.2">
      <c r="A360" s="10">
        <v>1129</v>
      </c>
      <c r="B360" s="11">
        <v>109.74987238386932</v>
      </c>
    </row>
    <row r="361" spans="1:2" x14ac:dyDescent="0.2">
      <c r="A361" s="10">
        <v>1132</v>
      </c>
      <c r="B361" s="11">
        <v>95.995893223819309</v>
      </c>
    </row>
    <row r="362" spans="1:2" x14ac:dyDescent="0.2">
      <c r="A362" s="10">
        <v>1138</v>
      </c>
      <c r="B362" s="11">
        <v>92.156862745098039</v>
      </c>
    </row>
    <row r="363" spans="1:2" x14ac:dyDescent="0.2">
      <c r="A363" s="10">
        <v>1143</v>
      </c>
      <c r="B363" s="11">
        <v>150.23691654879772</v>
      </c>
    </row>
    <row r="364" spans="1:2" x14ac:dyDescent="0.2">
      <c r="A364" s="10">
        <v>1153</v>
      </c>
      <c r="B364" s="11">
        <v>127.00165654334621</v>
      </c>
    </row>
    <row r="365" spans="1:2" x14ac:dyDescent="0.2">
      <c r="A365" s="10">
        <v>1154</v>
      </c>
      <c r="B365" s="11">
        <v>147.67156862745097</v>
      </c>
    </row>
    <row r="366" spans="1:2" x14ac:dyDescent="0.2">
      <c r="A366" s="10">
        <v>1156</v>
      </c>
      <c r="B366" s="11">
        <v>151.70494084899096</v>
      </c>
    </row>
    <row r="367" spans="1:2" x14ac:dyDescent="0.2">
      <c r="A367" s="10">
        <v>1157</v>
      </c>
      <c r="B367" s="11">
        <v>142.21343873517787</v>
      </c>
    </row>
    <row r="368" spans="1:2" x14ac:dyDescent="0.2">
      <c r="A368" s="10">
        <v>1158</v>
      </c>
      <c r="B368" s="11">
        <v>175.0380517503805</v>
      </c>
    </row>
    <row r="369" spans="1:2" x14ac:dyDescent="0.2">
      <c r="A369" s="10">
        <v>1159</v>
      </c>
      <c r="B369" s="11">
        <v>148.81518987341772</v>
      </c>
    </row>
    <row r="370" spans="1:2" x14ac:dyDescent="0.2">
      <c r="A370" s="10">
        <v>1162</v>
      </c>
      <c r="B370" s="11">
        <v>136.58536585365854</v>
      </c>
    </row>
    <row r="371" spans="1:2" x14ac:dyDescent="0.2">
      <c r="A371" s="10">
        <v>1170</v>
      </c>
      <c r="B371" s="11">
        <v>172.31872070581747</v>
      </c>
    </row>
    <row r="372" spans="1:2" x14ac:dyDescent="0.2">
      <c r="A372" s="10">
        <v>1173</v>
      </c>
      <c r="B372" s="11">
        <v>137.52000000000001</v>
      </c>
    </row>
    <row r="373" spans="1:2" x14ac:dyDescent="0.2">
      <c r="A373" s="10">
        <v>1174</v>
      </c>
      <c r="B373" s="11">
        <v>64.970836033700579</v>
      </c>
    </row>
    <row r="374" spans="1:2" x14ac:dyDescent="0.2">
      <c r="A374" s="10">
        <v>1176</v>
      </c>
      <c r="B374" s="11">
        <v>99.233983286908071</v>
      </c>
    </row>
    <row r="375" spans="1:2" x14ac:dyDescent="0.2">
      <c r="A375" s="10">
        <v>1178</v>
      </c>
      <c r="B375" s="11">
        <v>93.954248366013076</v>
      </c>
    </row>
    <row r="376" spans="1:2" x14ac:dyDescent="0.2">
      <c r="A376" s="10">
        <v>1181</v>
      </c>
      <c r="B376" s="11">
        <v>99.443118536197289</v>
      </c>
    </row>
    <row r="377" spans="1:2" x14ac:dyDescent="0.2">
      <c r="A377" s="10">
        <v>1188</v>
      </c>
      <c r="B377" s="11">
        <v>161.33004926108376</v>
      </c>
    </row>
    <row r="378" spans="1:2" x14ac:dyDescent="0.2">
      <c r="A378" s="10">
        <v>1192</v>
      </c>
      <c r="B378" s="11">
        <v>120.74947952810548</v>
      </c>
    </row>
    <row r="379" spans="1:2" x14ac:dyDescent="0.2">
      <c r="A379" s="10">
        <v>1193</v>
      </c>
      <c r="B379" s="11">
        <v>84.918478260869563</v>
      </c>
    </row>
    <row r="380" spans="1:2" x14ac:dyDescent="0.2">
      <c r="A380" s="10">
        <v>1203</v>
      </c>
      <c r="B380" s="11">
        <v>86.795252225519292</v>
      </c>
    </row>
    <row r="381" spans="1:2" x14ac:dyDescent="0.2">
      <c r="A381" s="10">
        <v>1204</v>
      </c>
      <c r="B381" s="11">
        <v>130.67484662576686</v>
      </c>
    </row>
    <row r="382" spans="1:2" x14ac:dyDescent="0.2">
      <c r="A382" s="10">
        <v>1206</v>
      </c>
      <c r="B382" s="11">
        <v>123.81602914389799</v>
      </c>
    </row>
    <row r="383" spans="1:2" x14ac:dyDescent="0.2">
      <c r="A383" s="10">
        <v>1212</v>
      </c>
      <c r="B383" s="11">
        <v>93.607305936073061</v>
      </c>
    </row>
    <row r="384" spans="1:2" x14ac:dyDescent="0.2">
      <c r="A384" s="10">
        <v>1214</v>
      </c>
      <c r="B384" s="11">
        <v>151.04166666666666</v>
      </c>
    </row>
    <row r="385" spans="1:2" x14ac:dyDescent="0.2">
      <c r="A385" s="10">
        <v>1225</v>
      </c>
      <c r="B385" s="11">
        <v>123.48993288590604</v>
      </c>
    </row>
    <row r="386" spans="1:2" x14ac:dyDescent="0.2">
      <c r="A386" s="10">
        <v>1228</v>
      </c>
      <c r="B386" s="11">
        <v>161.18421052631578</v>
      </c>
    </row>
    <row r="387" spans="1:2" x14ac:dyDescent="0.2">
      <c r="A387" s="10">
        <v>1238</v>
      </c>
      <c r="B387" s="11">
        <v>100.10266940451746</v>
      </c>
    </row>
    <row r="388" spans="1:2" x14ac:dyDescent="0.2">
      <c r="A388" s="10">
        <v>1246</v>
      </c>
      <c r="B388" s="11">
        <v>95.289079229122052</v>
      </c>
    </row>
    <row r="389" spans="1:2" x14ac:dyDescent="0.2">
      <c r="A389" s="10">
        <v>1247</v>
      </c>
      <c r="B389" s="11">
        <v>120.09014810045075</v>
      </c>
    </row>
    <row r="390" spans="1:2" x14ac:dyDescent="0.2">
      <c r="A390" s="10">
        <v>1254</v>
      </c>
      <c r="B390" s="11">
        <v>135.67143516382095</v>
      </c>
    </row>
    <row r="391" spans="1:2" x14ac:dyDescent="0.2">
      <c r="A391" s="10">
        <v>1255</v>
      </c>
      <c r="B391" s="11">
        <v>99.879227053140099</v>
      </c>
    </row>
    <row r="392" spans="1:2" x14ac:dyDescent="0.2">
      <c r="A392" s="10">
        <v>1265</v>
      </c>
      <c r="B392" s="11">
        <v>135.37771129394167</v>
      </c>
    </row>
    <row r="393" spans="1:2" x14ac:dyDescent="0.2">
      <c r="A393" s="10">
        <v>1268</v>
      </c>
      <c r="B393" s="11">
        <v>187.56194251734391</v>
      </c>
    </row>
    <row r="394" spans="1:2" x14ac:dyDescent="0.2">
      <c r="A394" s="10">
        <v>1269</v>
      </c>
      <c r="B394" s="11">
        <v>110.53089643167972</v>
      </c>
    </row>
    <row r="395" spans="1:2" x14ac:dyDescent="0.2">
      <c r="A395" s="10">
        <v>1274</v>
      </c>
      <c r="B395" s="11">
        <v>130.43478260869566</v>
      </c>
    </row>
    <row r="396" spans="1:2" x14ac:dyDescent="0.2">
      <c r="A396" s="10">
        <v>1275</v>
      </c>
      <c r="B396" s="11">
        <v>111.2</v>
      </c>
    </row>
    <row r="397" spans="1:2" x14ac:dyDescent="0.2">
      <c r="A397" s="10">
        <v>1283</v>
      </c>
      <c r="B397" s="11">
        <v>144.71153846153845</v>
      </c>
    </row>
    <row r="398" spans="1:2" x14ac:dyDescent="0.2">
      <c r="A398" s="10">
        <v>1298</v>
      </c>
      <c r="B398" s="11">
        <v>130.59701492537314</v>
      </c>
    </row>
    <row r="399" spans="1:2" x14ac:dyDescent="0.2">
      <c r="A399" s="10">
        <v>1300</v>
      </c>
      <c r="B399" s="11">
        <v>123.59550561797752</v>
      </c>
    </row>
    <row r="400" spans="1:2" x14ac:dyDescent="0.2">
      <c r="A400" s="10">
        <v>1306</v>
      </c>
      <c r="B400" s="11">
        <v>196.73123486682809</v>
      </c>
    </row>
    <row r="401" spans="1:2" x14ac:dyDescent="0.2">
      <c r="A401" s="10">
        <v>1307</v>
      </c>
      <c r="B401" s="11">
        <v>148.02631578947367</v>
      </c>
    </row>
    <row r="402" spans="1:2" x14ac:dyDescent="0.2">
      <c r="A402" s="10">
        <v>1308</v>
      </c>
      <c r="B402" s="11">
        <v>139.39393939393941</v>
      </c>
    </row>
    <row r="403" spans="1:2" x14ac:dyDescent="0.2">
      <c r="A403" s="10">
        <v>1309</v>
      </c>
      <c r="B403" s="11">
        <v>131.01604278074868</v>
      </c>
    </row>
    <row r="404" spans="1:2" x14ac:dyDescent="0.2">
      <c r="A404" s="10">
        <v>1311</v>
      </c>
      <c r="B404" s="11">
        <v>176.130389064143</v>
      </c>
    </row>
    <row r="405" spans="1:2" x14ac:dyDescent="0.2">
      <c r="A405" s="10">
        <v>1312</v>
      </c>
      <c r="B405" s="11">
        <v>159.34065934065933</v>
      </c>
    </row>
    <row r="406" spans="1:2" x14ac:dyDescent="0.2">
      <c r="A406" s="10">
        <v>1318</v>
      </c>
      <c r="B406" s="11">
        <v>154.51183431952663</v>
      </c>
    </row>
    <row r="407" spans="1:2" x14ac:dyDescent="0.2">
      <c r="A407" s="10">
        <v>1319</v>
      </c>
      <c r="B407" s="11">
        <v>153.88919977616118</v>
      </c>
    </row>
    <row r="408" spans="1:2" x14ac:dyDescent="0.2">
      <c r="A408" s="10">
        <v>1325</v>
      </c>
      <c r="B408" s="11">
        <v>81.894150417827305</v>
      </c>
    </row>
    <row r="409" spans="1:2" x14ac:dyDescent="0.2">
      <c r="A409" s="10">
        <v>1327</v>
      </c>
      <c r="B409" s="11">
        <v>102.0671834625323</v>
      </c>
    </row>
    <row r="410" spans="1:2" x14ac:dyDescent="0.2">
      <c r="A410" s="10">
        <v>1328</v>
      </c>
      <c r="B410" s="11">
        <v>159.9264705882353</v>
      </c>
    </row>
    <row r="411" spans="1:2" x14ac:dyDescent="0.2">
      <c r="A411" s="10">
        <v>1334</v>
      </c>
      <c r="B411" s="11">
        <v>92.279411764705884</v>
      </c>
    </row>
    <row r="412" spans="1:2" x14ac:dyDescent="0.2">
      <c r="A412" s="10">
        <v>1342</v>
      </c>
      <c r="B412" s="11">
        <v>139.13824057450628</v>
      </c>
    </row>
    <row r="413" spans="1:2" x14ac:dyDescent="0.2">
      <c r="A413" s="10">
        <v>1347</v>
      </c>
      <c r="B413" s="11">
        <v>121.75324675324676</v>
      </c>
    </row>
    <row r="414" spans="1:2" x14ac:dyDescent="0.2">
      <c r="A414" s="10">
        <v>1348</v>
      </c>
      <c r="B414" s="11">
        <v>159.60754504504504</v>
      </c>
    </row>
    <row r="415" spans="1:2" x14ac:dyDescent="0.2">
      <c r="A415" s="10">
        <v>1353</v>
      </c>
      <c r="B415" s="11">
        <v>114.71088435374149</v>
      </c>
    </row>
    <row r="416" spans="1:2" x14ac:dyDescent="0.2">
      <c r="A416" s="10">
        <v>1354</v>
      </c>
      <c r="B416" s="11">
        <v>126.6213712168005</v>
      </c>
    </row>
    <row r="417" spans="1:2" x14ac:dyDescent="0.2">
      <c r="A417" s="10">
        <v>1356</v>
      </c>
      <c r="B417" s="11">
        <v>88.541666666666671</v>
      </c>
    </row>
    <row r="418" spans="1:2" x14ac:dyDescent="0.2">
      <c r="A418" s="10">
        <v>1358</v>
      </c>
      <c r="B418" s="11">
        <v>139.05380333951763</v>
      </c>
    </row>
    <row r="419" spans="1:2" x14ac:dyDescent="0.2">
      <c r="A419" s="10">
        <v>1360</v>
      </c>
      <c r="B419" s="11">
        <v>159.09090909090909</v>
      </c>
    </row>
    <row r="420" spans="1:2" x14ac:dyDescent="0.2">
      <c r="A420" s="10">
        <v>1361</v>
      </c>
      <c r="B420" s="11">
        <v>72.664359861591691</v>
      </c>
    </row>
    <row r="421" spans="1:2" x14ac:dyDescent="0.2">
      <c r="A421" s="10">
        <v>1363</v>
      </c>
      <c r="B421" s="11">
        <v>60.35673187571922</v>
      </c>
    </row>
    <row r="422" spans="1:2" x14ac:dyDescent="0.2">
      <c r="A422" s="10">
        <v>1364</v>
      </c>
      <c r="B422" s="11">
        <v>111.14164305949008</v>
      </c>
    </row>
    <row r="423" spans="1:2" x14ac:dyDescent="0.2">
      <c r="A423" s="10">
        <v>1369</v>
      </c>
      <c r="B423" s="11">
        <v>169.81132075471697</v>
      </c>
    </row>
    <row r="424" spans="1:2" x14ac:dyDescent="0.2">
      <c r="A424" s="10">
        <v>1372</v>
      </c>
      <c r="B424" s="11">
        <v>99.638771824202294</v>
      </c>
    </row>
    <row r="425" spans="1:2" x14ac:dyDescent="0.2">
      <c r="A425" s="10">
        <v>1374</v>
      </c>
      <c r="B425" s="11">
        <v>177.17432586403342</v>
      </c>
    </row>
    <row r="426" spans="1:2" x14ac:dyDescent="0.2">
      <c r="A426" s="10">
        <v>1380</v>
      </c>
      <c r="B426" s="11">
        <v>120.15781922525107</v>
      </c>
    </row>
    <row r="427" spans="1:2" x14ac:dyDescent="0.2">
      <c r="A427" s="10">
        <v>1384</v>
      </c>
      <c r="B427" s="11">
        <v>79.096045197740111</v>
      </c>
    </row>
    <row r="428" spans="1:2" x14ac:dyDescent="0.2">
      <c r="A428" s="10">
        <v>1386</v>
      </c>
      <c r="B428" s="11">
        <v>108.75216637781629</v>
      </c>
    </row>
    <row r="429" spans="1:2" x14ac:dyDescent="0.2">
      <c r="A429" s="10">
        <v>1389</v>
      </c>
      <c r="B429" s="11">
        <v>216.20847651775486</v>
      </c>
    </row>
    <row r="430" spans="1:2" x14ac:dyDescent="0.2">
      <c r="A430" s="10">
        <v>1394</v>
      </c>
      <c r="B430" s="11">
        <v>85.2510460251046</v>
      </c>
    </row>
    <row r="431" spans="1:2" x14ac:dyDescent="0.2">
      <c r="A431" s="10">
        <v>1396</v>
      </c>
      <c r="B431" s="11">
        <v>113.30096696212732</v>
      </c>
    </row>
    <row r="432" spans="1:2" x14ac:dyDescent="0.2">
      <c r="A432" s="10">
        <v>1398</v>
      </c>
      <c r="B432" s="11">
        <v>90.879048248512888</v>
      </c>
    </row>
    <row r="433" spans="1:2" x14ac:dyDescent="0.2">
      <c r="A433" s="10">
        <v>1406</v>
      </c>
      <c r="B433" s="11">
        <v>167.07168894289185</v>
      </c>
    </row>
    <row r="434" spans="1:2" x14ac:dyDescent="0.2">
      <c r="A434" s="10">
        <v>1407</v>
      </c>
      <c r="B434" s="11">
        <v>173.17708333333334</v>
      </c>
    </row>
    <row r="435" spans="1:2" x14ac:dyDescent="0.2">
      <c r="A435" s="10">
        <v>1410</v>
      </c>
      <c r="B435" s="11">
        <v>102.72336359292881</v>
      </c>
    </row>
    <row r="436" spans="1:2" x14ac:dyDescent="0.2">
      <c r="A436" s="10">
        <v>1412</v>
      </c>
      <c r="B436" s="11">
        <v>83.932853717026376</v>
      </c>
    </row>
    <row r="437" spans="1:2" x14ac:dyDescent="0.2">
      <c r="A437" s="10">
        <v>1414</v>
      </c>
      <c r="B437" s="11">
        <v>139.3709327548807</v>
      </c>
    </row>
    <row r="438" spans="1:2" x14ac:dyDescent="0.2">
      <c r="A438" s="10">
        <v>1415</v>
      </c>
      <c r="B438" s="11">
        <v>112.01298701298701</v>
      </c>
    </row>
    <row r="439" spans="1:2" x14ac:dyDescent="0.2">
      <c r="A439" s="10">
        <v>1429</v>
      </c>
      <c r="B439" s="11">
        <v>148.00995024875621</v>
      </c>
    </row>
    <row r="440" spans="1:2" x14ac:dyDescent="0.2">
      <c r="A440" s="10">
        <v>1433</v>
      </c>
      <c r="B440" s="11">
        <v>66.632231404958674</v>
      </c>
    </row>
    <row r="441" spans="1:2" x14ac:dyDescent="0.2">
      <c r="A441" s="10">
        <v>1436</v>
      </c>
      <c r="B441" s="11">
        <v>113.20754716981132</v>
      </c>
    </row>
    <row r="442" spans="1:2" x14ac:dyDescent="0.2">
      <c r="A442" s="10">
        <v>1439</v>
      </c>
      <c r="B442" s="11">
        <v>121.11650485436893</v>
      </c>
    </row>
    <row r="443" spans="1:2" x14ac:dyDescent="0.2">
      <c r="A443" s="10">
        <v>1441</v>
      </c>
      <c r="B443" s="11">
        <v>74.75538160469668</v>
      </c>
    </row>
    <row r="444" spans="1:2" x14ac:dyDescent="0.2">
      <c r="A444" s="10">
        <v>1448</v>
      </c>
      <c r="B444" s="11">
        <v>114.83253588516746</v>
      </c>
    </row>
    <row r="445" spans="1:2" x14ac:dyDescent="0.2">
      <c r="A445" s="10">
        <v>1449</v>
      </c>
      <c r="B445" s="11">
        <v>83.20950965824666</v>
      </c>
    </row>
    <row r="446" spans="1:2" x14ac:dyDescent="0.2">
      <c r="A446" s="10">
        <v>1452</v>
      </c>
      <c r="B446" s="11">
        <v>181.93282636248415</v>
      </c>
    </row>
    <row r="447" spans="1:2" x14ac:dyDescent="0.2">
      <c r="A447" s="10">
        <v>1455</v>
      </c>
      <c r="B447" s="11">
        <v>151.5151515151515</v>
      </c>
    </row>
    <row r="448" spans="1:2" x14ac:dyDescent="0.2">
      <c r="A448" s="10">
        <v>1456</v>
      </c>
      <c r="B448" s="11">
        <v>106.25379477838494</v>
      </c>
    </row>
    <row r="449" spans="1:2" x14ac:dyDescent="0.2">
      <c r="A449" s="10">
        <v>1458</v>
      </c>
      <c r="B449" s="11">
        <v>113.88888888888889</v>
      </c>
    </row>
    <row r="450" spans="1:2" x14ac:dyDescent="0.2">
      <c r="A450" s="10">
        <v>1459</v>
      </c>
      <c r="B450" s="11">
        <v>131.84137291280149</v>
      </c>
    </row>
  </sheetData>
  <sheetProtection sheet="1" objects="1" scenarios="1"/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464"/>
  <sheetViews>
    <sheetView topLeftCell="F1" workbookViewId="0">
      <selection activeCell="H18" sqref="H18:I25"/>
    </sheetView>
  </sheetViews>
  <sheetFormatPr baseColWidth="10" defaultRowHeight="16" x14ac:dyDescent="0.2"/>
  <cols>
    <col min="1" max="1" width="13" bestFit="1" customWidth="1"/>
    <col min="2" max="2" width="7.6640625" bestFit="1" customWidth="1"/>
    <col min="4" max="4" width="13" bestFit="1" customWidth="1"/>
    <col min="5" max="5" width="7.6640625" bestFit="1" customWidth="1"/>
    <col min="8" max="8" width="27.83203125" customWidth="1"/>
    <col min="9" max="9" width="21.83203125" customWidth="1"/>
    <col min="12" max="12" width="15.5" customWidth="1"/>
    <col min="13" max="13" width="16" customWidth="1"/>
    <col min="14" max="14" width="15.33203125" customWidth="1"/>
  </cols>
  <sheetData>
    <row r="1" spans="1:14" ht="34" x14ac:dyDescent="0.2">
      <c r="H1" s="30" t="s">
        <v>293</v>
      </c>
      <c r="I1" t="s">
        <v>302</v>
      </c>
    </row>
    <row r="2" spans="1:14" x14ac:dyDescent="0.2">
      <c r="I2" t="s">
        <v>303</v>
      </c>
    </row>
    <row r="3" spans="1:14" x14ac:dyDescent="0.2">
      <c r="A3" s="9" t="s">
        <v>271</v>
      </c>
      <c r="B3" t="s">
        <v>115</v>
      </c>
      <c r="D3" s="9" t="s">
        <v>271</v>
      </c>
      <c r="E3" t="s">
        <v>92</v>
      </c>
    </row>
    <row r="4" spans="1:14" x14ac:dyDescent="0.2">
      <c r="A4" s="10">
        <v>1</v>
      </c>
      <c r="B4" s="11">
        <v>121.92982456140351</v>
      </c>
      <c r="D4" s="10">
        <v>1</v>
      </c>
      <c r="E4" s="14">
        <v>121.92982456140351</v>
      </c>
      <c r="H4" t="s">
        <v>282</v>
      </c>
    </row>
    <row r="5" spans="1:14" ht="17" thickBot="1" x14ac:dyDescent="0.25">
      <c r="A5" s="10">
        <v>2</v>
      </c>
      <c r="B5" s="11">
        <v>143.81933438985737</v>
      </c>
      <c r="D5" s="10">
        <v>2</v>
      </c>
      <c r="E5" s="14">
        <v>143.81933438985737</v>
      </c>
    </row>
    <row r="6" spans="1:14" x14ac:dyDescent="0.2">
      <c r="A6" s="10">
        <v>3</v>
      </c>
      <c r="B6" s="11">
        <v>125.13997760358343</v>
      </c>
      <c r="D6" s="10">
        <v>3</v>
      </c>
      <c r="E6" s="14">
        <v>125.13997760358343</v>
      </c>
      <c r="H6" s="6"/>
      <c r="I6" s="18" t="s">
        <v>115</v>
      </c>
      <c r="J6" s="17" t="s">
        <v>92</v>
      </c>
      <c r="M6" s="18" t="s">
        <v>115</v>
      </c>
      <c r="N6" s="17" t="s">
        <v>92</v>
      </c>
    </row>
    <row r="7" spans="1:14" x14ac:dyDescent="0.2">
      <c r="A7" s="10">
        <v>4</v>
      </c>
      <c r="B7" s="11">
        <v>81.537565521258003</v>
      </c>
      <c r="D7" s="10">
        <v>4</v>
      </c>
      <c r="E7" s="14">
        <v>81.537565521258003</v>
      </c>
      <c r="H7" t="s">
        <v>258</v>
      </c>
      <c r="I7">
        <v>132.71900297063425</v>
      </c>
      <c r="J7">
        <v>110.1755296739622</v>
      </c>
      <c r="L7" t="s">
        <v>258</v>
      </c>
      <c r="M7">
        <f t="shared" ref="M7:N9" si="0">I7</f>
        <v>132.71900297063425</v>
      </c>
      <c r="N7">
        <f t="shared" si="0"/>
        <v>110.1755296739622</v>
      </c>
    </row>
    <row r="8" spans="1:14" x14ac:dyDescent="0.2">
      <c r="A8" s="10">
        <v>5</v>
      </c>
      <c r="B8" s="11">
        <v>113.73976342129208</v>
      </c>
      <c r="D8" s="10">
        <v>5</v>
      </c>
      <c r="E8" s="14">
        <v>113.73976342129208</v>
      </c>
      <c r="H8" t="s">
        <v>283</v>
      </c>
      <c r="I8">
        <v>979.62711295363715</v>
      </c>
      <c r="J8">
        <v>606.05493691832726</v>
      </c>
      <c r="L8" t="s">
        <v>283</v>
      </c>
      <c r="M8">
        <f t="shared" si="0"/>
        <v>979.62711295363715</v>
      </c>
      <c r="N8">
        <f t="shared" si="0"/>
        <v>606.05493691832726</v>
      </c>
    </row>
    <row r="9" spans="1:14" x14ac:dyDescent="0.2">
      <c r="A9" s="10">
        <v>6</v>
      </c>
      <c r="B9" s="11">
        <v>104.99265785609398</v>
      </c>
      <c r="D9" s="10">
        <v>6</v>
      </c>
      <c r="E9" s="14">
        <v>104.99265785609398</v>
      </c>
      <c r="H9" t="s">
        <v>284</v>
      </c>
      <c r="I9">
        <v>726</v>
      </c>
      <c r="J9">
        <v>445</v>
      </c>
      <c r="L9" t="s">
        <v>284</v>
      </c>
      <c r="M9">
        <f t="shared" si="0"/>
        <v>726</v>
      </c>
      <c r="N9">
        <f t="shared" si="0"/>
        <v>445</v>
      </c>
    </row>
    <row r="10" spans="1:14" x14ac:dyDescent="0.2">
      <c r="A10" s="10">
        <v>7</v>
      </c>
      <c r="B10" s="11">
        <v>181.22786304604486</v>
      </c>
      <c r="D10" s="10">
        <v>7</v>
      </c>
      <c r="E10" s="14">
        <v>181.22786304604486</v>
      </c>
      <c r="H10" t="s">
        <v>285</v>
      </c>
      <c r="I10">
        <v>0</v>
      </c>
      <c r="L10" t="s">
        <v>300</v>
      </c>
      <c r="M10">
        <f>SQRT(I8/I9)</f>
        <v>1.1616146695148126</v>
      </c>
      <c r="N10">
        <f>SQRT(J8/J9)</f>
        <v>1.1670137987864748</v>
      </c>
    </row>
    <row r="11" spans="1:14" x14ac:dyDescent="0.2">
      <c r="A11" s="10">
        <v>8</v>
      </c>
      <c r="B11" s="11">
        <v>95.693779904306226</v>
      </c>
      <c r="D11" s="10">
        <v>8</v>
      </c>
      <c r="E11" s="14">
        <v>95.693779904306226</v>
      </c>
      <c r="H11" t="s">
        <v>286</v>
      </c>
      <c r="I11">
        <v>1099</v>
      </c>
      <c r="L11" t="s">
        <v>301</v>
      </c>
      <c r="M11">
        <f>M10*I16</f>
        <v>2.2792330625036312</v>
      </c>
      <c r="N11">
        <f>N10*I16</f>
        <v>2.2898268284637697</v>
      </c>
    </row>
    <row r="12" spans="1:14" x14ac:dyDescent="0.2">
      <c r="A12" s="10">
        <v>9</v>
      </c>
      <c r="B12" s="11">
        <v>73.224351747463359</v>
      </c>
      <c r="D12" s="10">
        <v>9</v>
      </c>
      <c r="E12" s="14">
        <v>73.224351747463359</v>
      </c>
      <c r="H12" t="s">
        <v>287</v>
      </c>
      <c r="I12">
        <v>13.690977508432638</v>
      </c>
    </row>
    <row r="13" spans="1:14" x14ac:dyDescent="0.2">
      <c r="A13" s="10">
        <v>10</v>
      </c>
      <c r="B13" s="11">
        <v>109.5636025998143</v>
      </c>
      <c r="D13" s="10">
        <v>10</v>
      </c>
      <c r="E13" s="14">
        <v>109.5636025998143</v>
      </c>
      <c r="H13" t="s">
        <v>288</v>
      </c>
      <c r="I13">
        <v>8.2118541439551723E-40</v>
      </c>
    </row>
    <row r="14" spans="1:14" x14ac:dyDescent="0.2">
      <c r="A14" s="10">
        <v>11</v>
      </c>
      <c r="B14" s="11">
        <v>124.51923076923077</v>
      </c>
      <c r="D14" s="10">
        <v>11</v>
      </c>
      <c r="E14" s="14">
        <v>124.51923076923077</v>
      </c>
      <c r="H14" t="s">
        <v>289</v>
      </c>
      <c r="I14">
        <v>1.6462413086894818</v>
      </c>
    </row>
    <row r="15" spans="1:14" x14ac:dyDescent="0.2">
      <c r="A15" s="10">
        <v>12</v>
      </c>
      <c r="B15" s="11">
        <v>148.45094664371771</v>
      </c>
      <c r="D15" s="10">
        <v>12</v>
      </c>
      <c r="E15" s="14">
        <v>148.45094664371771</v>
      </c>
      <c r="H15" t="s">
        <v>290</v>
      </c>
      <c r="I15" s="31">
        <v>1.6423708287910345E-39</v>
      </c>
      <c r="J15" t="s">
        <v>304</v>
      </c>
    </row>
    <row r="16" spans="1:14" ht="17" thickBot="1" x14ac:dyDescent="0.25">
      <c r="A16" s="10">
        <v>13</v>
      </c>
      <c r="B16" s="11">
        <v>157.89473684210526</v>
      </c>
      <c r="D16" s="10">
        <v>13</v>
      </c>
      <c r="E16" s="14">
        <v>157.89473684210526</v>
      </c>
      <c r="H16" s="5" t="s">
        <v>291</v>
      </c>
      <c r="I16" s="5">
        <v>1.9621248959051363</v>
      </c>
      <c r="J16" s="5"/>
    </row>
    <row r="17" spans="1:15" x14ac:dyDescent="0.2">
      <c r="A17" s="10">
        <v>14</v>
      </c>
      <c r="B17" s="11">
        <v>187.08165997322624</v>
      </c>
      <c r="D17" s="10">
        <v>14</v>
      </c>
      <c r="E17" s="14">
        <v>187.08165997322624</v>
      </c>
    </row>
    <row r="18" spans="1:15" x14ac:dyDescent="0.2">
      <c r="A18" s="10">
        <v>15</v>
      </c>
      <c r="B18" s="11">
        <v>125.29928172386273</v>
      </c>
      <c r="D18" s="10">
        <v>15</v>
      </c>
      <c r="E18" s="14">
        <v>125.29928172386273</v>
      </c>
      <c r="H18" t="s">
        <v>294</v>
      </c>
      <c r="I18">
        <f>SUM(I9:J9)</f>
        <v>1171</v>
      </c>
    </row>
    <row r="19" spans="1:15" x14ac:dyDescent="0.2">
      <c r="A19" s="10">
        <v>16</v>
      </c>
      <c r="B19" s="11">
        <v>154.56674473067915</v>
      </c>
      <c r="D19" s="10">
        <v>16</v>
      </c>
      <c r="E19" s="14">
        <v>154.56674473067915</v>
      </c>
      <c r="H19" t="s">
        <v>295</v>
      </c>
      <c r="I19">
        <f>I7-J7</f>
        <v>22.543473296672047</v>
      </c>
    </row>
    <row r="20" spans="1:15" x14ac:dyDescent="0.2">
      <c r="A20" s="10">
        <v>17</v>
      </c>
      <c r="B20" s="11">
        <v>148.40637450199202</v>
      </c>
      <c r="D20" s="10">
        <v>17</v>
      </c>
      <c r="E20" s="14">
        <v>148.40637450199202</v>
      </c>
      <c r="H20" t="s">
        <v>296</v>
      </c>
      <c r="I20">
        <f>SQRT((I8/I9)+(J8/J9))</f>
        <v>1.646593406700648</v>
      </c>
    </row>
    <row r="21" spans="1:15" x14ac:dyDescent="0.2">
      <c r="A21" s="10">
        <v>18</v>
      </c>
      <c r="B21" s="11">
        <v>69.444444444444443</v>
      </c>
      <c r="D21" s="10">
        <v>18</v>
      </c>
      <c r="E21" s="14">
        <v>69.444444444444443</v>
      </c>
    </row>
    <row r="22" spans="1:15" x14ac:dyDescent="0.2">
      <c r="A22" s="10">
        <v>19</v>
      </c>
      <c r="B22" s="11">
        <v>142.72890484739676</v>
      </c>
      <c r="D22" s="10">
        <v>19</v>
      </c>
      <c r="E22" s="14">
        <v>142.72890484739676</v>
      </c>
      <c r="H22" t="s">
        <v>297</v>
      </c>
      <c r="I22">
        <f>I16*I20</f>
        <v>3.2308219167205929</v>
      </c>
    </row>
    <row r="23" spans="1:15" x14ac:dyDescent="0.2">
      <c r="A23" s="10">
        <v>20</v>
      </c>
      <c r="B23" s="11">
        <v>103.80881254667662</v>
      </c>
      <c r="D23" s="10">
        <v>20</v>
      </c>
      <c r="E23" s="14">
        <v>103.80881254667662</v>
      </c>
      <c r="H23" t="s">
        <v>298</v>
      </c>
      <c r="I23">
        <f>I19-I22</f>
        <v>19.312651379951454</v>
      </c>
    </row>
    <row r="24" spans="1:15" x14ac:dyDescent="0.2">
      <c r="A24" s="10">
        <v>21</v>
      </c>
      <c r="B24" s="11">
        <v>136.91077441077442</v>
      </c>
      <c r="D24" s="10">
        <v>21</v>
      </c>
      <c r="E24" s="14">
        <v>136.91077441077442</v>
      </c>
      <c r="H24" t="s">
        <v>299</v>
      </c>
      <c r="I24">
        <f>I19+I22</f>
        <v>25.774295213392641</v>
      </c>
    </row>
    <row r="25" spans="1:15" x14ac:dyDescent="0.2">
      <c r="A25" s="10">
        <v>22</v>
      </c>
      <c r="B25" s="11">
        <v>125.81227436823104</v>
      </c>
      <c r="D25" s="10">
        <v>22</v>
      </c>
      <c r="E25" s="14">
        <v>125.81227436823104</v>
      </c>
    </row>
    <row r="26" spans="1:15" x14ac:dyDescent="0.2">
      <c r="A26" s="10">
        <v>23</v>
      </c>
      <c r="B26" s="11">
        <v>128.13370473537606</v>
      </c>
      <c r="D26" s="10">
        <v>23</v>
      </c>
      <c r="E26" s="14">
        <v>128.13370473537606</v>
      </c>
    </row>
    <row r="27" spans="1:15" x14ac:dyDescent="0.2">
      <c r="A27" s="10">
        <v>24</v>
      </c>
      <c r="B27" s="11">
        <v>122.54716981132076</v>
      </c>
      <c r="D27" s="10">
        <v>24</v>
      </c>
      <c r="E27" s="14">
        <v>122.54716981132076</v>
      </c>
    </row>
    <row r="28" spans="1:15" ht="17" thickBot="1" x14ac:dyDescent="0.25">
      <c r="A28" s="10">
        <v>25</v>
      </c>
      <c r="B28" s="11">
        <v>145.28301886792454</v>
      </c>
      <c r="D28" s="10">
        <v>25</v>
      </c>
      <c r="E28" s="14">
        <v>145.28301886792454</v>
      </c>
    </row>
    <row r="29" spans="1:15" x14ac:dyDescent="0.2">
      <c r="A29" s="10">
        <v>26</v>
      </c>
      <c r="B29" s="11">
        <v>160.1875</v>
      </c>
      <c r="D29" s="10">
        <v>26</v>
      </c>
      <c r="E29" s="14">
        <v>160.1875</v>
      </c>
      <c r="H29" s="21" t="s">
        <v>308</v>
      </c>
      <c r="I29" s="22"/>
      <c r="J29" s="22"/>
      <c r="K29" s="22"/>
      <c r="L29" s="22"/>
      <c r="M29" s="22"/>
      <c r="N29" s="22"/>
      <c r="O29" s="23"/>
    </row>
    <row r="30" spans="1:15" x14ac:dyDescent="0.2">
      <c r="A30" s="10">
        <v>27</v>
      </c>
      <c r="B30" s="11">
        <v>149.77777777777777</v>
      </c>
      <c r="D30" s="10">
        <v>27</v>
      </c>
      <c r="E30" s="14">
        <v>149.77777777777777</v>
      </c>
      <c r="H30" s="24"/>
      <c r="I30" s="25"/>
      <c r="J30" s="25"/>
      <c r="K30" s="25"/>
      <c r="L30" s="25"/>
      <c r="M30" s="25"/>
      <c r="N30" s="25"/>
      <c r="O30" s="26"/>
    </row>
    <row r="31" spans="1:15" x14ac:dyDescent="0.2">
      <c r="A31" s="10">
        <v>28</v>
      </c>
      <c r="B31" s="11">
        <v>179.57746478873239</v>
      </c>
      <c r="D31" s="10">
        <v>28</v>
      </c>
      <c r="E31" s="14">
        <v>179.57746478873239</v>
      </c>
      <c r="H31" s="24" t="s">
        <v>306</v>
      </c>
      <c r="I31" s="25"/>
      <c r="J31" s="25"/>
      <c r="K31" s="25"/>
      <c r="L31" s="25"/>
      <c r="M31" s="25"/>
      <c r="N31" s="25"/>
      <c r="O31" s="26"/>
    </row>
    <row r="32" spans="1:15" x14ac:dyDescent="0.2">
      <c r="A32" s="10">
        <v>29</v>
      </c>
      <c r="B32" s="11">
        <v>129.6875</v>
      </c>
      <c r="D32" s="10">
        <v>29</v>
      </c>
      <c r="E32" s="14">
        <v>129.6875</v>
      </c>
      <c r="H32" s="24" t="s">
        <v>305</v>
      </c>
      <c r="I32" s="25"/>
      <c r="J32" s="25"/>
      <c r="K32" s="25"/>
      <c r="L32" s="25"/>
      <c r="M32" s="25"/>
      <c r="N32" s="25"/>
      <c r="O32" s="26"/>
    </row>
    <row r="33" spans="1:15" ht="17" thickBot="1" x14ac:dyDescent="0.25">
      <c r="A33" s="10">
        <v>30</v>
      </c>
      <c r="B33" s="11">
        <v>131.73076923076923</v>
      </c>
      <c r="D33" s="10">
        <v>30</v>
      </c>
      <c r="E33" s="14">
        <v>131.73076923076923</v>
      </c>
      <c r="H33" s="27" t="s">
        <v>307</v>
      </c>
      <c r="I33" s="28"/>
      <c r="J33" s="28"/>
      <c r="K33" s="28"/>
      <c r="L33" s="28"/>
      <c r="M33" s="28"/>
      <c r="N33" s="28"/>
      <c r="O33" s="29"/>
    </row>
    <row r="34" spans="1:15" x14ac:dyDescent="0.2">
      <c r="A34" s="10">
        <v>31</v>
      </c>
      <c r="B34" s="11">
        <v>30.372057706909644</v>
      </c>
      <c r="D34" s="10">
        <v>31</v>
      </c>
      <c r="E34" s="14">
        <v>30.372057706909644</v>
      </c>
    </row>
    <row r="35" spans="1:15" x14ac:dyDescent="0.2">
      <c r="A35" s="10">
        <v>32</v>
      </c>
      <c r="B35" s="11">
        <v>121.62052117263843</v>
      </c>
      <c r="D35" s="10">
        <v>32</v>
      </c>
      <c r="E35" s="14">
        <v>121.62052117263843</v>
      </c>
    </row>
    <row r="36" spans="1:15" x14ac:dyDescent="0.2">
      <c r="A36" s="10">
        <v>33</v>
      </c>
      <c r="B36" s="11">
        <v>145.78606158833063</v>
      </c>
      <c r="D36" s="10">
        <v>33</v>
      </c>
      <c r="E36" s="14">
        <v>145.78606158833063</v>
      </c>
      <c r="H36" t="s">
        <v>327</v>
      </c>
      <c r="I36" s="25">
        <v>1500</v>
      </c>
      <c r="J36" s="25"/>
    </row>
    <row r="37" spans="1:15" x14ac:dyDescent="0.2">
      <c r="A37" s="10">
        <v>34</v>
      </c>
      <c r="B37" s="11">
        <v>97.352941176470594</v>
      </c>
      <c r="D37" s="10">
        <v>34</v>
      </c>
      <c r="E37" s="14">
        <v>97.352941176470594</v>
      </c>
      <c r="G37" t="s">
        <v>328</v>
      </c>
      <c r="H37" t="s">
        <v>329</v>
      </c>
      <c r="I37" s="1">
        <f>I36*19.3</f>
        <v>28950</v>
      </c>
      <c r="J37" s="1"/>
    </row>
    <row r="38" spans="1:15" x14ac:dyDescent="0.2">
      <c r="A38" s="10">
        <v>35</v>
      </c>
      <c r="B38" s="11">
        <v>177.77065983344011</v>
      </c>
      <c r="D38" s="10">
        <v>35</v>
      </c>
      <c r="E38" s="14">
        <v>177.77065983344011</v>
      </c>
      <c r="H38" t="s">
        <v>330</v>
      </c>
      <c r="I38" s="1">
        <f>I36*25.7</f>
        <v>38550</v>
      </c>
      <c r="J38" s="1"/>
    </row>
    <row r="39" spans="1:15" x14ac:dyDescent="0.2">
      <c r="A39" s="10">
        <v>36</v>
      </c>
      <c r="B39" s="11">
        <v>126.01957585644372</v>
      </c>
      <c r="D39" s="10">
        <v>36</v>
      </c>
      <c r="E39" s="14">
        <v>126.01957585644372</v>
      </c>
    </row>
    <row r="40" spans="1:15" x14ac:dyDescent="0.2">
      <c r="A40" s="10">
        <v>37</v>
      </c>
      <c r="B40" s="11">
        <v>132.17866909753874</v>
      </c>
      <c r="D40" s="10">
        <v>37</v>
      </c>
      <c r="E40" s="14">
        <v>132.17866909753874</v>
      </c>
    </row>
    <row r="41" spans="1:15" x14ac:dyDescent="0.2">
      <c r="A41" s="10">
        <v>38</v>
      </c>
      <c r="B41" s="11">
        <v>117.96453353893601</v>
      </c>
      <c r="D41" s="10">
        <v>38</v>
      </c>
      <c r="E41" s="14">
        <v>117.96453353893601</v>
      </c>
    </row>
    <row r="42" spans="1:15" x14ac:dyDescent="0.2">
      <c r="A42" s="10">
        <v>39</v>
      </c>
      <c r="B42" s="11">
        <v>103.12204351939451</v>
      </c>
      <c r="D42" s="10">
        <v>39</v>
      </c>
      <c r="E42" s="14">
        <v>103.12204351939451</v>
      </c>
    </row>
    <row r="43" spans="1:15" x14ac:dyDescent="0.2">
      <c r="A43" s="10">
        <v>40</v>
      </c>
      <c r="B43" s="11">
        <v>71.180555555555557</v>
      </c>
      <c r="D43" s="10">
        <v>40</v>
      </c>
      <c r="E43" s="14">
        <v>71.180555555555557</v>
      </c>
    </row>
    <row r="44" spans="1:15" x14ac:dyDescent="0.2">
      <c r="A44" s="10">
        <v>41</v>
      </c>
      <c r="B44" s="11">
        <v>120.84592145015105</v>
      </c>
      <c r="D44" s="10">
        <v>41</v>
      </c>
      <c r="E44" s="14">
        <v>120.84592145015105</v>
      </c>
    </row>
    <row r="45" spans="1:15" x14ac:dyDescent="0.2">
      <c r="A45" s="10">
        <v>42</v>
      </c>
      <c r="B45" s="11">
        <v>128.01204819277109</v>
      </c>
      <c r="D45" s="10">
        <v>42</v>
      </c>
      <c r="E45" s="14">
        <v>128.01204819277109</v>
      </c>
    </row>
    <row r="46" spans="1:15" x14ac:dyDescent="0.2">
      <c r="A46" s="10">
        <v>43</v>
      </c>
      <c r="B46" s="11">
        <v>162.89592760180994</v>
      </c>
      <c r="D46" s="10">
        <v>43</v>
      </c>
      <c r="E46" s="14">
        <v>162.89592760180994</v>
      </c>
    </row>
    <row r="47" spans="1:15" x14ac:dyDescent="0.2">
      <c r="A47" s="10">
        <v>44</v>
      </c>
      <c r="B47" s="11">
        <v>138.85927505330491</v>
      </c>
      <c r="D47" s="10">
        <v>44</v>
      </c>
      <c r="E47" s="14">
        <v>138.85927505330491</v>
      </c>
    </row>
    <row r="48" spans="1:15" x14ac:dyDescent="0.2">
      <c r="A48" s="10">
        <v>45</v>
      </c>
      <c r="B48" s="11">
        <v>122.60869565217391</v>
      </c>
      <c r="D48" s="10">
        <v>45</v>
      </c>
      <c r="E48" s="14">
        <v>122.60869565217391</v>
      </c>
    </row>
    <row r="49" spans="1:5" x14ac:dyDescent="0.2">
      <c r="A49" s="10">
        <v>46</v>
      </c>
      <c r="B49" s="11">
        <v>182.59132420091325</v>
      </c>
      <c r="D49" s="10">
        <v>46</v>
      </c>
      <c r="E49" s="14">
        <v>182.59132420091325</v>
      </c>
    </row>
    <row r="50" spans="1:5" x14ac:dyDescent="0.2">
      <c r="A50" s="10">
        <v>47</v>
      </c>
      <c r="B50" s="11">
        <v>111.53373662168451</v>
      </c>
      <c r="D50" s="10">
        <v>47</v>
      </c>
      <c r="E50" s="14">
        <v>111.53373662168451</v>
      </c>
    </row>
    <row r="51" spans="1:5" x14ac:dyDescent="0.2">
      <c r="A51" s="10">
        <v>48</v>
      </c>
      <c r="B51" s="11">
        <v>150.78502415458937</v>
      </c>
      <c r="D51" s="10">
        <v>48</v>
      </c>
      <c r="E51" s="14">
        <v>150.78502415458937</v>
      </c>
    </row>
    <row r="52" spans="1:5" x14ac:dyDescent="0.2">
      <c r="A52" s="10">
        <v>49</v>
      </c>
      <c r="B52" s="11">
        <v>77.823691460055102</v>
      </c>
      <c r="D52" s="10">
        <v>49</v>
      </c>
      <c r="E52" s="14">
        <v>77.823691460055102</v>
      </c>
    </row>
    <row r="53" spans="1:5" x14ac:dyDescent="0.2">
      <c r="A53" s="10">
        <v>50</v>
      </c>
      <c r="B53" s="11">
        <v>132.98429319371726</v>
      </c>
      <c r="D53" s="10">
        <v>50</v>
      </c>
      <c r="E53" s="14">
        <v>132.98429319371726</v>
      </c>
    </row>
    <row r="54" spans="1:5" x14ac:dyDescent="0.2">
      <c r="A54" s="10">
        <v>51</v>
      </c>
      <c r="B54" s="11">
        <v>120.40816326530613</v>
      </c>
      <c r="D54" s="10">
        <v>51</v>
      </c>
      <c r="E54" s="14">
        <v>120.40816326530613</v>
      </c>
    </row>
    <row r="55" spans="1:5" x14ac:dyDescent="0.2">
      <c r="A55" s="10">
        <v>52</v>
      </c>
      <c r="B55" s="11">
        <v>97.363945578231295</v>
      </c>
      <c r="D55" s="10">
        <v>52</v>
      </c>
      <c r="E55" s="14">
        <v>97.363945578231295</v>
      </c>
    </row>
    <row r="56" spans="1:5" x14ac:dyDescent="0.2">
      <c r="A56" s="10">
        <v>53</v>
      </c>
      <c r="B56" s="11">
        <v>134.80392156862746</v>
      </c>
      <c r="D56" s="10">
        <v>53</v>
      </c>
      <c r="E56" s="14">
        <v>134.80392156862746</v>
      </c>
    </row>
    <row r="57" spans="1:5" x14ac:dyDescent="0.2">
      <c r="A57" s="10">
        <v>54</v>
      </c>
      <c r="B57" s="11">
        <v>209.01194353963083</v>
      </c>
      <c r="D57" s="10">
        <v>54</v>
      </c>
      <c r="E57" s="14">
        <v>209.01194353963083</v>
      </c>
    </row>
    <row r="58" spans="1:5" x14ac:dyDescent="0.2">
      <c r="A58" s="10">
        <v>55</v>
      </c>
      <c r="B58" s="11">
        <v>95.588235294117652</v>
      </c>
      <c r="D58" s="10">
        <v>55</v>
      </c>
      <c r="E58" s="14">
        <v>95.588235294117652</v>
      </c>
    </row>
    <row r="59" spans="1:5" x14ac:dyDescent="0.2">
      <c r="A59" s="10">
        <v>56</v>
      </c>
      <c r="B59" s="11">
        <v>126.66666666666667</v>
      </c>
      <c r="D59" s="10">
        <v>56</v>
      </c>
      <c r="E59" s="14">
        <v>126.66666666666667</v>
      </c>
    </row>
    <row r="60" spans="1:5" x14ac:dyDescent="0.2">
      <c r="A60" s="10">
        <v>57</v>
      </c>
      <c r="B60" s="11">
        <v>99.19493962047153</v>
      </c>
      <c r="D60" s="10">
        <v>57</v>
      </c>
      <c r="E60" s="14">
        <v>99.19493962047153</v>
      </c>
    </row>
    <row r="61" spans="1:5" x14ac:dyDescent="0.2">
      <c r="A61" s="10">
        <v>58</v>
      </c>
      <c r="B61" s="11">
        <v>114.24418604651163</v>
      </c>
      <c r="D61" s="10">
        <v>58</v>
      </c>
      <c r="E61" s="14">
        <v>114.24418604651163</v>
      </c>
    </row>
    <row r="62" spans="1:5" x14ac:dyDescent="0.2">
      <c r="A62" s="10">
        <v>59</v>
      </c>
      <c r="B62" s="11">
        <v>148.99151103565364</v>
      </c>
      <c r="D62" s="10">
        <v>59</v>
      </c>
      <c r="E62" s="14">
        <v>148.99151103565364</v>
      </c>
    </row>
    <row r="63" spans="1:5" x14ac:dyDescent="0.2">
      <c r="A63" s="10">
        <v>60</v>
      </c>
      <c r="B63" s="11">
        <v>160.12820512820514</v>
      </c>
      <c r="D63" s="10">
        <v>60</v>
      </c>
      <c r="E63" s="14">
        <v>160.12820512820514</v>
      </c>
    </row>
    <row r="64" spans="1:5" x14ac:dyDescent="0.2">
      <c r="A64" s="10">
        <v>61</v>
      </c>
      <c r="B64" s="11">
        <v>136.44214162348877</v>
      </c>
      <c r="D64" s="10">
        <v>61</v>
      </c>
      <c r="E64" s="14">
        <v>136.44214162348877</v>
      </c>
    </row>
    <row r="65" spans="1:5" x14ac:dyDescent="0.2">
      <c r="A65" s="10">
        <v>62</v>
      </c>
      <c r="B65" s="11">
        <v>90.909090909090907</v>
      </c>
      <c r="D65" s="10">
        <v>62</v>
      </c>
      <c r="E65" s="14">
        <v>90.909090909090907</v>
      </c>
    </row>
    <row r="66" spans="1:5" x14ac:dyDescent="0.2">
      <c r="A66" s="10">
        <v>63</v>
      </c>
      <c r="B66" s="11">
        <v>147.8102189781022</v>
      </c>
      <c r="D66" s="10">
        <v>63</v>
      </c>
      <c r="E66" s="14">
        <v>147.8102189781022</v>
      </c>
    </row>
    <row r="67" spans="1:5" x14ac:dyDescent="0.2">
      <c r="A67" s="10">
        <v>64</v>
      </c>
      <c r="B67" s="11">
        <v>81.871345029239762</v>
      </c>
      <c r="D67" s="10">
        <v>64</v>
      </c>
      <c r="E67" s="14">
        <v>81.871345029239762</v>
      </c>
    </row>
    <row r="68" spans="1:5" x14ac:dyDescent="0.2">
      <c r="A68" s="10">
        <v>65</v>
      </c>
      <c r="B68" s="11">
        <v>107.91543756145526</v>
      </c>
      <c r="D68" s="10">
        <v>65</v>
      </c>
      <c r="E68" s="14">
        <v>107.91543756145526</v>
      </c>
    </row>
    <row r="69" spans="1:5" x14ac:dyDescent="0.2">
      <c r="A69" s="10">
        <v>66</v>
      </c>
      <c r="B69" s="11">
        <v>128.1843914274161</v>
      </c>
      <c r="D69" s="10">
        <v>66</v>
      </c>
      <c r="E69" s="14">
        <v>128.1843914274161</v>
      </c>
    </row>
    <row r="70" spans="1:5" x14ac:dyDescent="0.2">
      <c r="A70" s="10">
        <v>67</v>
      </c>
      <c r="B70" s="11">
        <v>81.558676937018575</v>
      </c>
      <c r="D70" s="10">
        <v>67</v>
      </c>
      <c r="E70" s="14">
        <v>81.558676937018575</v>
      </c>
    </row>
    <row r="71" spans="1:5" x14ac:dyDescent="0.2">
      <c r="A71" s="10">
        <v>68</v>
      </c>
      <c r="B71" s="11">
        <v>152.80594996619337</v>
      </c>
      <c r="D71" s="10">
        <v>68</v>
      </c>
      <c r="E71" s="14">
        <v>152.80594996619337</v>
      </c>
    </row>
    <row r="72" spans="1:5" x14ac:dyDescent="0.2">
      <c r="A72" s="10">
        <v>69</v>
      </c>
      <c r="B72" s="11">
        <v>107.09504685408299</v>
      </c>
      <c r="D72" s="10">
        <v>69</v>
      </c>
      <c r="E72" s="14">
        <v>107.09504685408299</v>
      </c>
    </row>
    <row r="73" spans="1:5" x14ac:dyDescent="0.2">
      <c r="A73" s="10">
        <v>70</v>
      </c>
      <c r="B73" s="11">
        <v>98.38216003498033</v>
      </c>
      <c r="D73" s="10">
        <v>70</v>
      </c>
      <c r="E73" s="14">
        <v>98.38216003498033</v>
      </c>
    </row>
    <row r="74" spans="1:5" x14ac:dyDescent="0.2">
      <c r="A74" s="10">
        <v>71</v>
      </c>
      <c r="B74" s="11">
        <v>109.76158344579397</v>
      </c>
      <c r="D74" s="10">
        <v>71</v>
      </c>
      <c r="E74" s="14">
        <v>109.76158344579397</v>
      </c>
    </row>
    <row r="75" spans="1:5" x14ac:dyDescent="0.2">
      <c r="A75" s="10">
        <v>72</v>
      </c>
      <c r="B75" s="11">
        <v>153.25443786982248</v>
      </c>
      <c r="D75" s="10">
        <v>72</v>
      </c>
      <c r="E75" s="14">
        <v>153.25443786982248</v>
      </c>
    </row>
    <row r="76" spans="1:5" x14ac:dyDescent="0.2">
      <c r="A76" s="10">
        <v>73</v>
      </c>
      <c r="B76" s="11">
        <v>107.68335273573923</v>
      </c>
      <c r="D76" s="10">
        <v>73</v>
      </c>
      <c r="E76" s="14">
        <v>107.68335273573923</v>
      </c>
    </row>
    <row r="77" spans="1:5" x14ac:dyDescent="0.2">
      <c r="A77" s="10">
        <v>74</v>
      </c>
      <c r="B77" s="11">
        <v>133.42541436464089</v>
      </c>
      <c r="D77" s="10">
        <v>74</v>
      </c>
      <c r="E77" s="14">
        <v>133.42541436464089</v>
      </c>
    </row>
    <row r="78" spans="1:5" x14ac:dyDescent="0.2">
      <c r="A78" s="10">
        <v>75</v>
      </c>
      <c r="B78" s="11">
        <v>66.915887850467286</v>
      </c>
      <c r="D78" s="10">
        <v>75</v>
      </c>
      <c r="E78" s="14">
        <v>66.915887850467286</v>
      </c>
    </row>
    <row r="79" spans="1:5" x14ac:dyDescent="0.2">
      <c r="A79" s="10">
        <v>76</v>
      </c>
      <c r="B79" s="11">
        <v>92.10526315789474</v>
      </c>
      <c r="D79" s="10">
        <v>76</v>
      </c>
      <c r="E79" s="14">
        <v>92.10526315789474</v>
      </c>
    </row>
    <row r="80" spans="1:5" x14ac:dyDescent="0.2">
      <c r="A80" s="10">
        <v>77</v>
      </c>
      <c r="B80" s="11">
        <v>142.59453781512605</v>
      </c>
      <c r="D80" s="10">
        <v>77</v>
      </c>
      <c r="E80" s="14">
        <v>142.59453781512605</v>
      </c>
    </row>
    <row r="81" spans="1:5" x14ac:dyDescent="0.2">
      <c r="A81" s="10">
        <v>78</v>
      </c>
      <c r="B81" s="11">
        <v>98.832684824902728</v>
      </c>
      <c r="D81" s="10">
        <v>78</v>
      </c>
      <c r="E81" s="14">
        <v>98.832684824902728</v>
      </c>
    </row>
    <row r="82" spans="1:5" x14ac:dyDescent="0.2">
      <c r="A82" s="10">
        <v>79</v>
      </c>
      <c r="B82" s="11">
        <v>77.205882352941174</v>
      </c>
      <c r="D82" s="10">
        <v>79</v>
      </c>
      <c r="E82" s="14">
        <v>77.205882352941174</v>
      </c>
    </row>
    <row r="83" spans="1:5" x14ac:dyDescent="0.2">
      <c r="A83" s="10">
        <v>80</v>
      </c>
      <c r="B83" s="11">
        <v>89.430894308943095</v>
      </c>
      <c r="D83" s="10">
        <v>80</v>
      </c>
      <c r="E83" s="14">
        <v>89.430894308943095</v>
      </c>
    </row>
    <row r="84" spans="1:5" x14ac:dyDescent="0.2">
      <c r="A84" s="10">
        <v>81</v>
      </c>
      <c r="B84" s="11">
        <v>90.336134453781511</v>
      </c>
      <c r="D84" s="10">
        <v>81</v>
      </c>
      <c r="E84" s="14">
        <v>90.336134453781511</v>
      </c>
    </row>
    <row r="85" spans="1:5" x14ac:dyDescent="0.2">
      <c r="A85" s="10">
        <v>82</v>
      </c>
      <c r="B85" s="11">
        <v>114.80927449513837</v>
      </c>
      <c r="D85" s="10">
        <v>82</v>
      </c>
      <c r="E85" s="14">
        <v>114.80927449513837</v>
      </c>
    </row>
    <row r="86" spans="1:5" x14ac:dyDescent="0.2">
      <c r="A86" s="10">
        <v>83</v>
      </c>
      <c r="B86" s="11">
        <v>156.74984005118361</v>
      </c>
      <c r="D86" s="10">
        <v>83</v>
      </c>
      <c r="E86" s="14">
        <v>156.74984005118361</v>
      </c>
    </row>
    <row r="87" spans="1:5" x14ac:dyDescent="0.2">
      <c r="A87" s="10">
        <v>84</v>
      </c>
      <c r="B87" s="11">
        <v>118.77934272300469</v>
      </c>
      <c r="D87" s="10">
        <v>84</v>
      </c>
      <c r="E87" s="14">
        <v>118.77934272300469</v>
      </c>
    </row>
    <row r="88" spans="1:5" x14ac:dyDescent="0.2">
      <c r="A88" s="10">
        <v>85</v>
      </c>
      <c r="B88" s="11">
        <v>114.31478968792402</v>
      </c>
      <c r="D88" s="10">
        <v>85</v>
      </c>
      <c r="E88" s="14">
        <v>114.31478968792402</v>
      </c>
    </row>
    <row r="89" spans="1:5" x14ac:dyDescent="0.2">
      <c r="A89" s="10">
        <v>86</v>
      </c>
      <c r="B89" s="11">
        <v>107.57136946628052</v>
      </c>
      <c r="D89" s="10">
        <v>86</v>
      </c>
      <c r="E89" s="14">
        <v>107.57136946628052</v>
      </c>
    </row>
    <row r="90" spans="1:5" x14ac:dyDescent="0.2">
      <c r="A90" s="10">
        <v>87</v>
      </c>
      <c r="B90" s="11">
        <v>111.53846153846153</v>
      </c>
      <c r="D90" s="10">
        <v>87</v>
      </c>
      <c r="E90" s="14">
        <v>111.53846153846153</v>
      </c>
    </row>
    <row r="91" spans="1:5" x14ac:dyDescent="0.2">
      <c r="A91" s="10">
        <v>88</v>
      </c>
      <c r="B91" s="11">
        <v>134.39542483660131</v>
      </c>
      <c r="D91" s="10">
        <v>88</v>
      </c>
      <c r="E91" s="14">
        <v>134.39542483660131</v>
      </c>
    </row>
    <row r="92" spans="1:5" x14ac:dyDescent="0.2">
      <c r="A92" s="10">
        <v>89</v>
      </c>
      <c r="B92" s="11">
        <v>55.701179554390563</v>
      </c>
      <c r="D92" s="10">
        <v>89</v>
      </c>
      <c r="E92" s="14">
        <v>55.701179554390563</v>
      </c>
    </row>
    <row r="93" spans="1:5" x14ac:dyDescent="0.2">
      <c r="A93" s="10">
        <v>90</v>
      </c>
      <c r="B93" s="11">
        <v>124.84848484848484</v>
      </c>
      <c r="D93" s="10">
        <v>90</v>
      </c>
      <c r="E93" s="14">
        <v>124.84848484848484</v>
      </c>
    </row>
    <row r="94" spans="1:5" x14ac:dyDescent="0.2">
      <c r="A94" s="10">
        <v>91</v>
      </c>
      <c r="B94" s="11">
        <v>105.67307692307692</v>
      </c>
      <c r="D94" s="10">
        <v>91</v>
      </c>
      <c r="E94" s="14">
        <v>105.67307692307692</v>
      </c>
    </row>
    <row r="95" spans="1:5" x14ac:dyDescent="0.2">
      <c r="A95" s="10">
        <v>92</v>
      </c>
      <c r="B95" s="11">
        <v>79.838056680161941</v>
      </c>
      <c r="D95" s="10">
        <v>92</v>
      </c>
      <c r="E95" s="14">
        <v>79.838056680161941</v>
      </c>
    </row>
    <row r="96" spans="1:5" x14ac:dyDescent="0.2">
      <c r="A96" s="10">
        <v>93</v>
      </c>
      <c r="B96" s="11">
        <v>169.60580912863071</v>
      </c>
      <c r="D96" s="10">
        <v>93</v>
      </c>
      <c r="E96" s="14">
        <v>169.60580912863071</v>
      </c>
    </row>
    <row r="97" spans="1:5" x14ac:dyDescent="0.2">
      <c r="A97" s="10">
        <v>94</v>
      </c>
      <c r="B97" s="11">
        <v>58.446093408991707</v>
      </c>
      <c r="D97" s="10">
        <v>94</v>
      </c>
      <c r="E97" s="14">
        <v>58.446093408991707</v>
      </c>
    </row>
    <row r="98" spans="1:5" x14ac:dyDescent="0.2">
      <c r="A98" s="10">
        <v>95</v>
      </c>
      <c r="B98" s="11">
        <v>114.64165733482643</v>
      </c>
      <c r="D98" s="10">
        <v>95</v>
      </c>
      <c r="E98" s="14">
        <v>114.64165733482643</v>
      </c>
    </row>
    <row r="99" spans="1:5" x14ac:dyDescent="0.2">
      <c r="A99" s="10">
        <v>96</v>
      </c>
      <c r="B99" s="11">
        <v>125.85034013605443</v>
      </c>
      <c r="D99" s="10">
        <v>96</v>
      </c>
      <c r="E99" s="14">
        <v>125.85034013605443</v>
      </c>
    </row>
    <row r="100" spans="1:5" x14ac:dyDescent="0.2">
      <c r="A100" s="10">
        <v>97</v>
      </c>
      <c r="B100" s="11">
        <v>134.76070528967256</v>
      </c>
      <c r="D100" s="10">
        <v>97</v>
      </c>
      <c r="E100" s="14">
        <v>134.76070528967256</v>
      </c>
    </row>
    <row r="101" spans="1:5" x14ac:dyDescent="0.2">
      <c r="A101" s="10">
        <v>98</v>
      </c>
      <c r="B101" s="11">
        <v>98.697916666666671</v>
      </c>
      <c r="D101" s="10">
        <v>98</v>
      </c>
      <c r="E101" s="14">
        <v>98.697916666666671</v>
      </c>
    </row>
    <row r="102" spans="1:5" x14ac:dyDescent="0.2">
      <c r="A102" s="10">
        <v>99</v>
      </c>
      <c r="B102" s="11">
        <v>99.401197604790426</v>
      </c>
      <c r="D102" s="10">
        <v>99</v>
      </c>
      <c r="E102" s="14">
        <v>99.401197604790426</v>
      </c>
    </row>
    <row r="103" spans="1:5" x14ac:dyDescent="0.2">
      <c r="A103" s="10">
        <v>100</v>
      </c>
      <c r="B103" s="11">
        <v>105.26530612244898</v>
      </c>
      <c r="D103" s="10">
        <v>100</v>
      </c>
      <c r="E103" s="14">
        <v>105.26530612244898</v>
      </c>
    </row>
    <row r="104" spans="1:5" x14ac:dyDescent="0.2">
      <c r="A104" s="10">
        <v>101</v>
      </c>
      <c r="B104" s="11">
        <v>127.32919254658385</v>
      </c>
      <c r="D104" s="10">
        <v>101</v>
      </c>
      <c r="E104" s="14">
        <v>127.32919254658385</v>
      </c>
    </row>
    <row r="105" spans="1:5" x14ac:dyDescent="0.2">
      <c r="A105" s="10">
        <v>102</v>
      </c>
      <c r="B105" s="11">
        <v>102.77136258660508</v>
      </c>
      <c r="D105" s="10">
        <v>102</v>
      </c>
      <c r="E105" s="14">
        <v>102.77136258660508</v>
      </c>
    </row>
    <row r="106" spans="1:5" x14ac:dyDescent="0.2">
      <c r="A106" s="10">
        <v>103</v>
      </c>
      <c r="B106" s="11">
        <v>77.500977198697072</v>
      </c>
      <c r="D106" s="10">
        <v>103</v>
      </c>
      <c r="E106" s="14">
        <v>77.500977198697072</v>
      </c>
    </row>
    <row r="107" spans="1:5" x14ac:dyDescent="0.2">
      <c r="A107" s="10">
        <v>104</v>
      </c>
      <c r="B107" s="11">
        <v>162.23491027732464</v>
      </c>
      <c r="D107" s="10">
        <v>104</v>
      </c>
      <c r="E107" s="14">
        <v>162.23491027732464</v>
      </c>
    </row>
    <row r="108" spans="1:5" x14ac:dyDescent="0.2">
      <c r="A108" s="10">
        <v>105</v>
      </c>
      <c r="B108" s="11">
        <v>93.234323432343231</v>
      </c>
      <c r="D108" s="10">
        <v>105</v>
      </c>
      <c r="E108" s="14">
        <v>93.234323432343231</v>
      </c>
    </row>
    <row r="109" spans="1:5" x14ac:dyDescent="0.2">
      <c r="A109" s="10">
        <v>106</v>
      </c>
      <c r="B109" s="11">
        <v>125.50200803212851</v>
      </c>
      <c r="D109" s="10">
        <v>106</v>
      </c>
      <c r="E109" s="14">
        <v>125.50200803212851</v>
      </c>
    </row>
    <row r="110" spans="1:5" x14ac:dyDescent="0.2">
      <c r="A110" s="10">
        <v>107</v>
      </c>
      <c r="B110" s="11">
        <v>95.510983763132757</v>
      </c>
      <c r="D110" s="10">
        <v>107</v>
      </c>
      <c r="E110" s="14">
        <v>95.510983763132757</v>
      </c>
    </row>
    <row r="111" spans="1:5" x14ac:dyDescent="0.2">
      <c r="A111" s="10">
        <v>108</v>
      </c>
      <c r="B111" s="11">
        <v>145.75411913814955</v>
      </c>
      <c r="D111" s="10">
        <v>108</v>
      </c>
      <c r="E111" s="14">
        <v>145.75411913814955</v>
      </c>
    </row>
    <row r="112" spans="1:5" x14ac:dyDescent="0.2">
      <c r="A112" s="10">
        <v>109</v>
      </c>
      <c r="B112" s="11">
        <v>75.807514831905081</v>
      </c>
      <c r="D112" s="10">
        <v>109</v>
      </c>
      <c r="E112" s="14">
        <v>75.807514831905081</v>
      </c>
    </row>
    <row r="113" spans="1:5" x14ac:dyDescent="0.2">
      <c r="A113" s="10">
        <v>110</v>
      </c>
      <c r="B113" s="11">
        <v>103.03687635574838</v>
      </c>
      <c r="D113" s="10">
        <v>110</v>
      </c>
      <c r="E113" s="14">
        <v>103.03687635574838</v>
      </c>
    </row>
    <row r="114" spans="1:5" x14ac:dyDescent="0.2">
      <c r="A114" s="10">
        <v>111</v>
      </c>
      <c r="B114" s="11">
        <v>73.80053908355795</v>
      </c>
      <c r="D114" s="10">
        <v>111</v>
      </c>
      <c r="E114" s="14">
        <v>73.80053908355795</v>
      </c>
    </row>
    <row r="115" spans="1:5" x14ac:dyDescent="0.2">
      <c r="A115" s="10">
        <v>112</v>
      </c>
      <c r="B115" s="11">
        <v>125.87412587412588</v>
      </c>
      <c r="D115" s="10">
        <v>112</v>
      </c>
      <c r="E115" s="14">
        <v>125.87412587412588</v>
      </c>
    </row>
    <row r="116" spans="1:5" x14ac:dyDescent="0.2">
      <c r="A116" s="10">
        <v>113</v>
      </c>
      <c r="B116" s="11">
        <v>142.42210682492581</v>
      </c>
      <c r="D116" s="10">
        <v>113</v>
      </c>
      <c r="E116" s="14">
        <v>142.42210682492581</v>
      </c>
    </row>
    <row r="117" spans="1:5" x14ac:dyDescent="0.2">
      <c r="A117" s="10">
        <v>114</v>
      </c>
      <c r="B117" s="11">
        <v>96.060203629924743</v>
      </c>
      <c r="D117" s="10">
        <v>114</v>
      </c>
      <c r="E117" s="14">
        <v>96.060203629924743</v>
      </c>
    </row>
    <row r="118" spans="1:5" x14ac:dyDescent="0.2">
      <c r="A118" s="10">
        <v>115</v>
      </c>
      <c r="B118" s="11">
        <v>111.85344827586206</v>
      </c>
      <c r="D118" s="10">
        <v>115</v>
      </c>
      <c r="E118" s="14">
        <v>111.85344827586206</v>
      </c>
    </row>
    <row r="119" spans="1:5" x14ac:dyDescent="0.2">
      <c r="A119" s="10">
        <v>116</v>
      </c>
      <c r="B119" s="11">
        <v>120.71330589849109</v>
      </c>
      <c r="D119" s="10">
        <v>116</v>
      </c>
      <c r="E119" s="14">
        <v>120.71330589849109</v>
      </c>
    </row>
    <row r="120" spans="1:5" x14ac:dyDescent="0.2">
      <c r="A120" s="10">
        <v>117</v>
      </c>
      <c r="B120" s="11">
        <v>127.28937728937728</v>
      </c>
      <c r="D120" s="10">
        <v>117</v>
      </c>
      <c r="E120" s="14">
        <v>127.28937728937728</v>
      </c>
    </row>
    <row r="121" spans="1:5" x14ac:dyDescent="0.2">
      <c r="A121" s="10">
        <v>118</v>
      </c>
      <c r="B121" s="11">
        <v>137.77777777777777</v>
      </c>
      <c r="D121" s="10">
        <v>118</v>
      </c>
      <c r="E121" s="14">
        <v>137.77777777777777</v>
      </c>
    </row>
    <row r="122" spans="1:5" x14ac:dyDescent="0.2">
      <c r="A122" s="10">
        <v>119</v>
      </c>
      <c r="B122" s="11">
        <v>99.317194289261323</v>
      </c>
      <c r="D122" s="10">
        <v>119</v>
      </c>
      <c r="E122" s="14">
        <v>99.317194289261323</v>
      </c>
    </row>
    <row r="123" spans="1:5" x14ac:dyDescent="0.2">
      <c r="A123" s="10">
        <v>120</v>
      </c>
      <c r="B123" s="11">
        <v>112.63049450549451</v>
      </c>
      <c r="D123" s="10">
        <v>120</v>
      </c>
      <c r="E123" s="14">
        <v>112.63049450549451</v>
      </c>
    </row>
    <row r="124" spans="1:5" x14ac:dyDescent="0.2">
      <c r="A124" s="10">
        <v>121</v>
      </c>
      <c r="B124" s="11">
        <v>182.18623481781376</v>
      </c>
      <c r="D124" s="10">
        <v>121</v>
      </c>
      <c r="E124" s="14">
        <v>182.18623481781376</v>
      </c>
    </row>
    <row r="125" spans="1:5" x14ac:dyDescent="0.2">
      <c r="A125" s="10">
        <v>122</v>
      </c>
      <c r="B125" s="11">
        <v>89.047195013357083</v>
      </c>
      <c r="D125" s="10">
        <v>122</v>
      </c>
      <c r="E125" s="14">
        <v>89.047195013357083</v>
      </c>
    </row>
    <row r="126" spans="1:5" x14ac:dyDescent="0.2">
      <c r="A126" s="10">
        <v>123</v>
      </c>
      <c r="B126" s="11">
        <v>125.92592592592592</v>
      </c>
      <c r="D126" s="10">
        <v>123</v>
      </c>
      <c r="E126" s="14">
        <v>125.92592592592592</v>
      </c>
    </row>
    <row r="127" spans="1:5" x14ac:dyDescent="0.2">
      <c r="A127" s="10">
        <v>124</v>
      </c>
      <c r="B127" s="11">
        <v>128.35696413678065</v>
      </c>
      <c r="D127" s="10">
        <v>124</v>
      </c>
      <c r="E127" s="14">
        <v>128.35696413678065</v>
      </c>
    </row>
    <row r="128" spans="1:5" x14ac:dyDescent="0.2">
      <c r="A128" s="10">
        <v>125</v>
      </c>
      <c r="B128" s="11">
        <v>114.12358133669609</v>
      </c>
      <c r="D128" s="10">
        <v>125</v>
      </c>
      <c r="E128" s="14">
        <v>114.12358133669609</v>
      </c>
    </row>
    <row r="129" spans="1:5" x14ac:dyDescent="0.2">
      <c r="A129" s="10">
        <v>126</v>
      </c>
      <c r="B129" s="11">
        <v>112.06896551724138</v>
      </c>
      <c r="D129" s="10">
        <v>126</v>
      </c>
      <c r="E129" s="14">
        <v>112.06896551724138</v>
      </c>
    </row>
    <row r="130" spans="1:5" x14ac:dyDescent="0.2">
      <c r="A130" s="10">
        <v>127</v>
      </c>
      <c r="B130" s="11">
        <v>133.61169102296452</v>
      </c>
      <c r="D130" s="10">
        <v>127</v>
      </c>
      <c r="E130" s="14">
        <v>133.61169102296452</v>
      </c>
    </row>
    <row r="131" spans="1:5" x14ac:dyDescent="0.2">
      <c r="A131" s="10">
        <v>128</v>
      </c>
      <c r="B131" s="11">
        <v>103.57142857142857</v>
      </c>
      <c r="D131" s="10">
        <v>128</v>
      </c>
      <c r="E131" s="14">
        <v>103.57142857142857</v>
      </c>
    </row>
    <row r="132" spans="1:5" x14ac:dyDescent="0.2">
      <c r="A132" s="10">
        <v>129</v>
      </c>
      <c r="B132" s="11">
        <v>114.98516320474778</v>
      </c>
      <c r="D132" s="10">
        <v>129</v>
      </c>
      <c r="E132" s="14">
        <v>114.98516320474778</v>
      </c>
    </row>
    <row r="133" spans="1:5" x14ac:dyDescent="0.2">
      <c r="A133" s="10">
        <v>130</v>
      </c>
      <c r="B133" s="11">
        <v>142.45014245014244</v>
      </c>
      <c r="D133" s="10">
        <v>130</v>
      </c>
      <c r="E133" s="14">
        <v>142.45014245014244</v>
      </c>
    </row>
    <row r="134" spans="1:5" x14ac:dyDescent="0.2">
      <c r="A134" s="10">
        <v>131</v>
      </c>
      <c r="B134" s="11">
        <v>104.77515067222996</v>
      </c>
      <c r="D134" s="10">
        <v>131</v>
      </c>
      <c r="E134" s="14">
        <v>104.77515067222996</v>
      </c>
    </row>
    <row r="135" spans="1:5" x14ac:dyDescent="0.2">
      <c r="A135" s="10">
        <v>132</v>
      </c>
      <c r="B135" s="11">
        <v>118.79259980525804</v>
      </c>
      <c r="D135" s="10">
        <v>132</v>
      </c>
      <c r="E135" s="14">
        <v>118.79259980525804</v>
      </c>
    </row>
    <row r="136" spans="1:5" x14ac:dyDescent="0.2">
      <c r="A136" s="10">
        <v>133</v>
      </c>
      <c r="B136" s="11">
        <v>113.60211002260739</v>
      </c>
      <c r="D136" s="10">
        <v>133</v>
      </c>
      <c r="E136" s="14">
        <v>113.60211002260739</v>
      </c>
    </row>
    <row r="137" spans="1:5" x14ac:dyDescent="0.2">
      <c r="A137" s="10">
        <v>134</v>
      </c>
      <c r="B137" s="11">
        <v>169.75308641975309</v>
      </c>
      <c r="D137" s="10">
        <v>134</v>
      </c>
      <c r="E137" s="14">
        <v>169.75308641975309</v>
      </c>
    </row>
    <row r="138" spans="1:5" x14ac:dyDescent="0.2">
      <c r="A138" s="10">
        <v>135</v>
      </c>
      <c r="B138" s="11">
        <v>104.59035444509006</v>
      </c>
      <c r="D138" s="10">
        <v>135</v>
      </c>
      <c r="E138" s="14">
        <v>104.59035444509006</v>
      </c>
    </row>
    <row r="139" spans="1:5" x14ac:dyDescent="0.2">
      <c r="A139" s="10">
        <v>136</v>
      </c>
      <c r="B139" s="11">
        <v>103.44827586206897</v>
      </c>
      <c r="D139" s="10">
        <v>136</v>
      </c>
      <c r="E139" s="14">
        <v>103.44827586206897</v>
      </c>
    </row>
    <row r="140" spans="1:5" x14ac:dyDescent="0.2">
      <c r="A140" s="10">
        <v>137</v>
      </c>
      <c r="B140" s="11">
        <v>117.79242174629324</v>
      </c>
      <c r="D140" s="10">
        <v>137</v>
      </c>
      <c r="E140" s="14">
        <v>117.79242174629324</v>
      </c>
    </row>
    <row r="141" spans="1:5" x14ac:dyDescent="0.2">
      <c r="A141" s="10">
        <v>138</v>
      </c>
      <c r="B141" s="11">
        <v>87.289433384379791</v>
      </c>
      <c r="D141" s="10">
        <v>138</v>
      </c>
      <c r="E141" s="14">
        <v>87.289433384379791</v>
      </c>
    </row>
    <row r="142" spans="1:5" x14ac:dyDescent="0.2">
      <c r="A142" s="10">
        <v>139</v>
      </c>
      <c r="B142" s="11">
        <v>124.19006479481641</v>
      </c>
      <c r="D142" s="10">
        <v>139</v>
      </c>
      <c r="E142" s="14">
        <v>124.19006479481641</v>
      </c>
    </row>
    <row r="143" spans="1:5" x14ac:dyDescent="0.2">
      <c r="A143" s="10">
        <v>140</v>
      </c>
      <c r="B143" s="11">
        <v>131.2358276643991</v>
      </c>
      <c r="D143" s="10">
        <v>140</v>
      </c>
      <c r="E143" s="14">
        <v>131.2358276643991</v>
      </c>
    </row>
    <row r="144" spans="1:5" x14ac:dyDescent="0.2">
      <c r="A144" s="10">
        <v>141</v>
      </c>
      <c r="B144" s="11">
        <v>133.10185185185185</v>
      </c>
      <c r="D144" s="10">
        <v>141</v>
      </c>
      <c r="E144" s="14">
        <v>133.10185185185185</v>
      </c>
    </row>
    <row r="145" spans="1:5" x14ac:dyDescent="0.2">
      <c r="A145" s="10">
        <v>142</v>
      </c>
      <c r="B145" s="11">
        <v>149.94232987312571</v>
      </c>
      <c r="D145" s="10">
        <v>142</v>
      </c>
      <c r="E145" s="14">
        <v>149.94232987312571</v>
      </c>
    </row>
    <row r="146" spans="1:5" x14ac:dyDescent="0.2">
      <c r="A146" s="10">
        <v>143</v>
      </c>
      <c r="B146" s="11">
        <v>119.85559566787003</v>
      </c>
      <c r="D146" s="10">
        <v>143</v>
      </c>
      <c r="E146" s="14">
        <v>119.85559566787003</v>
      </c>
    </row>
    <row r="147" spans="1:5" x14ac:dyDescent="0.2">
      <c r="A147" s="10">
        <v>144</v>
      </c>
      <c r="B147" s="11">
        <v>135.90939373750834</v>
      </c>
      <c r="D147" s="10">
        <v>144</v>
      </c>
      <c r="E147" s="14">
        <v>135.90939373750834</v>
      </c>
    </row>
    <row r="148" spans="1:5" x14ac:dyDescent="0.2">
      <c r="A148" s="10">
        <v>145</v>
      </c>
      <c r="B148" s="11">
        <v>72.337962962962962</v>
      </c>
      <c r="D148" s="10">
        <v>145</v>
      </c>
      <c r="E148" s="14">
        <v>72.337962962962962</v>
      </c>
    </row>
    <row r="149" spans="1:5" x14ac:dyDescent="0.2">
      <c r="A149" s="10">
        <v>146</v>
      </c>
      <c r="B149" s="11">
        <v>76.067875950848446</v>
      </c>
      <c r="D149" s="10">
        <v>146</v>
      </c>
      <c r="E149" s="14">
        <v>76.067875950848446</v>
      </c>
    </row>
    <row r="150" spans="1:5" x14ac:dyDescent="0.2">
      <c r="A150" s="10">
        <v>147</v>
      </c>
      <c r="B150" s="11">
        <v>120</v>
      </c>
      <c r="D150" s="10">
        <v>147</v>
      </c>
      <c r="E150" s="14">
        <v>120</v>
      </c>
    </row>
    <row r="151" spans="1:5" x14ac:dyDescent="0.2">
      <c r="A151" s="10">
        <v>148</v>
      </c>
      <c r="B151" s="11">
        <v>109.33660933660934</v>
      </c>
      <c r="D151" s="10">
        <v>148</v>
      </c>
      <c r="E151" s="14">
        <v>109.33660933660934</v>
      </c>
    </row>
    <row r="152" spans="1:5" x14ac:dyDescent="0.2">
      <c r="A152" s="10">
        <v>149</v>
      </c>
      <c r="B152" s="11">
        <v>130.55555555555554</v>
      </c>
      <c r="D152" s="10">
        <v>149</v>
      </c>
      <c r="E152" s="14">
        <v>130.55555555555554</v>
      </c>
    </row>
    <row r="153" spans="1:5" x14ac:dyDescent="0.2">
      <c r="A153" s="10">
        <v>150</v>
      </c>
      <c r="B153" s="11">
        <v>85.56547619047619</v>
      </c>
      <c r="D153" s="10">
        <v>150</v>
      </c>
      <c r="E153" s="14">
        <v>85.56547619047619</v>
      </c>
    </row>
    <row r="154" spans="1:5" x14ac:dyDescent="0.2">
      <c r="A154" s="10">
        <v>151</v>
      </c>
      <c r="B154" s="11">
        <v>125.90299277605779</v>
      </c>
      <c r="D154" s="10">
        <v>151</v>
      </c>
      <c r="E154" s="14">
        <v>125.90299277605779</v>
      </c>
    </row>
    <row r="155" spans="1:5" x14ac:dyDescent="0.2">
      <c r="A155" s="10">
        <v>152</v>
      </c>
      <c r="B155" s="11">
        <v>217.77894736842106</v>
      </c>
      <c r="D155" s="10">
        <v>152</v>
      </c>
      <c r="E155" s="14">
        <v>217.77894736842106</v>
      </c>
    </row>
    <row r="156" spans="1:5" x14ac:dyDescent="0.2">
      <c r="A156" s="10">
        <v>153</v>
      </c>
      <c r="B156" s="11">
        <v>95.333667837431008</v>
      </c>
      <c r="D156" s="10">
        <v>153</v>
      </c>
      <c r="E156" s="14">
        <v>95.333667837431008</v>
      </c>
    </row>
    <row r="157" spans="1:5" x14ac:dyDescent="0.2">
      <c r="A157" s="10">
        <v>154</v>
      </c>
      <c r="B157" s="11">
        <v>187.69968051118209</v>
      </c>
      <c r="D157" s="10">
        <v>154</v>
      </c>
      <c r="E157" s="14">
        <v>187.69968051118209</v>
      </c>
    </row>
    <row r="158" spans="1:5" x14ac:dyDescent="0.2">
      <c r="A158" s="10">
        <v>155</v>
      </c>
      <c r="B158" s="11">
        <v>104.16666666666667</v>
      </c>
      <c r="D158" s="10">
        <v>155</v>
      </c>
      <c r="E158" s="14">
        <v>104.16666666666667</v>
      </c>
    </row>
    <row r="159" spans="1:5" x14ac:dyDescent="0.2">
      <c r="A159" s="10">
        <v>156</v>
      </c>
      <c r="B159" s="11">
        <v>72.080291970802918</v>
      </c>
      <c r="D159" s="10">
        <v>156</v>
      </c>
      <c r="E159" s="14">
        <v>72.080291970802918</v>
      </c>
    </row>
    <row r="160" spans="1:5" x14ac:dyDescent="0.2">
      <c r="A160" s="10">
        <v>157</v>
      </c>
      <c r="B160" s="11">
        <v>105.28846153846153</v>
      </c>
      <c r="D160" s="10">
        <v>157</v>
      </c>
      <c r="E160" s="14">
        <v>105.28846153846153</v>
      </c>
    </row>
    <row r="161" spans="1:5" x14ac:dyDescent="0.2">
      <c r="A161" s="10">
        <v>158</v>
      </c>
      <c r="B161" s="11">
        <v>136.9410569105691</v>
      </c>
      <c r="D161" s="10">
        <v>158</v>
      </c>
      <c r="E161" s="14">
        <v>136.9410569105691</v>
      </c>
    </row>
    <row r="162" spans="1:5" x14ac:dyDescent="0.2">
      <c r="A162" s="10">
        <v>159</v>
      </c>
      <c r="B162" s="11">
        <v>130.91936312275294</v>
      </c>
      <c r="D162" s="10">
        <v>159</v>
      </c>
      <c r="E162" s="14">
        <v>130.91936312275294</v>
      </c>
    </row>
    <row r="163" spans="1:5" x14ac:dyDescent="0.2">
      <c r="A163" s="10">
        <v>160</v>
      </c>
      <c r="B163" s="11">
        <v>129.97562956945572</v>
      </c>
      <c r="D163" s="10">
        <v>160</v>
      </c>
      <c r="E163" s="14">
        <v>129.97562956945572</v>
      </c>
    </row>
    <row r="164" spans="1:5" x14ac:dyDescent="0.2">
      <c r="A164" s="10">
        <v>161</v>
      </c>
      <c r="B164" s="11">
        <v>131.89935064935065</v>
      </c>
      <c r="D164" s="10">
        <v>161</v>
      </c>
      <c r="E164" s="14">
        <v>131.89935064935065</v>
      </c>
    </row>
    <row r="165" spans="1:5" x14ac:dyDescent="0.2">
      <c r="A165" s="10">
        <v>162</v>
      </c>
      <c r="B165" s="11">
        <v>154.61019490254873</v>
      </c>
      <c r="D165" s="10">
        <v>162</v>
      </c>
      <c r="E165" s="14">
        <v>154.61019490254873</v>
      </c>
    </row>
    <row r="166" spans="1:5" x14ac:dyDescent="0.2">
      <c r="A166" s="10">
        <v>163</v>
      </c>
      <c r="B166" s="11">
        <v>142.76443867618428</v>
      </c>
      <c r="D166" s="10">
        <v>163</v>
      </c>
      <c r="E166" s="14">
        <v>142.76443867618428</v>
      </c>
    </row>
    <row r="167" spans="1:5" x14ac:dyDescent="0.2">
      <c r="A167" s="10">
        <v>164</v>
      </c>
      <c r="B167" s="11">
        <v>117.00680272108843</v>
      </c>
      <c r="D167" s="10">
        <v>164</v>
      </c>
      <c r="E167" s="14">
        <v>117.00680272108843</v>
      </c>
    </row>
    <row r="168" spans="1:5" x14ac:dyDescent="0.2">
      <c r="A168" s="10">
        <v>165</v>
      </c>
      <c r="B168" s="11">
        <v>94.059405940594061</v>
      </c>
      <c r="D168" s="10">
        <v>165</v>
      </c>
      <c r="E168" s="14">
        <v>94.059405940594061</v>
      </c>
    </row>
    <row r="169" spans="1:5" x14ac:dyDescent="0.2">
      <c r="A169" s="10">
        <v>166</v>
      </c>
      <c r="B169" s="11">
        <v>94.095940959409589</v>
      </c>
      <c r="D169" s="10">
        <v>166</v>
      </c>
      <c r="E169" s="14">
        <v>94.095940959409589</v>
      </c>
    </row>
    <row r="170" spans="1:5" x14ac:dyDescent="0.2">
      <c r="A170" s="10">
        <v>167</v>
      </c>
      <c r="B170" s="11">
        <v>101.76754151044456</v>
      </c>
      <c r="D170" s="10">
        <v>167</v>
      </c>
      <c r="E170" s="14">
        <v>101.76754151044456</v>
      </c>
    </row>
    <row r="171" spans="1:5" x14ac:dyDescent="0.2">
      <c r="A171" s="10">
        <v>168</v>
      </c>
      <c r="B171" s="11">
        <v>150.68209162424805</v>
      </c>
      <c r="D171" s="10">
        <v>168</v>
      </c>
      <c r="E171" s="14">
        <v>150.68209162424805</v>
      </c>
    </row>
    <row r="172" spans="1:5" x14ac:dyDescent="0.2">
      <c r="A172" s="10">
        <v>169</v>
      </c>
      <c r="B172" s="11">
        <v>106.68604651162791</v>
      </c>
      <c r="D172" s="10">
        <v>169</v>
      </c>
      <c r="E172" s="14">
        <v>106.68604651162791</v>
      </c>
    </row>
    <row r="173" spans="1:5" x14ac:dyDescent="0.2">
      <c r="A173" s="10">
        <v>170</v>
      </c>
      <c r="B173" s="11">
        <v>133.5676625659051</v>
      </c>
      <c r="D173" s="10">
        <v>170</v>
      </c>
      <c r="E173" s="14">
        <v>133.5676625659051</v>
      </c>
    </row>
    <row r="174" spans="1:5" x14ac:dyDescent="0.2">
      <c r="A174" s="10">
        <v>171</v>
      </c>
      <c r="B174" s="11">
        <v>92.981186685962371</v>
      </c>
      <c r="D174" s="10">
        <v>171</v>
      </c>
      <c r="E174" s="14">
        <v>92.981186685962371</v>
      </c>
    </row>
    <row r="175" spans="1:5" x14ac:dyDescent="0.2">
      <c r="A175" s="10">
        <v>172</v>
      </c>
      <c r="B175" s="11">
        <v>129.83091787439614</v>
      </c>
      <c r="D175" s="10">
        <v>172</v>
      </c>
      <c r="E175" s="14">
        <v>129.83091787439614</v>
      </c>
    </row>
    <row r="176" spans="1:5" x14ac:dyDescent="0.2">
      <c r="A176" s="10">
        <v>173</v>
      </c>
      <c r="B176" s="11">
        <v>135.25749858517261</v>
      </c>
      <c r="D176" s="10">
        <v>173</v>
      </c>
      <c r="E176" s="14">
        <v>135.25749858517261</v>
      </c>
    </row>
    <row r="177" spans="1:5" x14ac:dyDescent="0.2">
      <c r="A177" s="10">
        <v>174</v>
      </c>
      <c r="B177" s="11">
        <v>119.67694566813509</v>
      </c>
      <c r="D177" s="10">
        <v>174</v>
      </c>
      <c r="E177" s="14">
        <v>119.67694566813509</v>
      </c>
    </row>
    <row r="178" spans="1:5" x14ac:dyDescent="0.2">
      <c r="A178" s="10">
        <v>175</v>
      </c>
      <c r="B178" s="11">
        <v>111.44760751059964</v>
      </c>
      <c r="D178" s="10">
        <v>175</v>
      </c>
      <c r="E178" s="14">
        <v>111.44760751059964</v>
      </c>
    </row>
    <row r="179" spans="1:5" x14ac:dyDescent="0.2">
      <c r="A179" s="10">
        <v>176</v>
      </c>
      <c r="B179" s="11">
        <v>112.60426320667284</v>
      </c>
      <c r="D179" s="10">
        <v>176</v>
      </c>
      <c r="E179" s="14">
        <v>112.60426320667284</v>
      </c>
    </row>
    <row r="180" spans="1:5" x14ac:dyDescent="0.2">
      <c r="A180" s="10">
        <v>177</v>
      </c>
      <c r="B180" s="11">
        <v>102.42718446601941</v>
      </c>
      <c r="D180" s="10">
        <v>177</v>
      </c>
      <c r="E180" s="14">
        <v>102.42718446601941</v>
      </c>
    </row>
    <row r="181" spans="1:5" x14ac:dyDescent="0.2">
      <c r="A181" s="10">
        <v>178</v>
      </c>
      <c r="B181" s="11">
        <v>89.84375</v>
      </c>
      <c r="D181" s="10">
        <v>178</v>
      </c>
      <c r="E181" s="14">
        <v>89.84375</v>
      </c>
    </row>
    <row r="182" spans="1:5" x14ac:dyDescent="0.2">
      <c r="A182" s="10">
        <v>179</v>
      </c>
      <c r="B182" s="11">
        <v>224.63607878245301</v>
      </c>
      <c r="D182" s="10">
        <v>179</v>
      </c>
      <c r="E182" s="14">
        <v>224.63607878245301</v>
      </c>
    </row>
    <row r="183" spans="1:5" x14ac:dyDescent="0.2">
      <c r="A183" s="10">
        <v>180</v>
      </c>
      <c r="B183" s="11">
        <v>103.30578512396694</v>
      </c>
      <c r="D183" s="10">
        <v>180</v>
      </c>
      <c r="E183" s="14">
        <v>103.30578512396694</v>
      </c>
    </row>
    <row r="184" spans="1:5" x14ac:dyDescent="0.2">
      <c r="A184" s="10">
        <v>181</v>
      </c>
      <c r="B184" s="11">
        <v>116.06557377049181</v>
      </c>
      <c r="D184" s="10">
        <v>181</v>
      </c>
      <c r="E184" s="14">
        <v>116.06557377049181</v>
      </c>
    </row>
    <row r="185" spans="1:5" x14ac:dyDescent="0.2">
      <c r="A185" s="10">
        <v>182</v>
      </c>
      <c r="B185" s="11">
        <v>111.04328523862375</v>
      </c>
      <c r="D185" s="10">
        <v>182</v>
      </c>
      <c r="E185" s="14">
        <v>111.04328523862375</v>
      </c>
    </row>
    <row r="186" spans="1:5" x14ac:dyDescent="0.2">
      <c r="A186" s="10">
        <v>183</v>
      </c>
      <c r="B186" s="11">
        <v>89.552238805970148</v>
      </c>
      <c r="D186" s="10">
        <v>183</v>
      </c>
      <c r="E186" s="14">
        <v>89.552238805970148</v>
      </c>
    </row>
    <row r="187" spans="1:5" x14ac:dyDescent="0.2">
      <c r="A187" s="10">
        <v>184</v>
      </c>
      <c r="B187" s="11">
        <v>96.061479346781937</v>
      </c>
      <c r="D187" s="10">
        <v>184</v>
      </c>
      <c r="E187" s="14">
        <v>96.061479346781937</v>
      </c>
    </row>
    <row r="188" spans="1:5" x14ac:dyDescent="0.2">
      <c r="A188" s="10">
        <v>185</v>
      </c>
      <c r="B188" s="11">
        <v>101.43769968051119</v>
      </c>
      <c r="D188" s="10">
        <v>185</v>
      </c>
      <c r="E188" s="14">
        <v>101.43769968051119</v>
      </c>
    </row>
    <row r="189" spans="1:5" x14ac:dyDescent="0.2">
      <c r="A189" s="10">
        <v>186</v>
      </c>
      <c r="B189" s="11">
        <v>131.65188470066519</v>
      </c>
      <c r="D189" s="10">
        <v>186</v>
      </c>
      <c r="E189" s="14">
        <v>131.65188470066519</v>
      </c>
    </row>
    <row r="190" spans="1:5" x14ac:dyDescent="0.2">
      <c r="A190" s="10">
        <v>187</v>
      </c>
      <c r="B190" s="11">
        <v>142.15283483976992</v>
      </c>
      <c r="D190" s="10">
        <v>187</v>
      </c>
      <c r="E190" s="14">
        <v>142.15283483976992</v>
      </c>
    </row>
    <row r="191" spans="1:5" x14ac:dyDescent="0.2">
      <c r="A191" s="10">
        <v>188</v>
      </c>
      <c r="B191" s="11">
        <v>81.521739130434781</v>
      </c>
      <c r="D191" s="10">
        <v>188</v>
      </c>
      <c r="E191" s="14">
        <v>81.521739130434781</v>
      </c>
    </row>
    <row r="192" spans="1:5" x14ac:dyDescent="0.2">
      <c r="A192" s="10">
        <v>189</v>
      </c>
      <c r="B192" s="11">
        <v>125.27532679738562</v>
      </c>
      <c r="D192" s="10">
        <v>189</v>
      </c>
      <c r="E192" s="14">
        <v>125.27532679738562</v>
      </c>
    </row>
    <row r="193" spans="1:5" x14ac:dyDescent="0.2">
      <c r="A193" s="10">
        <v>190</v>
      </c>
      <c r="B193" s="11">
        <v>179.5354676710609</v>
      </c>
      <c r="D193" s="10">
        <v>190</v>
      </c>
      <c r="E193" s="14">
        <v>179.5354676710609</v>
      </c>
    </row>
    <row r="194" spans="1:5" x14ac:dyDescent="0.2">
      <c r="A194" s="10">
        <v>191</v>
      </c>
      <c r="B194" s="11">
        <v>115.51155115511551</v>
      </c>
      <c r="D194" s="10">
        <v>191</v>
      </c>
      <c r="E194" s="14">
        <v>115.51155115511551</v>
      </c>
    </row>
    <row r="195" spans="1:5" x14ac:dyDescent="0.2">
      <c r="A195" s="10">
        <v>192</v>
      </c>
      <c r="B195" s="11">
        <v>124.40838404327248</v>
      </c>
      <c r="D195" s="10">
        <v>192</v>
      </c>
      <c r="E195" s="14">
        <v>124.40838404327248</v>
      </c>
    </row>
    <row r="196" spans="1:5" x14ac:dyDescent="0.2">
      <c r="A196" s="10">
        <v>193</v>
      </c>
      <c r="B196" s="11">
        <v>134.17190775681343</v>
      </c>
      <c r="D196" s="10">
        <v>193</v>
      </c>
      <c r="E196" s="14">
        <v>134.17190775681343</v>
      </c>
    </row>
    <row r="197" spans="1:5" x14ac:dyDescent="0.2">
      <c r="A197" s="10">
        <v>194</v>
      </c>
      <c r="B197" s="11">
        <v>76.067875950848446</v>
      </c>
      <c r="D197" s="10">
        <v>194</v>
      </c>
      <c r="E197" s="14">
        <v>76.067875950848446</v>
      </c>
    </row>
    <row r="198" spans="1:5" x14ac:dyDescent="0.2">
      <c r="A198" s="10">
        <v>195</v>
      </c>
      <c r="B198" s="11">
        <v>146.99074074074073</v>
      </c>
      <c r="D198" s="10">
        <v>195</v>
      </c>
      <c r="E198" s="14">
        <v>146.99074074074073</v>
      </c>
    </row>
    <row r="199" spans="1:5" x14ac:dyDescent="0.2">
      <c r="A199" s="10">
        <v>196</v>
      </c>
      <c r="B199" s="11">
        <v>101.99175824175825</v>
      </c>
      <c r="D199" s="10">
        <v>196</v>
      </c>
      <c r="E199" s="14">
        <v>101.99175824175825</v>
      </c>
    </row>
    <row r="200" spans="1:5" x14ac:dyDescent="0.2">
      <c r="A200" s="10">
        <v>197</v>
      </c>
      <c r="B200" s="11">
        <v>180.69061413673234</v>
      </c>
      <c r="D200" s="10">
        <v>197</v>
      </c>
      <c r="E200" s="14">
        <v>180.69061413673234</v>
      </c>
    </row>
    <row r="201" spans="1:5" x14ac:dyDescent="0.2">
      <c r="A201" s="10">
        <v>198</v>
      </c>
      <c r="B201" s="11">
        <v>75.514138817480713</v>
      </c>
      <c r="D201" s="10">
        <v>198</v>
      </c>
      <c r="E201" s="14">
        <v>75.514138817480713</v>
      </c>
    </row>
    <row r="202" spans="1:5" x14ac:dyDescent="0.2">
      <c r="A202" s="10">
        <v>199</v>
      </c>
      <c r="B202" s="11">
        <v>46.657694033198744</v>
      </c>
      <c r="D202" s="10">
        <v>199</v>
      </c>
      <c r="E202" s="14">
        <v>46.657694033198744</v>
      </c>
    </row>
    <row r="203" spans="1:5" x14ac:dyDescent="0.2">
      <c r="A203" s="10">
        <v>200</v>
      </c>
      <c r="B203" s="11">
        <v>160.47869235259779</v>
      </c>
      <c r="D203" s="10">
        <v>200</v>
      </c>
      <c r="E203" s="14">
        <v>160.47869235259779</v>
      </c>
    </row>
    <row r="204" spans="1:5" x14ac:dyDescent="0.2">
      <c r="A204" s="10">
        <v>201</v>
      </c>
      <c r="B204" s="11">
        <v>124.88849241748439</v>
      </c>
      <c r="D204" s="10">
        <v>201</v>
      </c>
      <c r="E204" s="14">
        <v>124.88849241748439</v>
      </c>
    </row>
    <row r="205" spans="1:5" x14ac:dyDescent="0.2">
      <c r="A205" s="10">
        <v>202</v>
      </c>
      <c r="B205" s="11">
        <v>134.08913213448005</v>
      </c>
      <c r="D205" s="10">
        <v>202</v>
      </c>
      <c r="E205" s="14">
        <v>134.08913213448005</v>
      </c>
    </row>
    <row r="206" spans="1:5" x14ac:dyDescent="0.2">
      <c r="A206" s="10">
        <v>203</v>
      </c>
      <c r="B206" s="11">
        <v>85.496183206106863</v>
      </c>
      <c r="D206" s="10">
        <v>203</v>
      </c>
      <c r="E206" s="14">
        <v>85.496183206106863</v>
      </c>
    </row>
    <row r="207" spans="1:5" x14ac:dyDescent="0.2">
      <c r="A207" s="10">
        <v>204</v>
      </c>
      <c r="B207" s="11">
        <v>175.70754716981133</v>
      </c>
      <c r="D207" s="10">
        <v>204</v>
      </c>
      <c r="E207" s="14">
        <v>175.70754716981133</v>
      </c>
    </row>
    <row r="208" spans="1:5" x14ac:dyDescent="0.2">
      <c r="A208" s="10">
        <v>205</v>
      </c>
      <c r="B208" s="11">
        <v>85.669781931464172</v>
      </c>
      <c r="D208" s="10">
        <v>205</v>
      </c>
      <c r="E208" s="14">
        <v>85.669781931464172</v>
      </c>
    </row>
    <row r="209" spans="1:5" x14ac:dyDescent="0.2">
      <c r="A209" s="10">
        <v>206</v>
      </c>
      <c r="B209" s="11">
        <v>125.17337031900139</v>
      </c>
      <c r="D209" s="10">
        <v>206</v>
      </c>
      <c r="E209" s="14">
        <v>125.17337031900139</v>
      </c>
    </row>
    <row r="210" spans="1:5" x14ac:dyDescent="0.2">
      <c r="A210" s="10">
        <v>207</v>
      </c>
      <c r="B210" s="11">
        <v>84.846698113207552</v>
      </c>
      <c r="D210" s="10">
        <v>207</v>
      </c>
      <c r="E210" s="14">
        <v>84.846698113207552</v>
      </c>
    </row>
    <row r="211" spans="1:5" x14ac:dyDescent="0.2">
      <c r="A211" s="10">
        <v>208</v>
      </c>
      <c r="B211" s="11">
        <v>128.18181818181819</v>
      </c>
      <c r="D211" s="10">
        <v>208</v>
      </c>
      <c r="E211" s="14">
        <v>128.18181818181819</v>
      </c>
    </row>
    <row r="212" spans="1:5" x14ac:dyDescent="0.2">
      <c r="A212" s="10">
        <v>209</v>
      </c>
      <c r="B212" s="11">
        <v>134.33559650824444</v>
      </c>
      <c r="D212" s="10">
        <v>209</v>
      </c>
      <c r="E212" s="14">
        <v>134.33559650824444</v>
      </c>
    </row>
    <row r="213" spans="1:5" x14ac:dyDescent="0.2">
      <c r="A213" s="10">
        <v>210</v>
      </c>
      <c r="B213" s="11">
        <v>132.78388278388277</v>
      </c>
      <c r="D213" s="10">
        <v>210</v>
      </c>
      <c r="E213" s="14">
        <v>132.78388278388277</v>
      </c>
    </row>
    <row r="214" spans="1:5" x14ac:dyDescent="0.2">
      <c r="A214" s="10">
        <v>211</v>
      </c>
      <c r="B214" s="11">
        <v>113.42592592592592</v>
      </c>
      <c r="D214" s="10">
        <v>211</v>
      </c>
      <c r="E214" s="14">
        <v>113.42592592592592</v>
      </c>
    </row>
    <row r="215" spans="1:5" x14ac:dyDescent="0.2">
      <c r="A215" s="10">
        <v>212</v>
      </c>
      <c r="B215" s="11">
        <v>153.46534653465346</v>
      </c>
      <c r="D215" s="10">
        <v>212</v>
      </c>
      <c r="E215" s="14">
        <v>153.46534653465346</v>
      </c>
    </row>
    <row r="216" spans="1:5" x14ac:dyDescent="0.2">
      <c r="A216" s="10">
        <v>213</v>
      </c>
      <c r="B216" s="11">
        <v>136.43520518358531</v>
      </c>
      <c r="D216" s="10">
        <v>213</v>
      </c>
      <c r="E216" s="14">
        <v>136.43520518358531</v>
      </c>
    </row>
    <row r="217" spans="1:5" x14ac:dyDescent="0.2">
      <c r="A217" s="10">
        <v>214</v>
      </c>
      <c r="B217" s="11">
        <v>157.57575757575756</v>
      </c>
      <c r="D217" s="10">
        <v>214</v>
      </c>
      <c r="E217" s="14">
        <v>157.57575757575756</v>
      </c>
    </row>
    <row r="218" spans="1:5" x14ac:dyDescent="0.2">
      <c r="A218" s="10">
        <v>215</v>
      </c>
      <c r="B218" s="11">
        <v>116.19971264367815</v>
      </c>
      <c r="D218" s="10">
        <v>215</v>
      </c>
      <c r="E218" s="14">
        <v>116.19971264367815</v>
      </c>
    </row>
    <row r="219" spans="1:5" x14ac:dyDescent="0.2">
      <c r="A219" s="10">
        <v>216</v>
      </c>
      <c r="B219" s="11">
        <v>108.77831715210355</v>
      </c>
      <c r="D219" s="10">
        <v>216</v>
      </c>
      <c r="E219" s="14">
        <v>108.77831715210355</v>
      </c>
    </row>
    <row r="220" spans="1:5" x14ac:dyDescent="0.2">
      <c r="A220" s="10">
        <v>217</v>
      </c>
      <c r="B220" s="11">
        <v>146.23955431754874</v>
      </c>
      <c r="D220" s="10">
        <v>217</v>
      </c>
      <c r="E220" s="14">
        <v>146.23955431754874</v>
      </c>
    </row>
    <row r="221" spans="1:5" x14ac:dyDescent="0.2">
      <c r="A221" s="10">
        <v>218</v>
      </c>
      <c r="B221" s="11">
        <v>80.57228915662651</v>
      </c>
      <c r="D221" s="10">
        <v>218</v>
      </c>
      <c r="E221" s="14">
        <v>80.57228915662651</v>
      </c>
    </row>
    <row r="222" spans="1:5" x14ac:dyDescent="0.2">
      <c r="A222" s="10">
        <v>219</v>
      </c>
      <c r="B222" s="11">
        <v>159.41658137154556</v>
      </c>
      <c r="D222" s="10">
        <v>219</v>
      </c>
      <c r="E222" s="14">
        <v>159.41658137154556</v>
      </c>
    </row>
    <row r="223" spans="1:5" x14ac:dyDescent="0.2">
      <c r="A223" s="10">
        <v>220</v>
      </c>
      <c r="B223" s="11">
        <v>134.00641025641025</v>
      </c>
      <c r="D223" s="10">
        <v>220</v>
      </c>
      <c r="E223" s="14">
        <v>134.00641025641025</v>
      </c>
    </row>
    <row r="224" spans="1:5" x14ac:dyDescent="0.2">
      <c r="A224" s="10">
        <v>221</v>
      </c>
      <c r="B224" s="11">
        <v>136.78237650200268</v>
      </c>
      <c r="D224" s="10">
        <v>221</v>
      </c>
      <c r="E224" s="14">
        <v>136.78237650200268</v>
      </c>
    </row>
    <row r="225" spans="1:5" x14ac:dyDescent="0.2">
      <c r="A225" s="10">
        <v>222</v>
      </c>
      <c r="B225" s="11">
        <v>88.222320247022495</v>
      </c>
      <c r="D225" s="10">
        <v>222</v>
      </c>
      <c r="E225" s="14">
        <v>88.222320247022495</v>
      </c>
    </row>
    <row r="226" spans="1:5" x14ac:dyDescent="0.2">
      <c r="A226" s="10">
        <v>223</v>
      </c>
      <c r="B226" s="11">
        <v>115.91494845360825</v>
      </c>
      <c r="D226" s="10">
        <v>223</v>
      </c>
      <c r="E226" s="14">
        <v>115.91494845360825</v>
      </c>
    </row>
    <row r="227" spans="1:5" x14ac:dyDescent="0.2">
      <c r="A227" s="10">
        <v>224</v>
      </c>
      <c r="B227" s="11">
        <v>112.26851851851852</v>
      </c>
      <c r="D227" s="10">
        <v>224</v>
      </c>
      <c r="E227" s="14">
        <v>112.26851851851852</v>
      </c>
    </row>
    <row r="228" spans="1:5" x14ac:dyDescent="0.2">
      <c r="A228" s="10">
        <v>225</v>
      </c>
      <c r="B228" s="11">
        <v>161.47575250836121</v>
      </c>
      <c r="D228" s="10">
        <v>225</v>
      </c>
      <c r="E228" s="14">
        <v>161.47575250836121</v>
      </c>
    </row>
    <row r="229" spans="1:5" x14ac:dyDescent="0.2">
      <c r="A229" s="10">
        <v>226</v>
      </c>
      <c r="B229" s="11">
        <v>86.021505376344081</v>
      </c>
      <c r="D229" s="10">
        <v>226</v>
      </c>
      <c r="E229" s="14">
        <v>86.021505376344081</v>
      </c>
    </row>
    <row r="230" spans="1:5" x14ac:dyDescent="0.2">
      <c r="A230" s="10">
        <v>227</v>
      </c>
      <c r="B230" s="11">
        <v>115.07936507936508</v>
      </c>
      <c r="D230" s="10">
        <v>227</v>
      </c>
      <c r="E230" s="14">
        <v>115.07936507936508</v>
      </c>
    </row>
    <row r="231" spans="1:5" x14ac:dyDescent="0.2">
      <c r="A231" s="10">
        <v>228</v>
      </c>
      <c r="B231" s="11">
        <v>107.39614994934144</v>
      </c>
      <c r="D231" s="10">
        <v>228</v>
      </c>
      <c r="E231" s="14">
        <v>107.39614994934144</v>
      </c>
    </row>
    <row r="232" spans="1:5" x14ac:dyDescent="0.2">
      <c r="A232" s="10">
        <v>229</v>
      </c>
      <c r="B232" s="11">
        <v>137.06140350877192</v>
      </c>
      <c r="D232" s="10">
        <v>229</v>
      </c>
      <c r="E232" s="14">
        <v>137.06140350877192</v>
      </c>
    </row>
    <row r="233" spans="1:5" x14ac:dyDescent="0.2">
      <c r="A233" s="10">
        <v>230</v>
      </c>
      <c r="B233" s="11">
        <v>123.79421221864952</v>
      </c>
      <c r="D233" s="10">
        <v>230</v>
      </c>
      <c r="E233" s="14">
        <v>123.79421221864952</v>
      </c>
    </row>
    <row r="234" spans="1:5" x14ac:dyDescent="0.2">
      <c r="A234" s="10">
        <v>231</v>
      </c>
      <c r="B234" s="11">
        <v>123.95309882747068</v>
      </c>
      <c r="D234" s="10">
        <v>231</v>
      </c>
      <c r="E234" s="14">
        <v>123.95309882747068</v>
      </c>
    </row>
    <row r="235" spans="1:5" x14ac:dyDescent="0.2">
      <c r="A235" s="10">
        <v>232</v>
      </c>
      <c r="B235" s="11">
        <v>144.23765211166787</v>
      </c>
      <c r="D235" s="10">
        <v>232</v>
      </c>
      <c r="E235" s="14">
        <v>144.23765211166787</v>
      </c>
    </row>
    <row r="236" spans="1:5" x14ac:dyDescent="0.2">
      <c r="A236" s="10">
        <v>233</v>
      </c>
      <c r="B236" s="11">
        <v>95.744680851063833</v>
      </c>
      <c r="D236" s="10">
        <v>233</v>
      </c>
      <c r="E236" s="14">
        <v>95.744680851063833</v>
      </c>
    </row>
    <row r="237" spans="1:5" x14ac:dyDescent="0.2">
      <c r="A237" s="10">
        <v>234</v>
      </c>
      <c r="B237" s="11">
        <v>143.40044742729307</v>
      </c>
      <c r="D237" s="10">
        <v>234</v>
      </c>
      <c r="E237" s="14">
        <v>143.40044742729307</v>
      </c>
    </row>
    <row r="238" spans="1:5" x14ac:dyDescent="0.2">
      <c r="A238" s="10">
        <v>235</v>
      </c>
      <c r="B238" s="11">
        <v>110.45918367346938</v>
      </c>
      <c r="D238" s="10">
        <v>235</v>
      </c>
      <c r="E238" s="14">
        <v>110.45918367346938</v>
      </c>
    </row>
    <row r="239" spans="1:5" x14ac:dyDescent="0.2">
      <c r="A239" s="10">
        <v>236</v>
      </c>
      <c r="B239" s="11">
        <v>90.678824721377907</v>
      </c>
      <c r="D239" s="10">
        <v>236</v>
      </c>
      <c r="E239" s="14">
        <v>90.678824721377907</v>
      </c>
    </row>
    <row r="240" spans="1:5" x14ac:dyDescent="0.2">
      <c r="A240" s="10">
        <v>237</v>
      </c>
      <c r="B240" s="11">
        <v>131.1881188118812</v>
      </c>
      <c r="D240" s="10">
        <v>237</v>
      </c>
      <c r="E240" s="14">
        <v>131.1881188118812</v>
      </c>
    </row>
    <row r="241" spans="1:5" x14ac:dyDescent="0.2">
      <c r="A241" s="10">
        <v>238</v>
      </c>
      <c r="B241" s="11">
        <v>111.52522935779817</v>
      </c>
      <c r="D241" s="10">
        <v>238</v>
      </c>
      <c r="E241" s="14">
        <v>111.52522935779817</v>
      </c>
    </row>
    <row r="242" spans="1:5" x14ac:dyDescent="0.2">
      <c r="A242" s="10">
        <v>239</v>
      </c>
      <c r="B242" s="11">
        <v>187.72136953955135</v>
      </c>
      <c r="D242" s="10">
        <v>239</v>
      </c>
      <c r="E242" s="14">
        <v>187.72136953955135</v>
      </c>
    </row>
    <row r="243" spans="1:5" x14ac:dyDescent="0.2">
      <c r="A243" s="10">
        <v>240</v>
      </c>
      <c r="B243" s="11">
        <v>75.991930060524552</v>
      </c>
      <c r="D243" s="10">
        <v>240</v>
      </c>
      <c r="E243" s="14">
        <v>75.991930060524552</v>
      </c>
    </row>
    <row r="244" spans="1:5" x14ac:dyDescent="0.2">
      <c r="A244" s="10">
        <v>241</v>
      </c>
      <c r="B244" s="11">
        <v>167.62452107279694</v>
      </c>
      <c r="D244" s="10">
        <v>241</v>
      </c>
      <c r="E244" s="14">
        <v>167.62452107279694</v>
      </c>
    </row>
    <row r="245" spans="1:5" x14ac:dyDescent="0.2">
      <c r="A245" s="10">
        <v>242</v>
      </c>
      <c r="B245" s="11">
        <v>127.59815242494226</v>
      </c>
      <c r="D245" s="10">
        <v>242</v>
      </c>
      <c r="E245" s="14">
        <v>127.59815242494226</v>
      </c>
    </row>
    <row r="246" spans="1:5" x14ac:dyDescent="0.2">
      <c r="A246" s="10">
        <v>243</v>
      </c>
      <c r="B246" s="11">
        <v>54.861111111111114</v>
      </c>
      <c r="D246" s="10">
        <v>243</v>
      </c>
      <c r="E246" s="14">
        <v>54.861111111111114</v>
      </c>
    </row>
    <row r="247" spans="1:5" x14ac:dyDescent="0.2">
      <c r="A247" s="10">
        <v>244</v>
      </c>
      <c r="B247" s="11">
        <v>98.603122432210355</v>
      </c>
      <c r="D247" s="10">
        <v>244</v>
      </c>
      <c r="E247" s="14">
        <v>98.603122432210355</v>
      </c>
    </row>
    <row r="248" spans="1:5" x14ac:dyDescent="0.2">
      <c r="A248" s="10">
        <v>245</v>
      </c>
      <c r="B248" s="11">
        <v>97.156398104265406</v>
      </c>
      <c r="D248" s="10">
        <v>245</v>
      </c>
      <c r="E248" s="14">
        <v>97.156398104265406</v>
      </c>
    </row>
    <row r="249" spans="1:5" x14ac:dyDescent="0.2">
      <c r="A249" s="10">
        <v>246</v>
      </c>
      <c r="B249" s="11">
        <v>129.00641025641025</v>
      </c>
      <c r="D249" s="10">
        <v>246</v>
      </c>
      <c r="E249" s="14">
        <v>129.00641025641025</v>
      </c>
    </row>
    <row r="250" spans="1:5" x14ac:dyDescent="0.2">
      <c r="A250" s="10">
        <v>247</v>
      </c>
      <c r="B250" s="11">
        <v>71.058091286307061</v>
      </c>
      <c r="D250" s="10">
        <v>247</v>
      </c>
      <c r="E250" s="14">
        <v>71.058091286307061</v>
      </c>
    </row>
    <row r="251" spans="1:5" x14ac:dyDescent="0.2">
      <c r="A251" s="10">
        <v>248</v>
      </c>
      <c r="B251" s="11">
        <v>101.81818181818181</v>
      </c>
      <c r="D251" s="10">
        <v>248</v>
      </c>
      <c r="E251" s="14">
        <v>101.81818181818181</v>
      </c>
    </row>
    <row r="252" spans="1:5" x14ac:dyDescent="0.2">
      <c r="A252" s="10">
        <v>249</v>
      </c>
      <c r="B252" s="11">
        <v>107.91366906474821</v>
      </c>
      <c r="D252" s="10">
        <v>249</v>
      </c>
      <c r="E252" s="14">
        <v>107.91366906474821</v>
      </c>
    </row>
    <row r="253" spans="1:5" x14ac:dyDescent="0.2">
      <c r="A253" s="10">
        <v>250</v>
      </c>
      <c r="B253" s="11">
        <v>129.19776119402985</v>
      </c>
      <c r="D253" s="10">
        <v>250</v>
      </c>
      <c r="E253" s="14">
        <v>129.19776119402985</v>
      </c>
    </row>
    <row r="254" spans="1:5" x14ac:dyDescent="0.2">
      <c r="A254" s="10">
        <v>251</v>
      </c>
      <c r="B254" s="11">
        <v>58.575803981623274</v>
      </c>
      <c r="D254" s="10">
        <v>251</v>
      </c>
      <c r="E254" s="14">
        <v>58.575803981623274</v>
      </c>
    </row>
    <row r="255" spans="1:5" x14ac:dyDescent="0.2">
      <c r="A255" s="10">
        <v>252</v>
      </c>
      <c r="B255" s="11">
        <v>144.61538461538461</v>
      </c>
      <c r="D255" s="10">
        <v>252</v>
      </c>
      <c r="E255" s="14">
        <v>144.61538461538461</v>
      </c>
    </row>
    <row r="256" spans="1:5" x14ac:dyDescent="0.2">
      <c r="A256" s="10">
        <v>253</v>
      </c>
      <c r="B256" s="11">
        <v>105.48780487804878</v>
      </c>
      <c r="D256" s="10">
        <v>253</v>
      </c>
      <c r="E256" s="14">
        <v>105.48780487804878</v>
      </c>
    </row>
    <row r="257" spans="1:5" x14ac:dyDescent="0.2">
      <c r="A257" s="10">
        <v>254</v>
      </c>
      <c r="B257" s="11">
        <v>121.35176651305683</v>
      </c>
      <c r="D257" s="10">
        <v>254</v>
      </c>
      <c r="E257" s="14">
        <v>121.35176651305683</v>
      </c>
    </row>
    <row r="258" spans="1:5" x14ac:dyDescent="0.2">
      <c r="A258" s="10">
        <v>255</v>
      </c>
      <c r="B258" s="11">
        <v>110.35007610350075</v>
      </c>
      <c r="D258" s="10">
        <v>255</v>
      </c>
      <c r="E258" s="14">
        <v>110.35007610350075</v>
      </c>
    </row>
    <row r="259" spans="1:5" x14ac:dyDescent="0.2">
      <c r="A259" s="10">
        <v>256</v>
      </c>
      <c r="B259" s="11">
        <v>100.39284155390659</v>
      </c>
      <c r="D259" s="10">
        <v>256</v>
      </c>
      <c r="E259" s="14">
        <v>100.39284155390659</v>
      </c>
    </row>
    <row r="260" spans="1:5" x14ac:dyDescent="0.2">
      <c r="A260" s="10">
        <v>257</v>
      </c>
      <c r="B260" s="11">
        <v>120.08101851851852</v>
      </c>
      <c r="D260" s="10">
        <v>257</v>
      </c>
      <c r="E260" s="14">
        <v>120.08101851851852</v>
      </c>
    </row>
    <row r="261" spans="1:5" x14ac:dyDescent="0.2">
      <c r="A261" s="10">
        <v>258</v>
      </c>
      <c r="B261" s="11">
        <v>137.15710723192021</v>
      </c>
      <c r="D261" s="10">
        <v>258</v>
      </c>
      <c r="E261" s="14">
        <v>137.15710723192021</v>
      </c>
    </row>
    <row r="262" spans="1:5" x14ac:dyDescent="0.2">
      <c r="A262" s="10">
        <v>259</v>
      </c>
      <c r="B262" s="11">
        <v>129.18526785714286</v>
      </c>
      <c r="D262" s="10">
        <v>259</v>
      </c>
      <c r="E262" s="14">
        <v>129.18526785714286</v>
      </c>
    </row>
    <row r="263" spans="1:5" x14ac:dyDescent="0.2">
      <c r="A263" s="10">
        <v>260</v>
      </c>
      <c r="B263" s="11">
        <v>109.97732426303855</v>
      </c>
      <c r="D263" s="10">
        <v>260</v>
      </c>
      <c r="E263" s="14">
        <v>109.97732426303855</v>
      </c>
    </row>
    <row r="264" spans="1:5" x14ac:dyDescent="0.2">
      <c r="A264" s="10">
        <v>261</v>
      </c>
      <c r="B264" s="11">
        <v>127.35166425470332</v>
      </c>
      <c r="D264" s="10">
        <v>261</v>
      </c>
      <c r="E264" s="14">
        <v>127.35166425470332</v>
      </c>
    </row>
    <row r="265" spans="1:5" x14ac:dyDescent="0.2">
      <c r="A265" s="10">
        <v>262</v>
      </c>
      <c r="B265" s="11">
        <v>107.22610722610723</v>
      </c>
      <c r="D265" s="10">
        <v>262</v>
      </c>
      <c r="E265" s="14">
        <v>107.22610722610723</v>
      </c>
    </row>
    <row r="266" spans="1:5" x14ac:dyDescent="0.2">
      <c r="A266" s="10">
        <v>263</v>
      </c>
      <c r="B266" s="11">
        <v>124.58745874587459</v>
      </c>
      <c r="D266" s="10">
        <v>263</v>
      </c>
      <c r="E266" s="14">
        <v>124.58745874587459</v>
      </c>
    </row>
    <row r="267" spans="1:5" x14ac:dyDescent="0.2">
      <c r="A267" s="10">
        <v>264</v>
      </c>
      <c r="B267" s="11">
        <v>98.784194528875375</v>
      </c>
      <c r="D267" s="10">
        <v>264</v>
      </c>
      <c r="E267" s="14">
        <v>98.784194528875375</v>
      </c>
    </row>
    <row r="268" spans="1:5" x14ac:dyDescent="0.2">
      <c r="A268" s="10">
        <v>265</v>
      </c>
      <c r="B268" s="11">
        <v>95.549738219895289</v>
      </c>
      <c r="D268" s="10">
        <v>265</v>
      </c>
      <c r="E268" s="14">
        <v>95.549738219895289</v>
      </c>
    </row>
    <row r="269" spans="1:5" x14ac:dyDescent="0.2">
      <c r="A269" s="10">
        <v>266</v>
      </c>
      <c r="B269" s="11">
        <v>123.41772151898734</v>
      </c>
      <c r="D269" s="10">
        <v>266</v>
      </c>
      <c r="E269" s="14">
        <v>123.41772151898734</v>
      </c>
    </row>
    <row r="270" spans="1:5" x14ac:dyDescent="0.2">
      <c r="A270" s="10">
        <v>267</v>
      </c>
      <c r="B270" s="11">
        <v>122.43547319655858</v>
      </c>
      <c r="D270" s="10">
        <v>267</v>
      </c>
      <c r="E270" s="14">
        <v>122.43547319655858</v>
      </c>
    </row>
    <row r="271" spans="1:5" x14ac:dyDescent="0.2">
      <c r="A271" s="10">
        <v>268</v>
      </c>
      <c r="B271" s="11">
        <v>81.888686131386862</v>
      </c>
      <c r="D271" s="10">
        <v>268</v>
      </c>
      <c r="E271" s="14">
        <v>81.888686131386862</v>
      </c>
    </row>
    <row r="272" spans="1:5" x14ac:dyDescent="0.2">
      <c r="A272" s="10">
        <v>269</v>
      </c>
      <c r="B272" s="11">
        <v>154.88431876606683</v>
      </c>
      <c r="D272" s="10">
        <v>269</v>
      </c>
      <c r="E272" s="14">
        <v>154.88431876606683</v>
      </c>
    </row>
    <row r="273" spans="1:5" x14ac:dyDescent="0.2">
      <c r="A273" s="10">
        <v>270</v>
      </c>
      <c r="B273" s="11">
        <v>132.97394429469901</v>
      </c>
      <c r="D273" s="10">
        <v>270</v>
      </c>
      <c r="E273" s="14">
        <v>132.97394429469901</v>
      </c>
    </row>
    <row r="274" spans="1:5" x14ac:dyDescent="0.2">
      <c r="A274" s="10">
        <v>271</v>
      </c>
      <c r="B274" s="11">
        <v>137.18411552346569</v>
      </c>
      <c r="D274" s="10">
        <v>271</v>
      </c>
      <c r="E274" s="14">
        <v>137.18411552346569</v>
      </c>
    </row>
    <row r="275" spans="1:5" x14ac:dyDescent="0.2">
      <c r="A275" s="10">
        <v>272</v>
      </c>
      <c r="B275" s="11">
        <v>177.18268525311811</v>
      </c>
      <c r="D275" s="10">
        <v>272</v>
      </c>
      <c r="E275" s="14">
        <v>177.18268525311811</v>
      </c>
    </row>
    <row r="276" spans="1:5" x14ac:dyDescent="0.2">
      <c r="A276" s="10">
        <v>273</v>
      </c>
      <c r="B276" s="11">
        <v>127.75330396475771</v>
      </c>
      <c r="D276" s="10">
        <v>273</v>
      </c>
      <c r="E276" s="14">
        <v>127.75330396475771</v>
      </c>
    </row>
    <row r="277" spans="1:5" x14ac:dyDescent="0.2">
      <c r="A277" s="10">
        <v>274</v>
      </c>
      <c r="B277" s="11">
        <v>85.171568627450981</v>
      </c>
      <c r="D277" s="10">
        <v>274</v>
      </c>
      <c r="E277" s="14">
        <v>85.171568627450981</v>
      </c>
    </row>
    <row r="278" spans="1:5" x14ac:dyDescent="0.2">
      <c r="A278" s="10">
        <v>275</v>
      </c>
      <c r="B278" s="11">
        <v>152.5735294117647</v>
      </c>
      <c r="D278" s="10">
        <v>275</v>
      </c>
      <c r="E278" s="14">
        <v>152.5735294117647</v>
      </c>
    </row>
    <row r="279" spans="1:5" x14ac:dyDescent="0.2">
      <c r="A279" s="10">
        <v>276</v>
      </c>
      <c r="B279" s="11">
        <v>132.42894056847544</v>
      </c>
      <c r="D279" s="10">
        <v>276</v>
      </c>
      <c r="E279" s="14">
        <v>132.42894056847544</v>
      </c>
    </row>
    <row r="280" spans="1:5" x14ac:dyDescent="0.2">
      <c r="A280" s="10">
        <v>277</v>
      </c>
      <c r="B280" s="11">
        <v>128.84615384615384</v>
      </c>
      <c r="D280" s="10">
        <v>277</v>
      </c>
      <c r="E280" s="14">
        <v>128.84615384615384</v>
      </c>
    </row>
    <row r="281" spans="1:5" x14ac:dyDescent="0.2">
      <c r="A281" s="10">
        <v>278</v>
      </c>
      <c r="B281" s="11">
        <v>163.19444444444446</v>
      </c>
      <c r="D281" s="10">
        <v>278</v>
      </c>
      <c r="E281" s="14">
        <v>163.19444444444446</v>
      </c>
    </row>
    <row r="282" spans="1:5" x14ac:dyDescent="0.2">
      <c r="A282" s="10">
        <v>279</v>
      </c>
      <c r="B282" s="11">
        <v>195.8029231494578</v>
      </c>
      <c r="D282" s="10">
        <v>279</v>
      </c>
      <c r="E282" s="14">
        <v>195.8029231494578</v>
      </c>
    </row>
    <row r="283" spans="1:5" x14ac:dyDescent="0.2">
      <c r="A283" s="10">
        <v>280</v>
      </c>
      <c r="B283" s="11">
        <v>94.955489614243319</v>
      </c>
      <c r="D283" s="10">
        <v>280</v>
      </c>
      <c r="E283" s="14">
        <v>94.955489614243319</v>
      </c>
    </row>
    <row r="284" spans="1:5" x14ac:dyDescent="0.2">
      <c r="A284" s="10">
        <v>281</v>
      </c>
      <c r="B284" s="11">
        <v>115.28758829465187</v>
      </c>
      <c r="D284" s="10">
        <v>281</v>
      </c>
      <c r="E284" s="14">
        <v>115.28758829465187</v>
      </c>
    </row>
    <row r="285" spans="1:5" x14ac:dyDescent="0.2">
      <c r="A285" s="10">
        <v>282</v>
      </c>
      <c r="B285" s="11">
        <v>146.59270998415215</v>
      </c>
      <c r="D285" s="10">
        <v>282</v>
      </c>
      <c r="E285" s="14">
        <v>146.59270998415215</v>
      </c>
    </row>
    <row r="286" spans="1:5" x14ac:dyDescent="0.2">
      <c r="A286" s="10">
        <v>283</v>
      </c>
      <c r="B286" s="11">
        <v>157.91476407914763</v>
      </c>
      <c r="D286" s="10">
        <v>283</v>
      </c>
      <c r="E286" s="14">
        <v>157.91476407914763</v>
      </c>
    </row>
    <row r="287" spans="1:5" x14ac:dyDescent="0.2">
      <c r="A287" s="10">
        <v>284</v>
      </c>
      <c r="B287" s="11">
        <v>166.62125340599454</v>
      </c>
      <c r="D287" s="10">
        <v>284</v>
      </c>
      <c r="E287" s="14">
        <v>166.62125340599454</v>
      </c>
    </row>
    <row r="288" spans="1:5" x14ac:dyDescent="0.2">
      <c r="A288" s="10">
        <v>285</v>
      </c>
      <c r="B288" s="11">
        <v>113.77777777777777</v>
      </c>
      <c r="D288" s="10">
        <v>285</v>
      </c>
      <c r="E288" s="14">
        <v>113.77777777777777</v>
      </c>
    </row>
    <row r="289" spans="1:5" x14ac:dyDescent="0.2">
      <c r="A289" s="10">
        <v>286</v>
      </c>
      <c r="B289" s="11">
        <v>131.76</v>
      </c>
      <c r="D289" s="10">
        <v>286</v>
      </c>
      <c r="E289" s="14">
        <v>131.76</v>
      </c>
    </row>
    <row r="290" spans="1:5" x14ac:dyDescent="0.2">
      <c r="A290" s="10">
        <v>287</v>
      </c>
      <c r="B290" s="11">
        <v>91.6955017301038</v>
      </c>
      <c r="D290" s="10">
        <v>287</v>
      </c>
      <c r="E290" s="14">
        <v>91.6955017301038</v>
      </c>
    </row>
    <row r="291" spans="1:5" x14ac:dyDescent="0.2">
      <c r="A291" s="10">
        <v>288</v>
      </c>
      <c r="B291" s="11">
        <v>102.56410256410257</v>
      </c>
      <c r="D291" s="10">
        <v>288</v>
      </c>
      <c r="E291" s="14">
        <v>102.56410256410257</v>
      </c>
    </row>
    <row r="292" spans="1:5" x14ac:dyDescent="0.2">
      <c r="A292" s="10">
        <v>289</v>
      </c>
      <c r="B292" s="11">
        <v>135.55555555555554</v>
      </c>
      <c r="D292" s="10">
        <v>289</v>
      </c>
      <c r="E292" s="14">
        <v>135.55555555555554</v>
      </c>
    </row>
    <row r="293" spans="1:5" x14ac:dyDescent="0.2">
      <c r="A293" s="10">
        <v>290</v>
      </c>
      <c r="B293" s="11">
        <v>110.01074498567336</v>
      </c>
      <c r="D293" s="10">
        <v>290</v>
      </c>
      <c r="E293" s="14">
        <v>110.01074498567336</v>
      </c>
    </row>
    <row r="294" spans="1:5" x14ac:dyDescent="0.2">
      <c r="A294" s="10">
        <v>291</v>
      </c>
      <c r="B294" s="11">
        <v>121.5372589890568</v>
      </c>
      <c r="D294" s="10">
        <v>291</v>
      </c>
      <c r="E294" s="14">
        <v>121.5372589890568</v>
      </c>
    </row>
    <row r="295" spans="1:5" x14ac:dyDescent="0.2">
      <c r="A295" s="10">
        <v>292</v>
      </c>
      <c r="B295" s="11">
        <v>79.1958041958042</v>
      </c>
      <c r="D295" s="10">
        <v>292</v>
      </c>
      <c r="E295" s="14">
        <v>79.1958041958042</v>
      </c>
    </row>
    <row r="296" spans="1:5" x14ac:dyDescent="0.2">
      <c r="A296" s="10">
        <v>293</v>
      </c>
      <c r="B296" s="11">
        <v>76.340326340326342</v>
      </c>
      <c r="D296" s="10">
        <v>293</v>
      </c>
      <c r="E296" s="14">
        <v>76.340326340326342</v>
      </c>
    </row>
    <row r="297" spans="1:5" x14ac:dyDescent="0.2">
      <c r="A297" s="10">
        <v>294</v>
      </c>
      <c r="B297" s="11">
        <v>103.844454264251</v>
      </c>
      <c r="D297" s="10">
        <v>294</v>
      </c>
      <c r="E297" s="14">
        <v>103.844454264251</v>
      </c>
    </row>
    <row r="298" spans="1:5" x14ac:dyDescent="0.2">
      <c r="A298" s="10">
        <v>295</v>
      </c>
      <c r="B298" s="11">
        <v>101.58150851581509</v>
      </c>
      <c r="D298" s="10">
        <v>295</v>
      </c>
      <c r="E298" s="14">
        <v>101.58150851581509</v>
      </c>
    </row>
    <row r="299" spans="1:5" x14ac:dyDescent="0.2">
      <c r="A299" s="10">
        <v>296</v>
      </c>
      <c r="B299" s="11">
        <v>142.07377866400799</v>
      </c>
      <c r="D299" s="10">
        <v>296</v>
      </c>
      <c r="E299" s="14">
        <v>142.07377866400799</v>
      </c>
    </row>
    <row r="300" spans="1:5" x14ac:dyDescent="0.2">
      <c r="A300" s="10">
        <v>297</v>
      </c>
      <c r="B300" s="11">
        <v>97.560975609756099</v>
      </c>
      <c r="D300" s="10">
        <v>297</v>
      </c>
      <c r="E300" s="14">
        <v>97.560975609756099</v>
      </c>
    </row>
    <row r="301" spans="1:5" x14ac:dyDescent="0.2">
      <c r="A301" s="10">
        <v>298</v>
      </c>
      <c r="B301" s="11">
        <v>122.56410256410257</v>
      </c>
      <c r="D301" s="10">
        <v>298</v>
      </c>
      <c r="E301" s="14">
        <v>122.56410256410257</v>
      </c>
    </row>
    <row r="302" spans="1:5" x14ac:dyDescent="0.2">
      <c r="A302" s="10">
        <v>299</v>
      </c>
      <c r="B302" s="11">
        <v>100.40160642570281</v>
      </c>
      <c r="D302" s="10">
        <v>299</v>
      </c>
      <c r="E302" s="14">
        <v>100.40160642570281</v>
      </c>
    </row>
    <row r="303" spans="1:5" x14ac:dyDescent="0.2">
      <c r="A303" s="10">
        <v>300</v>
      </c>
      <c r="B303" s="11">
        <v>137.58680555555554</v>
      </c>
      <c r="D303" s="10">
        <v>300</v>
      </c>
      <c r="E303" s="14">
        <v>137.58680555555554</v>
      </c>
    </row>
    <row r="304" spans="1:5" x14ac:dyDescent="0.2">
      <c r="A304" s="10">
        <v>301</v>
      </c>
      <c r="B304" s="11">
        <v>117.51497005988024</v>
      </c>
      <c r="D304" s="10">
        <v>301</v>
      </c>
      <c r="E304" s="14">
        <v>117.51497005988024</v>
      </c>
    </row>
    <row r="305" spans="1:5" x14ac:dyDescent="0.2">
      <c r="A305" s="10">
        <v>302</v>
      </c>
      <c r="B305" s="11">
        <v>108.89070146818923</v>
      </c>
      <c r="D305" s="10">
        <v>302</v>
      </c>
      <c r="E305" s="14">
        <v>108.89070146818923</v>
      </c>
    </row>
    <row r="306" spans="1:5" x14ac:dyDescent="0.2">
      <c r="A306" s="10">
        <v>303</v>
      </c>
      <c r="B306" s="11">
        <v>133.03049967553537</v>
      </c>
      <c r="D306" s="10">
        <v>303</v>
      </c>
      <c r="E306" s="14">
        <v>133.03049967553537</v>
      </c>
    </row>
    <row r="307" spans="1:5" x14ac:dyDescent="0.2">
      <c r="A307" s="10">
        <v>304</v>
      </c>
      <c r="B307" s="11">
        <v>167.67337807606265</v>
      </c>
      <c r="D307" s="10">
        <v>304</v>
      </c>
      <c r="E307" s="14">
        <v>167.67337807606265</v>
      </c>
    </row>
    <row r="308" spans="1:5" x14ac:dyDescent="0.2">
      <c r="A308" s="10">
        <v>305</v>
      </c>
      <c r="B308" s="11">
        <v>84.454623532779848</v>
      </c>
      <c r="D308" s="10">
        <v>305</v>
      </c>
      <c r="E308" s="14">
        <v>84.454623532779848</v>
      </c>
    </row>
    <row r="309" spans="1:5" x14ac:dyDescent="0.2">
      <c r="A309" s="10">
        <v>306</v>
      </c>
      <c r="B309" s="11">
        <v>152.94999999999999</v>
      </c>
      <c r="D309" s="10">
        <v>306</v>
      </c>
      <c r="E309" s="14">
        <v>152.94999999999999</v>
      </c>
    </row>
    <row r="310" spans="1:5" x14ac:dyDescent="0.2">
      <c r="A310" s="10">
        <v>307</v>
      </c>
      <c r="B310" s="11">
        <v>100.31208203299153</v>
      </c>
      <c r="D310" s="10">
        <v>307</v>
      </c>
      <c r="E310" s="14">
        <v>100.31208203299153</v>
      </c>
    </row>
    <row r="311" spans="1:5" x14ac:dyDescent="0.2">
      <c r="A311" s="10">
        <v>308</v>
      </c>
      <c r="B311" s="11">
        <v>63.655761024182077</v>
      </c>
      <c r="D311" s="10">
        <v>308</v>
      </c>
      <c r="E311" s="14">
        <v>63.655761024182077</v>
      </c>
    </row>
    <row r="312" spans="1:5" x14ac:dyDescent="0.2">
      <c r="A312" s="10">
        <v>309</v>
      </c>
      <c r="B312" s="11">
        <v>95.818815331010455</v>
      </c>
      <c r="D312" s="10">
        <v>309</v>
      </c>
      <c r="E312" s="14">
        <v>95.818815331010455</v>
      </c>
    </row>
    <row r="313" spans="1:5" x14ac:dyDescent="0.2">
      <c r="A313" s="10">
        <v>310</v>
      </c>
      <c r="B313" s="11">
        <v>185.18518518518519</v>
      </c>
      <c r="D313" s="10">
        <v>310</v>
      </c>
      <c r="E313" s="14">
        <v>185.18518518518519</v>
      </c>
    </row>
    <row r="314" spans="1:5" x14ac:dyDescent="0.2">
      <c r="A314" s="10">
        <v>311</v>
      </c>
      <c r="B314" s="11">
        <v>110.32644903397735</v>
      </c>
      <c r="D314" s="10">
        <v>311</v>
      </c>
      <c r="E314" s="14">
        <v>110.32644903397735</v>
      </c>
    </row>
    <row r="315" spans="1:5" x14ac:dyDescent="0.2">
      <c r="A315" s="10">
        <v>312</v>
      </c>
      <c r="B315" s="11">
        <v>135.80246913580248</v>
      </c>
      <c r="D315" s="10">
        <v>312</v>
      </c>
      <c r="E315" s="14">
        <v>135.80246913580248</v>
      </c>
    </row>
    <row r="316" spans="1:5" x14ac:dyDescent="0.2">
      <c r="A316" s="10">
        <v>313</v>
      </c>
      <c r="B316" s="11">
        <v>107.24508050089446</v>
      </c>
      <c r="D316" s="10">
        <v>313</v>
      </c>
      <c r="E316" s="14">
        <v>107.24508050089446</v>
      </c>
    </row>
    <row r="317" spans="1:5" x14ac:dyDescent="0.2">
      <c r="A317" s="10">
        <v>314</v>
      </c>
      <c r="B317" s="11">
        <v>184.18467583497053</v>
      </c>
      <c r="D317" s="10">
        <v>314</v>
      </c>
      <c r="E317" s="14">
        <v>184.18467583497053</v>
      </c>
    </row>
    <row r="318" spans="1:5" x14ac:dyDescent="0.2">
      <c r="A318" s="10">
        <v>315</v>
      </c>
      <c r="B318" s="11">
        <v>108.47044485070079</v>
      </c>
      <c r="D318" s="10">
        <v>315</v>
      </c>
      <c r="E318" s="14">
        <v>108.47044485070079</v>
      </c>
    </row>
    <row r="319" spans="1:5" x14ac:dyDescent="0.2">
      <c r="A319" s="10">
        <v>316</v>
      </c>
      <c r="B319" s="11">
        <v>131.63407821229049</v>
      </c>
      <c r="D319" s="10">
        <v>316</v>
      </c>
      <c r="E319" s="14">
        <v>131.63407821229049</v>
      </c>
    </row>
    <row r="320" spans="1:5" x14ac:dyDescent="0.2">
      <c r="A320" s="10">
        <v>317</v>
      </c>
      <c r="B320" s="11">
        <v>110.49723756906077</v>
      </c>
      <c r="D320" s="10">
        <v>317</v>
      </c>
      <c r="E320" s="14">
        <v>110.49723756906077</v>
      </c>
    </row>
    <row r="321" spans="1:5" x14ac:dyDescent="0.2">
      <c r="A321" s="10">
        <v>318</v>
      </c>
      <c r="B321" s="11">
        <v>137.82542113323123</v>
      </c>
      <c r="D321" s="10">
        <v>318</v>
      </c>
      <c r="E321" s="14">
        <v>137.82542113323123</v>
      </c>
    </row>
    <row r="322" spans="1:5" x14ac:dyDescent="0.2">
      <c r="A322" s="10">
        <v>319</v>
      </c>
      <c r="B322" s="11">
        <v>98.261526832955411</v>
      </c>
      <c r="D322" s="10">
        <v>319</v>
      </c>
      <c r="E322" s="14">
        <v>98.261526832955411</v>
      </c>
    </row>
    <row r="323" spans="1:5" x14ac:dyDescent="0.2">
      <c r="A323" s="10">
        <v>320</v>
      </c>
      <c r="B323" s="11">
        <v>127.37771739130434</v>
      </c>
      <c r="D323" s="10">
        <v>320</v>
      </c>
      <c r="E323" s="14">
        <v>127.37771739130434</v>
      </c>
    </row>
    <row r="324" spans="1:5" x14ac:dyDescent="0.2">
      <c r="A324" s="10">
        <v>321</v>
      </c>
      <c r="B324" s="11">
        <v>131.98882896764252</v>
      </c>
      <c r="D324" s="10">
        <v>321</v>
      </c>
      <c r="E324" s="14">
        <v>131.98882896764252</v>
      </c>
    </row>
    <row r="325" spans="1:5" x14ac:dyDescent="0.2">
      <c r="A325" s="10">
        <v>322</v>
      </c>
      <c r="B325" s="11">
        <v>143.43598055105349</v>
      </c>
      <c r="D325" s="10">
        <v>322</v>
      </c>
      <c r="E325" s="14">
        <v>143.43598055105349</v>
      </c>
    </row>
    <row r="326" spans="1:5" x14ac:dyDescent="0.2">
      <c r="A326" s="10">
        <v>323</v>
      </c>
      <c r="B326" s="11">
        <v>110.25641025641026</v>
      </c>
      <c r="D326" s="10">
        <v>323</v>
      </c>
      <c r="E326" s="14">
        <v>110.25641025641026</v>
      </c>
    </row>
    <row r="327" spans="1:5" x14ac:dyDescent="0.2">
      <c r="A327" s="10">
        <v>324</v>
      </c>
      <c r="B327" s="11">
        <v>108.49097162510748</v>
      </c>
      <c r="D327" s="10">
        <v>324</v>
      </c>
      <c r="E327" s="14">
        <v>108.49097162510748</v>
      </c>
    </row>
    <row r="328" spans="1:5" x14ac:dyDescent="0.2">
      <c r="A328" s="10">
        <v>325</v>
      </c>
      <c r="B328" s="11">
        <v>81.262592343854934</v>
      </c>
      <c r="D328" s="10">
        <v>325</v>
      </c>
      <c r="E328" s="14">
        <v>81.262592343854934</v>
      </c>
    </row>
    <row r="329" spans="1:5" x14ac:dyDescent="0.2">
      <c r="A329" s="10">
        <v>326</v>
      </c>
      <c r="B329" s="11">
        <v>108.34371108343711</v>
      </c>
      <c r="D329" s="10">
        <v>326</v>
      </c>
      <c r="E329" s="14">
        <v>108.34371108343711</v>
      </c>
    </row>
    <row r="330" spans="1:5" x14ac:dyDescent="0.2">
      <c r="A330" s="10">
        <v>327</v>
      </c>
      <c r="B330" s="11">
        <v>188.48167539267016</v>
      </c>
      <c r="D330" s="10">
        <v>327</v>
      </c>
      <c r="E330" s="14">
        <v>188.48167539267016</v>
      </c>
    </row>
    <row r="331" spans="1:5" x14ac:dyDescent="0.2">
      <c r="A331" s="10">
        <v>328</v>
      </c>
      <c r="B331" s="11">
        <v>105.02530730296456</v>
      </c>
      <c r="D331" s="10">
        <v>328</v>
      </c>
      <c r="E331" s="14">
        <v>105.02530730296456</v>
      </c>
    </row>
    <row r="332" spans="1:5" x14ac:dyDescent="0.2">
      <c r="A332" s="10">
        <v>329</v>
      </c>
      <c r="B332" s="11">
        <v>100.51546391752578</v>
      </c>
      <c r="D332" s="10">
        <v>329</v>
      </c>
      <c r="E332" s="14">
        <v>100.51546391752578</v>
      </c>
    </row>
    <row r="333" spans="1:5" x14ac:dyDescent="0.2">
      <c r="A333" s="10">
        <v>330</v>
      </c>
      <c r="B333" s="11">
        <v>65.43624161073825</v>
      </c>
      <c r="D333" s="10">
        <v>330</v>
      </c>
      <c r="E333" s="14">
        <v>65.43624161073825</v>
      </c>
    </row>
    <row r="334" spans="1:5" x14ac:dyDescent="0.2">
      <c r="A334" s="10">
        <v>331</v>
      </c>
      <c r="B334" s="11">
        <v>68.865740740740748</v>
      </c>
      <c r="D334" s="10">
        <v>331</v>
      </c>
      <c r="E334" s="14">
        <v>68.865740740740748</v>
      </c>
    </row>
    <row r="335" spans="1:5" x14ac:dyDescent="0.2">
      <c r="A335" s="10">
        <v>332</v>
      </c>
      <c r="B335" s="11">
        <v>131.62878787878788</v>
      </c>
      <c r="D335" s="10">
        <v>332</v>
      </c>
      <c r="E335" s="14">
        <v>131.62878787878788</v>
      </c>
    </row>
    <row r="336" spans="1:5" x14ac:dyDescent="0.2">
      <c r="A336" s="10">
        <v>333</v>
      </c>
      <c r="B336" s="11">
        <v>174.3400859422959</v>
      </c>
      <c r="D336" s="10">
        <v>333</v>
      </c>
      <c r="E336" s="14">
        <v>174.3400859422959</v>
      </c>
    </row>
    <row r="337" spans="1:5" x14ac:dyDescent="0.2">
      <c r="A337" s="10">
        <v>334</v>
      </c>
      <c r="B337" s="11">
        <v>152.43004418262151</v>
      </c>
      <c r="D337" s="10">
        <v>334</v>
      </c>
      <c r="E337" s="14">
        <v>152.43004418262151</v>
      </c>
    </row>
    <row r="338" spans="1:5" x14ac:dyDescent="0.2">
      <c r="A338" s="10">
        <v>335</v>
      </c>
      <c r="B338" s="11">
        <v>117.21611721611721</v>
      </c>
      <c r="D338" s="10">
        <v>335</v>
      </c>
      <c r="E338" s="14">
        <v>117.21611721611721</v>
      </c>
    </row>
    <row r="339" spans="1:5" x14ac:dyDescent="0.2">
      <c r="A339" s="10">
        <v>336</v>
      </c>
      <c r="B339" s="11">
        <v>128.19148936170214</v>
      </c>
      <c r="D339" s="10">
        <v>336</v>
      </c>
      <c r="E339" s="14">
        <v>128.19148936170214</v>
      </c>
    </row>
    <row r="340" spans="1:5" x14ac:dyDescent="0.2">
      <c r="A340" s="10">
        <v>337</v>
      </c>
      <c r="B340" s="11">
        <v>196.37148803329865</v>
      </c>
      <c r="D340" s="10">
        <v>337</v>
      </c>
      <c r="E340" s="14">
        <v>196.37148803329865</v>
      </c>
    </row>
    <row r="341" spans="1:5" x14ac:dyDescent="0.2">
      <c r="A341" s="10">
        <v>338</v>
      </c>
      <c r="B341" s="11">
        <v>139.32291666666666</v>
      </c>
      <c r="D341" s="10">
        <v>338</v>
      </c>
      <c r="E341" s="14">
        <v>139.32291666666666</v>
      </c>
    </row>
    <row r="342" spans="1:5" x14ac:dyDescent="0.2">
      <c r="A342" s="10">
        <v>339</v>
      </c>
      <c r="B342" s="11">
        <v>124.92288710672425</v>
      </c>
      <c r="D342" s="10">
        <v>339</v>
      </c>
      <c r="E342" s="14">
        <v>124.92288710672425</v>
      </c>
    </row>
    <row r="343" spans="1:5" x14ac:dyDescent="0.2">
      <c r="A343" s="10">
        <v>340</v>
      </c>
      <c r="B343" s="11">
        <v>127.57201646090535</v>
      </c>
      <c r="D343" s="10">
        <v>340</v>
      </c>
      <c r="E343" s="14">
        <v>127.57201646090535</v>
      </c>
    </row>
    <row r="344" spans="1:5" x14ac:dyDescent="0.2">
      <c r="A344" s="10">
        <v>341</v>
      </c>
      <c r="B344" s="11">
        <v>106.34171907756813</v>
      </c>
      <c r="D344" s="10">
        <v>341</v>
      </c>
      <c r="E344" s="14">
        <v>106.34171907756813</v>
      </c>
    </row>
    <row r="345" spans="1:5" x14ac:dyDescent="0.2">
      <c r="A345" s="10">
        <v>342</v>
      </c>
      <c r="B345" s="11">
        <v>97.502972651605234</v>
      </c>
      <c r="D345" s="10">
        <v>342</v>
      </c>
      <c r="E345" s="14">
        <v>97.502972651605234</v>
      </c>
    </row>
    <row r="346" spans="1:5" x14ac:dyDescent="0.2">
      <c r="A346" s="10">
        <v>343</v>
      </c>
      <c r="B346" s="11">
        <v>84.134615384615387</v>
      </c>
      <c r="D346" s="10">
        <v>343</v>
      </c>
      <c r="E346" s="14">
        <v>84.134615384615387</v>
      </c>
    </row>
    <row r="347" spans="1:5" x14ac:dyDescent="0.2">
      <c r="A347" s="10">
        <v>344</v>
      </c>
      <c r="B347" s="11">
        <v>157.95724465558195</v>
      </c>
      <c r="D347" s="10">
        <v>344</v>
      </c>
      <c r="E347" s="14">
        <v>157.95724465558195</v>
      </c>
    </row>
    <row r="348" spans="1:5" x14ac:dyDescent="0.2">
      <c r="A348" s="10">
        <v>345</v>
      </c>
      <c r="B348" s="11">
        <v>76.438848920863308</v>
      </c>
      <c r="D348" s="10">
        <v>345</v>
      </c>
      <c r="E348" s="14">
        <v>76.438848920863308</v>
      </c>
    </row>
    <row r="349" spans="1:5" x14ac:dyDescent="0.2">
      <c r="A349" s="10">
        <v>346</v>
      </c>
      <c r="B349" s="11">
        <v>88.902980342422325</v>
      </c>
      <c r="D349" s="10">
        <v>346</v>
      </c>
      <c r="E349" s="14">
        <v>88.902980342422325</v>
      </c>
    </row>
    <row r="350" spans="1:5" x14ac:dyDescent="0.2">
      <c r="A350" s="10">
        <v>347</v>
      </c>
      <c r="B350" s="11">
        <v>158.1419624217119</v>
      </c>
      <c r="D350" s="10">
        <v>347</v>
      </c>
      <c r="E350" s="14">
        <v>158.1419624217119</v>
      </c>
    </row>
    <row r="351" spans="1:5" x14ac:dyDescent="0.2">
      <c r="A351" s="10">
        <v>348</v>
      </c>
      <c r="B351" s="11">
        <v>106.56292286874154</v>
      </c>
      <c r="D351" s="10">
        <v>348</v>
      </c>
      <c r="E351" s="14">
        <v>106.56292286874154</v>
      </c>
    </row>
    <row r="352" spans="1:5" x14ac:dyDescent="0.2">
      <c r="A352" s="10">
        <v>349</v>
      </c>
      <c r="B352" s="11">
        <v>94.710947109471093</v>
      </c>
      <c r="D352" s="10">
        <v>349</v>
      </c>
      <c r="E352" s="14">
        <v>94.710947109471093</v>
      </c>
    </row>
    <row r="353" spans="1:5" x14ac:dyDescent="0.2">
      <c r="A353" s="10">
        <v>350</v>
      </c>
      <c r="B353" s="11">
        <v>160.24706744868035</v>
      </c>
      <c r="D353" s="10">
        <v>350</v>
      </c>
      <c r="E353" s="14">
        <v>160.24706744868035</v>
      </c>
    </row>
    <row r="354" spans="1:5" x14ac:dyDescent="0.2">
      <c r="A354" s="10">
        <v>351</v>
      </c>
      <c r="B354" s="11">
        <v>170.17710005350455</v>
      </c>
      <c r="D354" s="10">
        <v>351</v>
      </c>
      <c r="E354" s="14">
        <v>170.17710005350455</v>
      </c>
    </row>
    <row r="355" spans="1:5" x14ac:dyDescent="0.2">
      <c r="A355" s="10">
        <v>352</v>
      </c>
      <c r="B355" s="11">
        <v>130.76393668272539</v>
      </c>
      <c r="D355" s="10">
        <v>352</v>
      </c>
      <c r="E355" s="14">
        <v>130.76393668272539</v>
      </c>
    </row>
    <row r="356" spans="1:5" x14ac:dyDescent="0.2">
      <c r="A356" s="10">
        <v>353</v>
      </c>
      <c r="B356" s="11">
        <v>85.508550855085502</v>
      </c>
      <c r="D356" s="10">
        <v>353</v>
      </c>
      <c r="E356" s="14">
        <v>85.508550855085502</v>
      </c>
    </row>
    <row r="357" spans="1:5" x14ac:dyDescent="0.2">
      <c r="A357" s="10">
        <v>354</v>
      </c>
      <c r="B357" s="11">
        <v>147.08333333333334</v>
      </c>
      <c r="D357" s="10">
        <v>354</v>
      </c>
      <c r="E357" s="14">
        <v>147.08333333333334</v>
      </c>
    </row>
    <row r="358" spans="1:5" x14ac:dyDescent="0.2">
      <c r="A358" s="10">
        <v>355</v>
      </c>
      <c r="B358" s="11">
        <v>87.774294670846402</v>
      </c>
      <c r="D358" s="10">
        <v>355</v>
      </c>
      <c r="E358" s="14">
        <v>87.774294670846402</v>
      </c>
    </row>
    <row r="359" spans="1:5" x14ac:dyDescent="0.2">
      <c r="A359" s="10">
        <v>356</v>
      </c>
      <c r="B359" s="11">
        <v>147.91666666666666</v>
      </c>
      <c r="D359" s="10">
        <v>356</v>
      </c>
      <c r="E359" s="14">
        <v>147.91666666666666</v>
      </c>
    </row>
    <row r="360" spans="1:5" x14ac:dyDescent="0.2">
      <c r="A360" s="10">
        <v>357</v>
      </c>
      <c r="B360" s="11">
        <v>148.24335904027421</v>
      </c>
      <c r="D360" s="10">
        <v>357</v>
      </c>
      <c r="E360" s="14">
        <v>148.24335904027421</v>
      </c>
    </row>
    <row r="361" spans="1:5" x14ac:dyDescent="0.2">
      <c r="A361" s="10">
        <v>358</v>
      </c>
      <c r="B361" s="11">
        <v>117.33800350262698</v>
      </c>
      <c r="D361" s="10">
        <v>358</v>
      </c>
      <c r="E361" s="14">
        <v>117.33800350262698</v>
      </c>
    </row>
    <row r="362" spans="1:5" x14ac:dyDescent="0.2">
      <c r="A362" s="10">
        <v>359</v>
      </c>
      <c r="B362" s="11">
        <v>96.15384615384616</v>
      </c>
      <c r="D362" s="10">
        <v>359</v>
      </c>
      <c r="E362" s="14">
        <v>96.15384615384616</v>
      </c>
    </row>
    <row r="363" spans="1:5" x14ac:dyDescent="0.2">
      <c r="A363" s="10">
        <v>360</v>
      </c>
      <c r="B363" s="11">
        <v>145.53014553014552</v>
      </c>
      <c r="D363" s="10">
        <v>360</v>
      </c>
      <c r="E363" s="14">
        <v>145.53014553014552</v>
      </c>
    </row>
    <row r="364" spans="1:5" x14ac:dyDescent="0.2">
      <c r="A364" s="10">
        <v>361</v>
      </c>
      <c r="B364" s="11">
        <v>171.05263157894737</v>
      </c>
      <c r="D364" s="10">
        <v>361</v>
      </c>
      <c r="E364" s="14">
        <v>171.05263157894737</v>
      </c>
    </row>
    <row r="365" spans="1:5" x14ac:dyDescent="0.2">
      <c r="A365" s="10">
        <v>362</v>
      </c>
      <c r="B365" s="11">
        <v>96.34551495016612</v>
      </c>
      <c r="D365" s="10">
        <v>362</v>
      </c>
      <c r="E365" s="14">
        <v>96.34551495016612</v>
      </c>
    </row>
    <row r="366" spans="1:5" x14ac:dyDescent="0.2">
      <c r="A366" s="10">
        <v>363</v>
      </c>
      <c r="B366" s="11">
        <v>103.27783558792925</v>
      </c>
      <c r="D366" s="10">
        <v>363</v>
      </c>
      <c r="E366" s="14">
        <v>103.27783558792925</v>
      </c>
    </row>
    <row r="367" spans="1:5" x14ac:dyDescent="0.2">
      <c r="A367" s="10">
        <v>364</v>
      </c>
      <c r="B367" s="11">
        <v>119.55420466058764</v>
      </c>
      <c r="D367" s="10">
        <v>364</v>
      </c>
      <c r="E367" s="14">
        <v>119.55420466058764</v>
      </c>
    </row>
    <row r="368" spans="1:5" x14ac:dyDescent="0.2">
      <c r="A368" s="10">
        <v>365</v>
      </c>
      <c r="B368" s="11">
        <v>120.71156289707751</v>
      </c>
      <c r="D368" s="10">
        <v>365</v>
      </c>
      <c r="E368" s="14">
        <v>120.71156289707751</v>
      </c>
    </row>
    <row r="369" spans="1:5" x14ac:dyDescent="0.2">
      <c r="A369" s="10">
        <v>366</v>
      </c>
      <c r="B369" s="11">
        <v>109.375</v>
      </c>
      <c r="D369" s="10">
        <v>366</v>
      </c>
      <c r="E369" s="14">
        <v>109.375</v>
      </c>
    </row>
    <row r="370" spans="1:5" x14ac:dyDescent="0.2">
      <c r="A370" s="10">
        <v>367</v>
      </c>
      <c r="B370" s="11">
        <v>114.06025824964132</v>
      </c>
      <c r="D370" s="10">
        <v>367</v>
      </c>
      <c r="E370" s="14">
        <v>114.06025824964132</v>
      </c>
    </row>
    <row r="371" spans="1:5" x14ac:dyDescent="0.2">
      <c r="A371" s="10">
        <v>368</v>
      </c>
      <c r="B371" s="11">
        <v>115.30398322851153</v>
      </c>
      <c r="D371" s="10">
        <v>368</v>
      </c>
      <c r="E371" s="14">
        <v>115.30398322851153</v>
      </c>
    </row>
    <row r="372" spans="1:5" x14ac:dyDescent="0.2">
      <c r="A372" s="10">
        <v>369</v>
      </c>
      <c r="B372" s="11">
        <v>104.10094637223975</v>
      </c>
      <c r="D372" s="10">
        <v>369</v>
      </c>
      <c r="E372" s="14">
        <v>104.10094637223975</v>
      </c>
    </row>
    <row r="373" spans="1:5" x14ac:dyDescent="0.2">
      <c r="A373" s="10">
        <v>370</v>
      </c>
      <c r="B373" s="11">
        <v>125.87412587412588</v>
      </c>
      <c r="D373" s="10">
        <v>370</v>
      </c>
      <c r="E373" s="14">
        <v>125.87412587412588</v>
      </c>
    </row>
    <row r="374" spans="1:5" x14ac:dyDescent="0.2">
      <c r="A374" s="10">
        <v>371</v>
      </c>
      <c r="B374" s="11">
        <v>103.60576923076923</v>
      </c>
      <c r="D374" s="10">
        <v>371</v>
      </c>
      <c r="E374" s="14">
        <v>103.60576923076923</v>
      </c>
    </row>
    <row r="375" spans="1:5" x14ac:dyDescent="0.2">
      <c r="A375" s="10">
        <v>372</v>
      </c>
      <c r="B375" s="11">
        <v>84.654911838790937</v>
      </c>
      <c r="D375" s="10">
        <v>372</v>
      </c>
      <c r="E375" s="14">
        <v>84.654911838790937</v>
      </c>
    </row>
    <row r="376" spans="1:5" x14ac:dyDescent="0.2">
      <c r="A376" s="10">
        <v>373</v>
      </c>
      <c r="B376" s="11">
        <v>166.22340425531914</v>
      </c>
      <c r="D376" s="10">
        <v>373</v>
      </c>
      <c r="E376" s="14">
        <v>166.22340425531914</v>
      </c>
    </row>
    <row r="377" spans="1:5" x14ac:dyDescent="0.2">
      <c r="A377" s="10">
        <v>374</v>
      </c>
      <c r="B377" s="11">
        <v>93.252463987869604</v>
      </c>
      <c r="D377" s="10">
        <v>374</v>
      </c>
      <c r="E377" s="14">
        <v>93.252463987869604</v>
      </c>
    </row>
    <row r="378" spans="1:5" x14ac:dyDescent="0.2">
      <c r="A378" s="10">
        <v>375</v>
      </c>
      <c r="B378" s="11">
        <v>113.84854771784232</v>
      </c>
      <c r="D378" s="10">
        <v>375</v>
      </c>
      <c r="E378" s="14">
        <v>113.84854771784232</v>
      </c>
    </row>
    <row r="379" spans="1:5" x14ac:dyDescent="0.2">
      <c r="A379" s="10">
        <v>376</v>
      </c>
      <c r="B379" s="11">
        <v>67.477876106194685</v>
      </c>
      <c r="D379" s="10">
        <v>376</v>
      </c>
      <c r="E379" s="14">
        <v>67.477876106194685</v>
      </c>
    </row>
    <row r="380" spans="1:5" x14ac:dyDescent="0.2">
      <c r="A380" s="10">
        <v>377</v>
      </c>
      <c r="B380" s="11">
        <v>161.92560175054706</v>
      </c>
      <c r="D380" s="10">
        <v>377</v>
      </c>
      <c r="E380" s="14">
        <v>161.92560175054706</v>
      </c>
    </row>
    <row r="381" spans="1:5" x14ac:dyDescent="0.2">
      <c r="A381" s="10">
        <v>378</v>
      </c>
      <c r="B381" s="11">
        <v>137.87510137875103</v>
      </c>
      <c r="D381" s="10">
        <v>378</v>
      </c>
      <c r="E381" s="14">
        <v>137.87510137875103</v>
      </c>
    </row>
    <row r="382" spans="1:5" x14ac:dyDescent="0.2">
      <c r="A382" s="10">
        <v>379</v>
      </c>
      <c r="B382" s="11">
        <v>212.51724137931035</v>
      </c>
      <c r="D382" s="10">
        <v>379</v>
      </c>
      <c r="E382" s="14">
        <v>212.51724137931035</v>
      </c>
    </row>
    <row r="383" spans="1:5" x14ac:dyDescent="0.2">
      <c r="A383" s="10">
        <v>380</v>
      </c>
      <c r="B383" s="11">
        <v>99.444444444444443</v>
      </c>
      <c r="D383" s="10">
        <v>380</v>
      </c>
      <c r="E383" s="14">
        <v>99.444444444444443</v>
      </c>
    </row>
    <row r="384" spans="1:5" x14ac:dyDescent="0.2">
      <c r="A384" s="10">
        <v>381</v>
      </c>
      <c r="B384" s="11">
        <v>75.103489059727977</v>
      </c>
      <c r="D384" s="10">
        <v>381</v>
      </c>
      <c r="E384" s="14">
        <v>75.103489059727977</v>
      </c>
    </row>
    <row r="385" spans="1:5" x14ac:dyDescent="0.2">
      <c r="A385" s="10">
        <v>382</v>
      </c>
      <c r="B385" s="11">
        <v>144.31206764027672</v>
      </c>
      <c r="D385" s="10">
        <v>382</v>
      </c>
      <c r="E385" s="14">
        <v>144.31206764027672</v>
      </c>
    </row>
    <row r="386" spans="1:5" x14ac:dyDescent="0.2">
      <c r="A386" s="10">
        <v>383</v>
      </c>
      <c r="B386" s="11">
        <v>118.80912632164718</v>
      </c>
      <c r="D386" s="10">
        <v>383</v>
      </c>
      <c r="E386" s="14">
        <v>118.80912632164718</v>
      </c>
    </row>
    <row r="387" spans="1:5" x14ac:dyDescent="0.2">
      <c r="A387" s="10">
        <v>384</v>
      </c>
      <c r="B387" s="11">
        <v>96.938775510204081</v>
      </c>
      <c r="D387" s="10">
        <v>384</v>
      </c>
      <c r="E387" s="14">
        <v>96.938775510204081</v>
      </c>
    </row>
    <row r="388" spans="1:5" x14ac:dyDescent="0.2">
      <c r="A388" s="10">
        <v>385</v>
      </c>
      <c r="B388" s="11">
        <v>122.88786482334869</v>
      </c>
      <c r="D388" s="10">
        <v>385</v>
      </c>
      <c r="E388" s="14">
        <v>122.88786482334869</v>
      </c>
    </row>
    <row r="389" spans="1:5" x14ac:dyDescent="0.2">
      <c r="A389" s="10">
        <v>386</v>
      </c>
      <c r="B389" s="11">
        <v>151.30023640661938</v>
      </c>
      <c r="D389" s="10">
        <v>386</v>
      </c>
      <c r="E389" s="14">
        <v>151.30023640661938</v>
      </c>
    </row>
    <row r="390" spans="1:5" x14ac:dyDescent="0.2">
      <c r="A390" s="10">
        <v>387</v>
      </c>
      <c r="B390" s="11">
        <v>68.412162162162161</v>
      </c>
      <c r="D390" s="10">
        <v>387</v>
      </c>
      <c r="E390" s="14">
        <v>68.412162162162161</v>
      </c>
    </row>
    <row r="391" spans="1:5" x14ac:dyDescent="0.2">
      <c r="A391" s="10">
        <v>388</v>
      </c>
      <c r="B391" s="11">
        <v>111.11111111111111</v>
      </c>
      <c r="D391" s="10">
        <v>388</v>
      </c>
      <c r="E391" s="14">
        <v>111.11111111111111</v>
      </c>
    </row>
    <row r="392" spans="1:5" x14ac:dyDescent="0.2">
      <c r="A392" s="10">
        <v>389</v>
      </c>
      <c r="B392" s="11">
        <v>129.14131169709262</v>
      </c>
      <c r="D392" s="10">
        <v>389</v>
      </c>
      <c r="E392" s="14">
        <v>129.14131169709262</v>
      </c>
    </row>
    <row r="393" spans="1:5" x14ac:dyDescent="0.2">
      <c r="A393" s="10">
        <v>390</v>
      </c>
      <c r="B393" s="11">
        <v>182.67581475128645</v>
      </c>
      <c r="D393" s="10">
        <v>390</v>
      </c>
      <c r="E393" s="14">
        <v>182.67581475128645</v>
      </c>
    </row>
    <row r="394" spans="1:5" x14ac:dyDescent="0.2">
      <c r="A394" s="10">
        <v>391</v>
      </c>
      <c r="B394" s="11">
        <v>87.051938551572789</v>
      </c>
      <c r="D394" s="10">
        <v>391</v>
      </c>
      <c r="E394" s="14">
        <v>87.051938551572789</v>
      </c>
    </row>
    <row r="395" spans="1:5" x14ac:dyDescent="0.2">
      <c r="A395" s="10">
        <v>392</v>
      </c>
      <c r="B395" s="11">
        <v>109.63793982661907</v>
      </c>
      <c r="D395" s="10">
        <v>392</v>
      </c>
      <c r="E395" s="14">
        <v>109.63793982661907</v>
      </c>
    </row>
    <row r="396" spans="1:5" x14ac:dyDescent="0.2">
      <c r="A396" s="10">
        <v>393</v>
      </c>
      <c r="B396" s="11">
        <v>120.74829931972789</v>
      </c>
      <c r="D396" s="10">
        <v>393</v>
      </c>
      <c r="E396" s="14">
        <v>120.74829931972789</v>
      </c>
    </row>
    <row r="397" spans="1:5" x14ac:dyDescent="0.2">
      <c r="A397" s="10">
        <v>394</v>
      </c>
      <c r="B397" s="11">
        <v>126.90355329949239</v>
      </c>
      <c r="D397" s="10">
        <v>394</v>
      </c>
      <c r="E397" s="14">
        <v>126.90355329949239</v>
      </c>
    </row>
    <row r="398" spans="1:5" x14ac:dyDescent="0.2">
      <c r="A398" s="10">
        <v>395</v>
      </c>
      <c r="B398" s="11">
        <v>105.41586073500967</v>
      </c>
      <c r="D398" s="10">
        <v>395</v>
      </c>
      <c r="E398" s="14">
        <v>105.41586073500967</v>
      </c>
    </row>
    <row r="399" spans="1:5" x14ac:dyDescent="0.2">
      <c r="A399" s="10">
        <v>396</v>
      </c>
      <c r="B399" s="11">
        <v>112.76223776223776</v>
      </c>
      <c r="D399" s="10">
        <v>396</v>
      </c>
      <c r="E399" s="14">
        <v>112.76223776223776</v>
      </c>
    </row>
    <row r="400" spans="1:5" x14ac:dyDescent="0.2">
      <c r="A400" s="10">
        <v>397</v>
      </c>
      <c r="B400" s="11">
        <v>137.58389261744966</v>
      </c>
      <c r="D400" s="10">
        <v>397</v>
      </c>
      <c r="E400" s="14">
        <v>137.58389261744966</v>
      </c>
    </row>
    <row r="401" spans="1:5" x14ac:dyDescent="0.2">
      <c r="A401" s="10">
        <v>398</v>
      </c>
      <c r="B401" s="11">
        <v>93.543046357615893</v>
      </c>
      <c r="D401" s="10">
        <v>398</v>
      </c>
      <c r="E401" s="14">
        <v>93.543046357615893</v>
      </c>
    </row>
    <row r="402" spans="1:5" x14ac:dyDescent="0.2">
      <c r="A402" s="10">
        <v>399</v>
      </c>
      <c r="B402" s="11">
        <v>62.209842154131849</v>
      </c>
      <c r="D402" s="10">
        <v>399</v>
      </c>
      <c r="E402" s="14">
        <v>62.209842154131849</v>
      </c>
    </row>
    <row r="403" spans="1:5" x14ac:dyDescent="0.2">
      <c r="A403" s="10">
        <v>400</v>
      </c>
      <c r="B403" s="11">
        <v>155.48387096774192</v>
      </c>
      <c r="D403" s="10">
        <v>400</v>
      </c>
      <c r="E403" s="14">
        <v>155.48387096774192</v>
      </c>
    </row>
    <row r="404" spans="1:5" x14ac:dyDescent="0.2">
      <c r="A404" s="10">
        <v>401</v>
      </c>
      <c r="B404" s="11">
        <v>190.60559006211179</v>
      </c>
      <c r="D404" s="10">
        <v>401</v>
      </c>
      <c r="E404" s="14">
        <v>190.60559006211179</v>
      </c>
    </row>
    <row r="405" spans="1:5" x14ac:dyDescent="0.2">
      <c r="A405" s="10">
        <v>402</v>
      </c>
      <c r="B405" s="11">
        <v>125.94656488549619</v>
      </c>
      <c r="D405" s="10">
        <v>402</v>
      </c>
      <c r="E405" s="14">
        <v>125.94656488549619</v>
      </c>
    </row>
    <row r="406" spans="1:5" x14ac:dyDescent="0.2">
      <c r="A406" s="10">
        <v>403</v>
      </c>
      <c r="B406" s="11">
        <v>160.71428571428572</v>
      </c>
      <c r="D406" s="10">
        <v>403</v>
      </c>
      <c r="E406" s="14">
        <v>160.71428571428572</v>
      </c>
    </row>
    <row r="407" spans="1:5" x14ac:dyDescent="0.2">
      <c r="A407" s="10">
        <v>404</v>
      </c>
      <c r="B407" s="11">
        <v>114.00795404330535</v>
      </c>
      <c r="D407" s="10">
        <v>404</v>
      </c>
      <c r="E407" s="14">
        <v>114.00795404330535</v>
      </c>
    </row>
    <row r="408" spans="1:5" x14ac:dyDescent="0.2">
      <c r="A408" s="10">
        <v>405</v>
      </c>
      <c r="B408" s="11">
        <v>106.87022900763358</v>
      </c>
      <c r="D408" s="10">
        <v>405</v>
      </c>
      <c r="E408" s="14">
        <v>106.87022900763358</v>
      </c>
    </row>
    <row r="409" spans="1:5" x14ac:dyDescent="0.2">
      <c r="A409" s="10">
        <v>406</v>
      </c>
      <c r="B409" s="11">
        <v>92.592592592592595</v>
      </c>
      <c r="D409" s="10">
        <v>406</v>
      </c>
      <c r="E409" s="14">
        <v>92.592592592592595</v>
      </c>
    </row>
    <row r="410" spans="1:5" x14ac:dyDescent="0.2">
      <c r="A410" s="10">
        <v>407</v>
      </c>
      <c r="B410" s="11">
        <v>70.1647345942648</v>
      </c>
      <c r="D410" s="10">
        <v>407</v>
      </c>
      <c r="E410" s="14">
        <v>70.1647345942648</v>
      </c>
    </row>
    <row r="411" spans="1:5" x14ac:dyDescent="0.2">
      <c r="A411" s="10">
        <v>408</v>
      </c>
      <c r="B411" s="11">
        <v>105.35714285714286</v>
      </c>
      <c r="D411" s="10">
        <v>408</v>
      </c>
      <c r="E411" s="14">
        <v>105.35714285714286</v>
      </c>
    </row>
    <row r="412" spans="1:5" x14ac:dyDescent="0.2">
      <c r="A412" s="10">
        <v>409</v>
      </c>
      <c r="B412" s="11">
        <v>128.91344383057091</v>
      </c>
      <c r="D412" s="10">
        <v>409</v>
      </c>
      <c r="E412" s="14">
        <v>128.91344383057091</v>
      </c>
    </row>
    <row r="413" spans="1:5" x14ac:dyDescent="0.2">
      <c r="A413" s="10">
        <v>410</v>
      </c>
      <c r="B413" s="11">
        <v>163.49855630413859</v>
      </c>
      <c r="D413" s="10">
        <v>410</v>
      </c>
      <c r="E413" s="14">
        <v>163.49855630413859</v>
      </c>
    </row>
    <row r="414" spans="1:5" x14ac:dyDescent="0.2">
      <c r="A414" s="10">
        <v>411</v>
      </c>
      <c r="B414" s="11">
        <v>47.021943573667713</v>
      </c>
      <c r="D414" s="10">
        <v>411</v>
      </c>
      <c r="E414" s="14">
        <v>47.021943573667713</v>
      </c>
    </row>
    <row r="415" spans="1:5" x14ac:dyDescent="0.2">
      <c r="A415" s="10">
        <v>412</v>
      </c>
      <c r="B415" s="11">
        <v>137.31060606060606</v>
      </c>
      <c r="D415" s="10">
        <v>412</v>
      </c>
      <c r="E415" s="14">
        <v>137.31060606060606</v>
      </c>
    </row>
    <row r="416" spans="1:5" x14ac:dyDescent="0.2">
      <c r="A416" s="10">
        <v>413</v>
      </c>
      <c r="B416" s="11">
        <v>150.20297699594045</v>
      </c>
      <c r="D416" s="10">
        <v>413</v>
      </c>
      <c r="E416" s="14">
        <v>150.20297699594045</v>
      </c>
    </row>
    <row r="417" spans="1:5" x14ac:dyDescent="0.2">
      <c r="A417" s="10">
        <v>414</v>
      </c>
      <c r="B417" s="11">
        <v>111.86770428015564</v>
      </c>
      <c r="D417" s="10">
        <v>414</v>
      </c>
      <c r="E417" s="14">
        <v>111.86770428015564</v>
      </c>
    </row>
    <row r="418" spans="1:5" x14ac:dyDescent="0.2">
      <c r="A418" s="10">
        <v>415</v>
      </c>
      <c r="B418" s="11">
        <v>108.72675250357653</v>
      </c>
      <c r="D418" s="10">
        <v>415</v>
      </c>
      <c r="E418" s="14">
        <v>108.72675250357653</v>
      </c>
    </row>
    <row r="419" spans="1:5" x14ac:dyDescent="0.2">
      <c r="A419" s="10">
        <v>416</v>
      </c>
      <c r="B419" s="11">
        <v>135.17462686567166</v>
      </c>
      <c r="D419" s="10">
        <v>416</v>
      </c>
      <c r="E419" s="14">
        <v>135.17462686567166</v>
      </c>
    </row>
    <row r="420" spans="1:5" x14ac:dyDescent="0.2">
      <c r="A420" s="10">
        <v>417</v>
      </c>
      <c r="B420" s="11">
        <v>106.78571428571429</v>
      </c>
      <c r="D420" s="10">
        <v>417</v>
      </c>
      <c r="E420" s="14">
        <v>106.78571428571429</v>
      </c>
    </row>
    <row r="421" spans="1:5" x14ac:dyDescent="0.2">
      <c r="A421" s="10">
        <v>418</v>
      </c>
      <c r="B421" s="11">
        <v>91.082317073170728</v>
      </c>
      <c r="D421" s="10">
        <v>418</v>
      </c>
      <c r="E421" s="14">
        <v>91.082317073170728</v>
      </c>
    </row>
    <row r="422" spans="1:5" x14ac:dyDescent="0.2">
      <c r="A422" s="10">
        <v>419</v>
      </c>
      <c r="B422" s="11">
        <v>111.11111111111111</v>
      </c>
      <c r="D422" s="10">
        <v>419</v>
      </c>
      <c r="E422" s="14">
        <v>111.11111111111111</v>
      </c>
    </row>
    <row r="423" spans="1:5" x14ac:dyDescent="0.2">
      <c r="A423" s="10">
        <v>420</v>
      </c>
      <c r="B423" s="11">
        <v>134.46969696969697</v>
      </c>
      <c r="D423" s="10">
        <v>420</v>
      </c>
      <c r="E423" s="14">
        <v>134.46969696969697</v>
      </c>
    </row>
    <row r="424" spans="1:5" x14ac:dyDescent="0.2">
      <c r="A424" s="10">
        <v>421</v>
      </c>
      <c r="B424" s="11">
        <v>153.4970238095238</v>
      </c>
      <c r="D424" s="10">
        <v>421</v>
      </c>
      <c r="E424" s="14">
        <v>153.4970238095238</v>
      </c>
    </row>
    <row r="425" spans="1:5" x14ac:dyDescent="0.2">
      <c r="A425" s="10">
        <v>422</v>
      </c>
      <c r="B425" s="11">
        <v>134.20724094881399</v>
      </c>
      <c r="D425" s="10">
        <v>422</v>
      </c>
      <c r="E425" s="14">
        <v>134.20724094881399</v>
      </c>
    </row>
    <row r="426" spans="1:5" x14ac:dyDescent="0.2">
      <c r="A426" s="10">
        <v>423</v>
      </c>
      <c r="B426" s="11">
        <v>114.37246963562752</v>
      </c>
      <c r="D426" s="10">
        <v>423</v>
      </c>
      <c r="E426" s="14">
        <v>114.37246963562752</v>
      </c>
    </row>
    <row r="427" spans="1:5" x14ac:dyDescent="0.2">
      <c r="A427" s="10">
        <v>424</v>
      </c>
      <c r="B427" s="11">
        <v>119.77186311787072</v>
      </c>
      <c r="D427" s="10">
        <v>424</v>
      </c>
      <c r="E427" s="14">
        <v>119.77186311787072</v>
      </c>
    </row>
    <row r="428" spans="1:5" x14ac:dyDescent="0.2">
      <c r="A428" s="10">
        <v>425</v>
      </c>
      <c r="B428" s="11">
        <v>116.22073578595318</v>
      </c>
      <c r="D428" s="10">
        <v>425</v>
      </c>
      <c r="E428" s="14">
        <v>116.22073578595318</v>
      </c>
    </row>
    <row r="429" spans="1:5" x14ac:dyDescent="0.2">
      <c r="A429" s="10">
        <v>426</v>
      </c>
      <c r="B429" s="11">
        <v>97.192224622030238</v>
      </c>
      <c r="D429" s="10">
        <v>426</v>
      </c>
      <c r="E429" s="14">
        <v>97.192224622030238</v>
      </c>
    </row>
    <row r="430" spans="1:5" x14ac:dyDescent="0.2">
      <c r="A430" s="10">
        <v>427</v>
      </c>
      <c r="B430" s="11">
        <v>167.27493917274938</v>
      </c>
      <c r="D430" s="10">
        <v>427</v>
      </c>
      <c r="E430" s="14">
        <v>167.27493917274938</v>
      </c>
    </row>
    <row r="431" spans="1:5" x14ac:dyDescent="0.2">
      <c r="A431" s="10">
        <v>428</v>
      </c>
      <c r="B431" s="11">
        <v>120.18522601984564</v>
      </c>
      <c r="D431" s="10">
        <v>428</v>
      </c>
      <c r="E431" s="14">
        <v>120.18522601984564</v>
      </c>
    </row>
    <row r="432" spans="1:5" x14ac:dyDescent="0.2">
      <c r="A432" s="10">
        <v>429</v>
      </c>
      <c r="B432" s="11">
        <v>161.75496688741723</v>
      </c>
      <c r="D432" s="10">
        <v>429</v>
      </c>
      <c r="E432" s="14">
        <v>161.75496688741723</v>
      </c>
    </row>
    <row r="433" spans="1:5" x14ac:dyDescent="0.2">
      <c r="A433" s="10">
        <v>430</v>
      </c>
      <c r="B433" s="11">
        <v>123.93767705382436</v>
      </c>
      <c r="D433" s="10">
        <v>430</v>
      </c>
      <c r="E433" s="14">
        <v>123.93767705382436</v>
      </c>
    </row>
    <row r="434" spans="1:5" x14ac:dyDescent="0.2">
      <c r="A434" s="10">
        <v>431</v>
      </c>
      <c r="B434" s="11">
        <v>86.524822695035468</v>
      </c>
      <c r="D434" s="10">
        <v>431</v>
      </c>
      <c r="E434" s="14">
        <v>86.524822695035468</v>
      </c>
    </row>
    <row r="435" spans="1:5" x14ac:dyDescent="0.2">
      <c r="A435" s="10">
        <v>432</v>
      </c>
      <c r="B435" s="11">
        <v>66.694490818030047</v>
      </c>
      <c r="D435" s="10">
        <v>432</v>
      </c>
      <c r="E435" s="14">
        <v>66.694490818030047</v>
      </c>
    </row>
    <row r="436" spans="1:5" x14ac:dyDescent="0.2">
      <c r="A436" s="10">
        <v>433</v>
      </c>
      <c r="B436" s="11">
        <v>89.743589743589737</v>
      </c>
      <c r="D436" s="10">
        <v>433</v>
      </c>
      <c r="E436" s="14">
        <v>89.743589743589737</v>
      </c>
    </row>
    <row r="437" spans="1:5" x14ac:dyDescent="0.2">
      <c r="A437" s="10">
        <v>434</v>
      </c>
      <c r="B437" s="11">
        <v>112.84289276807981</v>
      </c>
      <c r="D437" s="10">
        <v>434</v>
      </c>
      <c r="E437" s="14">
        <v>112.84289276807981</v>
      </c>
    </row>
    <row r="438" spans="1:5" x14ac:dyDescent="0.2">
      <c r="A438" s="10">
        <v>435</v>
      </c>
      <c r="B438" s="11">
        <v>128.57142857142858</v>
      </c>
      <c r="D438" s="10">
        <v>435</v>
      </c>
      <c r="E438" s="14">
        <v>128.57142857142858</v>
      </c>
    </row>
    <row r="439" spans="1:5" x14ac:dyDescent="0.2">
      <c r="A439" s="10">
        <v>436</v>
      </c>
      <c r="B439" s="11">
        <v>127.63395544852499</v>
      </c>
      <c r="D439" s="10">
        <v>436</v>
      </c>
      <c r="E439" s="14">
        <v>127.63395544852499</v>
      </c>
    </row>
    <row r="440" spans="1:5" x14ac:dyDescent="0.2">
      <c r="A440" s="10">
        <v>437</v>
      </c>
      <c r="B440" s="11">
        <v>103.7567084078712</v>
      </c>
      <c r="D440" s="10">
        <v>437</v>
      </c>
      <c r="E440" s="14">
        <v>103.7567084078712</v>
      </c>
    </row>
    <row r="441" spans="1:5" x14ac:dyDescent="0.2">
      <c r="A441" s="10">
        <v>438</v>
      </c>
      <c r="B441" s="11">
        <v>131.63716814159292</v>
      </c>
      <c r="D441" s="10">
        <v>438</v>
      </c>
      <c r="E441" s="14">
        <v>131.63716814159292</v>
      </c>
    </row>
    <row r="442" spans="1:5" x14ac:dyDescent="0.2">
      <c r="A442" s="10">
        <v>439</v>
      </c>
      <c r="B442" s="11">
        <v>130.18731988472624</v>
      </c>
      <c r="D442" s="10">
        <v>439</v>
      </c>
      <c r="E442" s="14">
        <v>130.18731988472624</v>
      </c>
    </row>
    <row r="443" spans="1:5" x14ac:dyDescent="0.2">
      <c r="A443" s="10">
        <v>440</v>
      </c>
      <c r="B443" s="11">
        <v>91.973244147157189</v>
      </c>
      <c r="D443" s="10">
        <v>440</v>
      </c>
      <c r="E443" s="14">
        <v>91.973244147157189</v>
      </c>
    </row>
    <row r="444" spans="1:5" x14ac:dyDescent="0.2">
      <c r="A444" s="10">
        <v>441</v>
      </c>
      <c r="B444" s="11">
        <v>231.05745212323063</v>
      </c>
      <c r="D444" s="10">
        <v>441</v>
      </c>
      <c r="E444" s="14">
        <v>231.05745212323063</v>
      </c>
    </row>
    <row r="445" spans="1:5" x14ac:dyDescent="0.2">
      <c r="A445" s="10">
        <v>442</v>
      </c>
      <c r="B445" s="11">
        <v>81.944444444444443</v>
      </c>
      <c r="D445" s="10">
        <v>442</v>
      </c>
      <c r="E445" s="14">
        <v>81.944444444444443</v>
      </c>
    </row>
    <row r="446" spans="1:5" x14ac:dyDescent="0.2">
      <c r="A446" s="10">
        <v>443</v>
      </c>
      <c r="B446" s="11">
        <v>103.56007628734902</v>
      </c>
      <c r="D446" s="10">
        <v>443</v>
      </c>
      <c r="E446" s="14">
        <v>103.56007628734902</v>
      </c>
    </row>
    <row r="447" spans="1:5" x14ac:dyDescent="0.2">
      <c r="A447" s="10">
        <v>444</v>
      </c>
      <c r="B447" s="11">
        <v>137.12241653418124</v>
      </c>
      <c r="D447" s="10">
        <v>444</v>
      </c>
      <c r="E447" s="14">
        <v>137.12241653418124</v>
      </c>
    </row>
    <row r="448" spans="1:5" x14ac:dyDescent="0.2">
      <c r="A448" s="10">
        <v>445</v>
      </c>
      <c r="B448" s="11">
        <v>110.062893081761</v>
      </c>
      <c r="D448" s="10">
        <v>445</v>
      </c>
      <c r="E448" s="14">
        <v>110.062893081761</v>
      </c>
    </row>
    <row r="449" spans="1:5" x14ac:dyDescent="0.2">
      <c r="A449" s="10">
        <v>446</v>
      </c>
      <c r="B449" s="11">
        <v>75.488454706927172</v>
      </c>
      <c r="D449" s="10">
        <v>446</v>
      </c>
      <c r="E449" s="14">
        <v>75.488454706927172</v>
      </c>
    </row>
    <row r="450" spans="1:5" x14ac:dyDescent="0.2">
      <c r="A450" s="10">
        <v>447</v>
      </c>
      <c r="B450" s="11">
        <v>100.63559322033899</v>
      </c>
      <c r="D450" s="10">
        <v>447</v>
      </c>
      <c r="E450" s="14">
        <v>100.63559322033899</v>
      </c>
    </row>
    <row r="451" spans="1:5" x14ac:dyDescent="0.2">
      <c r="A451" s="10">
        <v>448</v>
      </c>
      <c r="B451" s="11">
        <v>105.9915164369035</v>
      </c>
      <c r="D451" s="10">
        <v>448</v>
      </c>
      <c r="E451" s="14">
        <v>105.9915164369035</v>
      </c>
    </row>
    <row r="452" spans="1:5" x14ac:dyDescent="0.2">
      <c r="A452" s="10">
        <v>449</v>
      </c>
      <c r="B452" s="11">
        <v>86.845930232558146</v>
      </c>
      <c r="D452" s="10">
        <v>449</v>
      </c>
      <c r="E452" s="14">
        <v>86.845930232558146</v>
      </c>
    </row>
    <row r="453" spans="1:5" x14ac:dyDescent="0.2">
      <c r="A453" s="10">
        <v>450</v>
      </c>
      <c r="B453" s="11">
        <v>101.43702451394759</v>
      </c>
      <c r="D453" s="10">
        <v>450</v>
      </c>
      <c r="E453" s="14">
        <v>101.43702451394759</v>
      </c>
    </row>
    <row r="454" spans="1:5" x14ac:dyDescent="0.2">
      <c r="A454" s="10">
        <v>451</v>
      </c>
      <c r="B454" s="11">
        <v>135.30135301353013</v>
      </c>
      <c r="D454" s="10">
        <v>451</v>
      </c>
      <c r="E454" s="14">
        <v>135.30135301353013</v>
      </c>
    </row>
    <row r="455" spans="1:5" x14ac:dyDescent="0.2">
      <c r="A455" s="10">
        <v>452</v>
      </c>
      <c r="B455" s="11">
        <v>182.64840182648402</v>
      </c>
      <c r="D455" s="10">
        <v>452</v>
      </c>
      <c r="E455" s="14">
        <v>182.64840182648402</v>
      </c>
    </row>
    <row r="456" spans="1:5" x14ac:dyDescent="0.2">
      <c r="A456" s="10">
        <v>453</v>
      </c>
      <c r="B456" s="11">
        <v>116.17312072892939</v>
      </c>
      <c r="D456" s="10">
        <v>453</v>
      </c>
      <c r="E456" s="14">
        <v>116.17312072892939</v>
      </c>
    </row>
    <row r="457" spans="1:5" x14ac:dyDescent="0.2">
      <c r="A457" s="10">
        <v>454</v>
      </c>
      <c r="B457" s="11">
        <v>132.0754716981132</v>
      </c>
      <c r="D457" s="10">
        <v>454</v>
      </c>
      <c r="E457" s="14">
        <v>132.0754716981132</v>
      </c>
    </row>
    <row r="458" spans="1:5" x14ac:dyDescent="0.2">
      <c r="A458" s="10">
        <v>455</v>
      </c>
      <c r="B458" s="11">
        <v>108.79629629629629</v>
      </c>
      <c r="D458" s="10">
        <v>455</v>
      </c>
      <c r="E458" s="14">
        <v>108.79629629629629</v>
      </c>
    </row>
    <row r="459" spans="1:5" x14ac:dyDescent="0.2">
      <c r="A459" s="10">
        <v>456</v>
      </c>
      <c r="B459" s="11">
        <v>141.30434782608697</v>
      </c>
      <c r="D459" s="10">
        <v>456</v>
      </c>
      <c r="E459" s="14">
        <v>141.30434782608697</v>
      </c>
    </row>
    <row r="460" spans="1:5" x14ac:dyDescent="0.2">
      <c r="A460" s="10">
        <v>457</v>
      </c>
      <c r="B460" s="11">
        <v>72.916666666666671</v>
      </c>
      <c r="D460" s="10">
        <v>457</v>
      </c>
      <c r="E460" s="14">
        <v>72.916666666666671</v>
      </c>
    </row>
    <row r="461" spans="1:5" x14ac:dyDescent="0.2">
      <c r="A461" s="10">
        <v>458</v>
      </c>
      <c r="B461" s="11">
        <v>153.9386650631389</v>
      </c>
      <c r="D461" s="10">
        <v>458</v>
      </c>
      <c r="E461" s="14">
        <v>153.9386650631389</v>
      </c>
    </row>
    <row r="462" spans="1:5" x14ac:dyDescent="0.2">
      <c r="A462" s="10">
        <v>459</v>
      </c>
      <c r="B462" s="11">
        <v>96.638655462184872</v>
      </c>
      <c r="D462" s="10">
        <v>459</v>
      </c>
      <c r="E462" s="14">
        <v>96.638655462184872</v>
      </c>
    </row>
    <row r="463" spans="1:5" x14ac:dyDescent="0.2">
      <c r="A463" s="10">
        <v>460</v>
      </c>
      <c r="B463" s="11">
        <v>91.4380714879468</v>
      </c>
      <c r="D463" s="10">
        <v>460</v>
      </c>
      <c r="E463" s="14">
        <v>91.4380714879468</v>
      </c>
    </row>
    <row r="464" spans="1:5" x14ac:dyDescent="0.2">
      <c r="A464" s="10">
        <v>461</v>
      </c>
      <c r="B464" s="11">
        <v>136.14211886304909</v>
      </c>
      <c r="D464" s="10">
        <v>461</v>
      </c>
      <c r="E464" s="14">
        <v>136.14211886304909</v>
      </c>
    </row>
    <row r="465" spans="1:5" x14ac:dyDescent="0.2">
      <c r="A465" s="10">
        <v>462</v>
      </c>
      <c r="B465" s="11">
        <v>136.56387665198238</v>
      </c>
      <c r="D465" s="10">
        <v>462</v>
      </c>
      <c r="E465" s="14">
        <v>136.56387665198238</v>
      </c>
    </row>
    <row r="466" spans="1:5" x14ac:dyDescent="0.2">
      <c r="A466" s="10">
        <v>463</v>
      </c>
      <c r="B466" s="11">
        <v>72.202546296296291</v>
      </c>
      <c r="D466" s="10">
        <v>463</v>
      </c>
      <c r="E466" s="14">
        <v>72.202546296296291</v>
      </c>
    </row>
    <row r="467" spans="1:5" x14ac:dyDescent="0.2">
      <c r="A467" s="10">
        <v>464</v>
      </c>
      <c r="B467" s="11">
        <v>113.67469879518072</v>
      </c>
      <c r="D467" s="10">
        <v>464</v>
      </c>
      <c r="E467" s="14">
        <v>113.67469879518072</v>
      </c>
    </row>
    <row r="468" spans="1:5" x14ac:dyDescent="0.2">
      <c r="A468" s="10">
        <v>465</v>
      </c>
      <c r="B468" s="11">
        <v>119.23076923076923</v>
      </c>
      <c r="D468" s="10">
        <v>465</v>
      </c>
      <c r="E468" s="14">
        <v>119.23076923076923</v>
      </c>
    </row>
    <row r="469" spans="1:5" x14ac:dyDescent="0.2">
      <c r="A469" s="10">
        <v>466</v>
      </c>
      <c r="B469" s="11">
        <v>126.4073550212164</v>
      </c>
      <c r="D469" s="10">
        <v>466</v>
      </c>
      <c r="E469" s="14">
        <v>126.4073550212164</v>
      </c>
    </row>
    <row r="470" spans="1:5" x14ac:dyDescent="0.2">
      <c r="A470" s="10">
        <v>467</v>
      </c>
      <c r="B470" s="11">
        <v>130.77525450274081</v>
      </c>
      <c r="D470" s="10">
        <v>467</v>
      </c>
      <c r="E470" s="14">
        <v>130.77525450274081</v>
      </c>
    </row>
    <row r="471" spans="1:5" x14ac:dyDescent="0.2">
      <c r="A471" s="10">
        <v>468</v>
      </c>
      <c r="B471" s="11">
        <v>89.111922141119223</v>
      </c>
      <c r="D471" s="10">
        <v>468</v>
      </c>
      <c r="E471" s="14">
        <v>89.111922141119223</v>
      </c>
    </row>
    <row r="472" spans="1:5" x14ac:dyDescent="0.2">
      <c r="A472" s="10">
        <v>469</v>
      </c>
      <c r="B472" s="11">
        <v>152.99877600979192</v>
      </c>
      <c r="D472" s="10">
        <v>469</v>
      </c>
      <c r="E472" s="14">
        <v>152.99877600979192</v>
      </c>
    </row>
    <row r="473" spans="1:5" x14ac:dyDescent="0.2">
      <c r="A473" s="10">
        <v>470</v>
      </c>
      <c r="B473" s="11">
        <v>109.35672514619883</v>
      </c>
      <c r="D473" s="10">
        <v>470</v>
      </c>
      <c r="E473" s="14">
        <v>109.35672514619883</v>
      </c>
    </row>
    <row r="474" spans="1:5" x14ac:dyDescent="0.2">
      <c r="A474" s="10">
        <v>471</v>
      </c>
      <c r="B474" s="11">
        <v>141.14513981358189</v>
      </c>
      <c r="D474" s="10">
        <v>471</v>
      </c>
      <c r="E474" s="14">
        <v>141.14513981358189</v>
      </c>
    </row>
    <row r="475" spans="1:5" x14ac:dyDescent="0.2">
      <c r="A475" s="10">
        <v>472</v>
      </c>
      <c r="B475" s="11">
        <v>96.495683087861863</v>
      </c>
      <c r="D475" s="10">
        <v>472</v>
      </c>
      <c r="E475" s="14">
        <v>96.495683087861863</v>
      </c>
    </row>
    <row r="476" spans="1:5" x14ac:dyDescent="0.2">
      <c r="A476" s="10">
        <v>473</v>
      </c>
      <c r="B476" s="11">
        <v>138.0597014925373</v>
      </c>
      <c r="D476" s="10">
        <v>473</v>
      </c>
      <c r="E476" s="14">
        <v>138.0597014925373</v>
      </c>
    </row>
    <row r="477" spans="1:5" x14ac:dyDescent="0.2">
      <c r="A477" s="10">
        <v>474</v>
      </c>
      <c r="B477" s="11">
        <v>222.67206477732793</v>
      </c>
      <c r="D477" s="10">
        <v>474</v>
      </c>
      <c r="E477" s="14">
        <v>222.67206477732793</v>
      </c>
    </row>
    <row r="478" spans="1:5" x14ac:dyDescent="0.2">
      <c r="A478" s="10">
        <v>475</v>
      </c>
      <c r="B478" s="11">
        <v>151.93704600484261</v>
      </c>
      <c r="D478" s="10">
        <v>475</v>
      </c>
      <c r="E478" s="14">
        <v>151.93704600484261</v>
      </c>
    </row>
    <row r="479" spans="1:5" x14ac:dyDescent="0.2">
      <c r="A479" s="10">
        <v>476</v>
      </c>
      <c r="B479" s="11">
        <v>136.5979381443299</v>
      </c>
      <c r="D479" s="10">
        <v>476</v>
      </c>
      <c r="E479" s="14">
        <v>136.5979381443299</v>
      </c>
    </row>
    <row r="480" spans="1:5" x14ac:dyDescent="0.2">
      <c r="A480" s="10">
        <v>477</v>
      </c>
      <c r="B480" s="11">
        <v>139.91962491627595</v>
      </c>
      <c r="D480" s="10">
        <v>477</v>
      </c>
      <c r="E480" s="14">
        <v>139.91962491627595</v>
      </c>
    </row>
    <row r="481" spans="1:5" x14ac:dyDescent="0.2">
      <c r="A481" s="10">
        <v>478</v>
      </c>
      <c r="B481" s="11">
        <v>143.77601210745365</v>
      </c>
      <c r="D481" s="10">
        <v>478</v>
      </c>
      <c r="E481" s="14">
        <v>143.77601210745365</v>
      </c>
    </row>
    <row r="482" spans="1:5" x14ac:dyDescent="0.2">
      <c r="A482" s="10">
        <v>479</v>
      </c>
      <c r="B482" s="11">
        <v>172.8754365541327</v>
      </c>
      <c r="D482" s="10">
        <v>479</v>
      </c>
      <c r="E482" s="14">
        <v>172.8754365541327</v>
      </c>
    </row>
    <row r="483" spans="1:5" x14ac:dyDescent="0.2">
      <c r="A483" s="10">
        <v>480</v>
      </c>
      <c r="B483" s="11">
        <v>79.107869142351902</v>
      </c>
      <c r="D483" s="10">
        <v>480</v>
      </c>
      <c r="E483" s="14">
        <v>79.107869142351902</v>
      </c>
    </row>
    <row r="484" spans="1:5" x14ac:dyDescent="0.2">
      <c r="A484" s="10">
        <v>481</v>
      </c>
      <c r="B484" s="11">
        <v>176.21621621621622</v>
      </c>
      <c r="D484" s="10">
        <v>481</v>
      </c>
      <c r="E484" s="14">
        <v>176.21621621621622</v>
      </c>
    </row>
    <row r="485" spans="1:5" x14ac:dyDescent="0.2">
      <c r="A485" s="10">
        <v>482</v>
      </c>
      <c r="B485" s="11">
        <v>208.70535714285714</v>
      </c>
      <c r="D485" s="10">
        <v>482</v>
      </c>
      <c r="E485" s="14">
        <v>208.70535714285714</v>
      </c>
    </row>
    <row r="486" spans="1:5" x14ac:dyDescent="0.2">
      <c r="A486" s="10">
        <v>483</v>
      </c>
      <c r="B486" s="11">
        <v>84.884994523548741</v>
      </c>
      <c r="D486" s="10">
        <v>483</v>
      </c>
      <c r="E486" s="14">
        <v>84.884994523548741</v>
      </c>
    </row>
    <row r="487" spans="1:5" x14ac:dyDescent="0.2">
      <c r="A487" s="10">
        <v>484</v>
      </c>
      <c r="B487" s="11">
        <v>134.86842105263159</v>
      </c>
      <c r="D487" s="10">
        <v>484</v>
      </c>
      <c r="E487" s="14">
        <v>134.86842105263159</v>
      </c>
    </row>
    <row r="488" spans="1:5" x14ac:dyDescent="0.2">
      <c r="A488" s="10">
        <v>485</v>
      </c>
      <c r="B488" s="11">
        <v>132.63263263263264</v>
      </c>
      <c r="D488" s="10">
        <v>485</v>
      </c>
      <c r="E488" s="14">
        <v>132.63263263263264</v>
      </c>
    </row>
    <row r="489" spans="1:5" x14ac:dyDescent="0.2">
      <c r="A489" s="10">
        <v>486</v>
      </c>
      <c r="B489" s="11">
        <v>132.0754716981132</v>
      </c>
      <c r="D489" s="10">
        <v>486</v>
      </c>
      <c r="E489" s="14">
        <v>132.0754716981132</v>
      </c>
    </row>
    <row r="490" spans="1:5" x14ac:dyDescent="0.2">
      <c r="A490" s="10">
        <v>487</v>
      </c>
      <c r="B490" s="11">
        <v>145.38676607642125</v>
      </c>
      <c r="D490" s="10">
        <v>487</v>
      </c>
      <c r="E490" s="14">
        <v>145.38676607642125</v>
      </c>
    </row>
    <row r="491" spans="1:5" x14ac:dyDescent="0.2">
      <c r="A491" s="10">
        <v>488</v>
      </c>
      <c r="B491" s="11">
        <v>117.9245283018868</v>
      </c>
      <c r="D491" s="10">
        <v>488</v>
      </c>
      <c r="E491" s="14">
        <v>117.9245283018868</v>
      </c>
    </row>
    <row r="492" spans="1:5" x14ac:dyDescent="0.2">
      <c r="A492" s="10">
        <v>489</v>
      </c>
      <c r="B492" s="11">
        <v>66.28003314001657</v>
      </c>
      <c r="D492" s="10">
        <v>489</v>
      </c>
      <c r="E492" s="14">
        <v>66.28003314001657</v>
      </c>
    </row>
    <row r="493" spans="1:5" x14ac:dyDescent="0.2">
      <c r="A493" s="10">
        <v>490</v>
      </c>
      <c r="B493" s="11">
        <v>136.50793650793651</v>
      </c>
      <c r="D493" s="10">
        <v>490</v>
      </c>
      <c r="E493" s="14">
        <v>136.50793650793651</v>
      </c>
    </row>
    <row r="494" spans="1:5" x14ac:dyDescent="0.2">
      <c r="A494" s="10">
        <v>491</v>
      </c>
      <c r="B494" s="11">
        <v>88.190184049079761</v>
      </c>
      <c r="D494" s="10">
        <v>491</v>
      </c>
      <c r="E494" s="14">
        <v>88.190184049079761</v>
      </c>
    </row>
    <row r="495" spans="1:5" x14ac:dyDescent="0.2">
      <c r="A495" s="10">
        <v>492</v>
      </c>
      <c r="B495" s="11">
        <v>84.283903675538653</v>
      </c>
      <c r="D495" s="10">
        <v>492</v>
      </c>
      <c r="E495" s="14">
        <v>84.283903675538653</v>
      </c>
    </row>
    <row r="496" spans="1:5" x14ac:dyDescent="0.2">
      <c r="A496" s="10">
        <v>493</v>
      </c>
      <c r="B496" s="11">
        <v>118.67101648351648</v>
      </c>
      <c r="D496" s="10">
        <v>493</v>
      </c>
      <c r="E496" s="14">
        <v>118.67101648351648</v>
      </c>
    </row>
    <row r="497" spans="1:5" x14ac:dyDescent="0.2">
      <c r="A497" s="10">
        <v>494</v>
      </c>
      <c r="B497" s="11">
        <v>122.14342001576044</v>
      </c>
      <c r="D497" s="10">
        <v>494</v>
      </c>
      <c r="E497" s="14">
        <v>122.14342001576044</v>
      </c>
    </row>
    <row r="498" spans="1:5" x14ac:dyDescent="0.2">
      <c r="A498" s="10">
        <v>495</v>
      </c>
      <c r="B498" s="11">
        <v>103.04740406320542</v>
      </c>
      <c r="D498" s="10">
        <v>495</v>
      </c>
      <c r="E498" s="14">
        <v>103.04740406320542</v>
      </c>
    </row>
    <row r="499" spans="1:5" x14ac:dyDescent="0.2">
      <c r="A499" s="10">
        <v>496</v>
      </c>
      <c r="B499" s="11">
        <v>48.472222222222221</v>
      </c>
      <c r="D499" s="10">
        <v>496</v>
      </c>
      <c r="E499" s="14">
        <v>48.472222222222221</v>
      </c>
    </row>
    <row r="500" spans="1:5" x14ac:dyDescent="0.2">
      <c r="A500" s="10">
        <v>497</v>
      </c>
      <c r="B500" s="11">
        <v>133.20941759603468</v>
      </c>
      <c r="D500" s="10">
        <v>497</v>
      </c>
      <c r="E500" s="14">
        <v>133.20941759603468</v>
      </c>
    </row>
    <row r="501" spans="1:5" x14ac:dyDescent="0.2">
      <c r="A501" s="10">
        <v>498</v>
      </c>
      <c r="B501" s="11">
        <v>101.09890109890109</v>
      </c>
      <c r="D501" s="10">
        <v>498</v>
      </c>
      <c r="E501" s="14">
        <v>101.09890109890109</v>
      </c>
    </row>
    <row r="502" spans="1:5" x14ac:dyDescent="0.2">
      <c r="A502" s="10">
        <v>499</v>
      </c>
      <c r="B502" s="11">
        <v>144.60511679644048</v>
      </c>
      <c r="D502" s="10">
        <v>499</v>
      </c>
      <c r="E502" s="14">
        <v>144.60511679644048</v>
      </c>
    </row>
    <row r="503" spans="1:5" x14ac:dyDescent="0.2">
      <c r="A503" s="10">
        <v>500</v>
      </c>
      <c r="B503" s="11">
        <v>131.57894736842104</v>
      </c>
      <c r="D503" s="10">
        <v>500</v>
      </c>
      <c r="E503" s="14">
        <v>131.57894736842104</v>
      </c>
    </row>
    <row r="504" spans="1:5" x14ac:dyDescent="0.2">
      <c r="A504" s="10">
        <v>501</v>
      </c>
      <c r="B504" s="11">
        <v>92.775041050903127</v>
      </c>
      <c r="D504" s="10">
        <v>501</v>
      </c>
      <c r="E504" s="14">
        <v>92.775041050903127</v>
      </c>
    </row>
    <row r="505" spans="1:5" x14ac:dyDescent="0.2">
      <c r="A505" s="10">
        <v>502</v>
      </c>
      <c r="B505" s="11">
        <v>128.22398190045249</v>
      </c>
      <c r="D505" s="10">
        <v>502</v>
      </c>
      <c r="E505" s="14">
        <v>128.22398190045249</v>
      </c>
    </row>
    <row r="506" spans="1:5" x14ac:dyDescent="0.2">
      <c r="A506" s="10">
        <v>503</v>
      </c>
      <c r="B506" s="11">
        <v>115.32125205930807</v>
      </c>
      <c r="D506" s="10">
        <v>503</v>
      </c>
      <c r="E506" s="14">
        <v>115.32125205930807</v>
      </c>
    </row>
    <row r="507" spans="1:5" x14ac:dyDescent="0.2">
      <c r="A507" s="10">
        <v>504</v>
      </c>
      <c r="B507" s="11">
        <v>160.46640755136036</v>
      </c>
      <c r="D507" s="10">
        <v>504</v>
      </c>
      <c r="E507" s="14">
        <v>160.46640755136036</v>
      </c>
    </row>
    <row r="508" spans="1:5" x14ac:dyDescent="0.2">
      <c r="A508" s="10">
        <v>505</v>
      </c>
      <c r="B508" s="11">
        <v>111.19515885022693</v>
      </c>
      <c r="D508" s="10">
        <v>505</v>
      </c>
      <c r="E508" s="14">
        <v>111.19515885022693</v>
      </c>
    </row>
    <row r="509" spans="1:5" x14ac:dyDescent="0.2">
      <c r="A509" s="10">
        <v>506</v>
      </c>
      <c r="B509" s="11">
        <v>63.520408163265309</v>
      </c>
      <c r="D509" s="10">
        <v>506</v>
      </c>
      <c r="E509" s="14">
        <v>63.520408163265309</v>
      </c>
    </row>
    <row r="510" spans="1:5" x14ac:dyDescent="0.2">
      <c r="A510" s="10">
        <v>507</v>
      </c>
      <c r="B510" s="11">
        <v>112.50654107796964</v>
      </c>
      <c r="D510" s="10">
        <v>507</v>
      </c>
      <c r="E510" s="14">
        <v>112.50654107796964</v>
      </c>
    </row>
    <row r="511" spans="1:5" x14ac:dyDescent="0.2">
      <c r="A511" s="10">
        <v>508</v>
      </c>
      <c r="B511" s="11">
        <v>171.01806239737274</v>
      </c>
      <c r="D511" s="10">
        <v>508</v>
      </c>
      <c r="E511" s="14">
        <v>171.01806239737274</v>
      </c>
    </row>
    <row r="512" spans="1:5" x14ac:dyDescent="0.2">
      <c r="A512" s="10">
        <v>509</v>
      </c>
      <c r="B512" s="11">
        <v>116.83599419448475</v>
      </c>
      <c r="D512" s="10">
        <v>509</v>
      </c>
      <c r="E512" s="14">
        <v>116.83599419448475</v>
      </c>
    </row>
    <row r="513" spans="1:5" x14ac:dyDescent="0.2">
      <c r="A513" s="10">
        <v>510</v>
      </c>
      <c r="B513" s="11">
        <v>119.59654178674351</v>
      </c>
      <c r="D513" s="10">
        <v>510</v>
      </c>
      <c r="E513" s="14">
        <v>119.59654178674351</v>
      </c>
    </row>
    <row r="514" spans="1:5" x14ac:dyDescent="0.2">
      <c r="A514" s="10">
        <v>511</v>
      </c>
      <c r="B514" s="11">
        <v>120.98312545854732</v>
      </c>
      <c r="D514" s="10">
        <v>511</v>
      </c>
      <c r="E514" s="14">
        <v>120.98312545854732</v>
      </c>
    </row>
    <row r="515" spans="1:5" x14ac:dyDescent="0.2">
      <c r="A515" s="10">
        <v>512</v>
      </c>
      <c r="B515" s="11">
        <v>148.1469298245614</v>
      </c>
      <c r="D515" s="10">
        <v>512</v>
      </c>
      <c r="E515" s="14">
        <v>148.1469298245614</v>
      </c>
    </row>
    <row r="516" spans="1:5" x14ac:dyDescent="0.2">
      <c r="A516" s="10">
        <v>513</v>
      </c>
      <c r="B516" s="11">
        <v>150.34722222222223</v>
      </c>
      <c r="D516" s="10">
        <v>513</v>
      </c>
      <c r="E516" s="14">
        <v>150.34722222222223</v>
      </c>
    </row>
    <row r="517" spans="1:5" x14ac:dyDescent="0.2">
      <c r="A517" s="10">
        <v>514</v>
      </c>
      <c r="B517" s="11">
        <v>124.07407407407408</v>
      </c>
      <c r="D517" s="10">
        <v>514</v>
      </c>
      <c r="E517" s="14">
        <v>124.07407407407408</v>
      </c>
    </row>
    <row r="518" spans="1:5" x14ac:dyDescent="0.2">
      <c r="A518" s="10">
        <v>515</v>
      </c>
      <c r="B518" s="11">
        <v>122.30671736375159</v>
      </c>
      <c r="D518" s="10">
        <v>515</v>
      </c>
      <c r="E518" s="14">
        <v>122.30671736375159</v>
      </c>
    </row>
    <row r="519" spans="1:5" x14ac:dyDescent="0.2">
      <c r="A519" s="10">
        <v>516</v>
      </c>
      <c r="B519" s="11">
        <v>199.43613861386137</v>
      </c>
      <c r="D519" s="10">
        <v>516</v>
      </c>
      <c r="E519" s="14">
        <v>199.43613861386137</v>
      </c>
    </row>
    <row r="520" spans="1:5" x14ac:dyDescent="0.2">
      <c r="A520" s="10">
        <v>517</v>
      </c>
      <c r="B520" s="11">
        <v>74.563473336479476</v>
      </c>
      <c r="D520" s="10">
        <v>517</v>
      </c>
      <c r="E520" s="14">
        <v>74.563473336479476</v>
      </c>
    </row>
    <row r="521" spans="1:5" x14ac:dyDescent="0.2">
      <c r="A521" s="10">
        <v>518</v>
      </c>
      <c r="B521" s="11">
        <v>113.05460750853243</v>
      </c>
      <c r="D521" s="10">
        <v>518</v>
      </c>
      <c r="E521" s="14">
        <v>113.05460750853243</v>
      </c>
    </row>
    <row r="522" spans="1:5" x14ac:dyDescent="0.2">
      <c r="A522" s="10">
        <v>519</v>
      </c>
      <c r="B522" s="11">
        <v>117.48329621380846</v>
      </c>
      <c r="D522" s="10">
        <v>519</v>
      </c>
      <c r="E522" s="14">
        <v>117.48329621380846</v>
      </c>
    </row>
    <row r="523" spans="1:5" x14ac:dyDescent="0.2">
      <c r="A523" s="10">
        <v>520</v>
      </c>
      <c r="B523" s="11">
        <v>112.5</v>
      </c>
      <c r="D523" s="10">
        <v>520</v>
      </c>
      <c r="E523" s="14">
        <v>112.5</v>
      </c>
    </row>
    <row r="524" spans="1:5" x14ac:dyDescent="0.2">
      <c r="A524" s="10">
        <v>521</v>
      </c>
      <c r="B524" s="11">
        <v>82.109737248840801</v>
      </c>
      <c r="D524" s="10">
        <v>521</v>
      </c>
      <c r="E524" s="14">
        <v>82.109737248840801</v>
      </c>
    </row>
    <row r="525" spans="1:5" x14ac:dyDescent="0.2">
      <c r="A525" s="10">
        <v>522</v>
      </c>
      <c r="B525" s="11">
        <v>120.57877813504822</v>
      </c>
      <c r="D525" s="10">
        <v>522</v>
      </c>
      <c r="E525" s="14">
        <v>120.57877813504822</v>
      </c>
    </row>
    <row r="526" spans="1:5" x14ac:dyDescent="0.2">
      <c r="A526" s="10">
        <v>523</v>
      </c>
      <c r="B526" s="11">
        <v>95.552884615384613</v>
      </c>
      <c r="D526" s="10">
        <v>523</v>
      </c>
      <c r="E526" s="14">
        <v>95.552884615384613</v>
      </c>
    </row>
    <row r="527" spans="1:5" x14ac:dyDescent="0.2">
      <c r="A527" s="10">
        <v>524</v>
      </c>
      <c r="B527" s="11">
        <v>39.51026518391788</v>
      </c>
      <c r="D527" s="10">
        <v>524</v>
      </c>
      <c r="E527" s="14">
        <v>39.51026518391788</v>
      </c>
    </row>
    <row r="528" spans="1:5" x14ac:dyDescent="0.2">
      <c r="A528" s="10">
        <v>525</v>
      </c>
      <c r="B528" s="11">
        <v>131.67222685571309</v>
      </c>
      <c r="D528" s="10">
        <v>525</v>
      </c>
      <c r="E528" s="14">
        <v>131.67222685571309</v>
      </c>
    </row>
    <row r="529" spans="1:5" x14ac:dyDescent="0.2">
      <c r="A529" s="10">
        <v>526</v>
      </c>
      <c r="B529" s="11">
        <v>139.02053712480253</v>
      </c>
      <c r="D529" s="10">
        <v>526</v>
      </c>
      <c r="E529" s="14">
        <v>139.02053712480253</v>
      </c>
    </row>
    <row r="530" spans="1:5" x14ac:dyDescent="0.2">
      <c r="A530" s="10">
        <v>527</v>
      </c>
      <c r="B530" s="11">
        <v>142.24137931034483</v>
      </c>
      <c r="D530" s="10">
        <v>527</v>
      </c>
      <c r="E530" s="14">
        <v>142.24137931034483</v>
      </c>
    </row>
    <row r="531" spans="1:5" x14ac:dyDescent="0.2">
      <c r="A531" s="10">
        <v>528</v>
      </c>
      <c r="B531" s="11">
        <v>164.48986361960928</v>
      </c>
      <c r="D531" s="10">
        <v>528</v>
      </c>
      <c r="E531" s="14">
        <v>164.48986361960928</v>
      </c>
    </row>
    <row r="532" spans="1:5" x14ac:dyDescent="0.2">
      <c r="A532" s="10">
        <v>529</v>
      </c>
      <c r="B532" s="11">
        <v>142.14876033057851</v>
      </c>
      <c r="D532" s="10">
        <v>529</v>
      </c>
      <c r="E532" s="14">
        <v>142.14876033057851</v>
      </c>
    </row>
    <row r="533" spans="1:5" x14ac:dyDescent="0.2">
      <c r="A533" s="10">
        <v>530</v>
      </c>
      <c r="B533" s="11">
        <v>79.770974155069581</v>
      </c>
      <c r="D533" s="10">
        <v>530</v>
      </c>
      <c r="E533" s="14">
        <v>79.770974155069581</v>
      </c>
    </row>
    <row r="534" spans="1:5" x14ac:dyDescent="0.2">
      <c r="A534" s="10">
        <v>531</v>
      </c>
      <c r="B534" s="11">
        <v>115.97084161696488</v>
      </c>
      <c r="D534" s="10">
        <v>531</v>
      </c>
      <c r="E534" s="14">
        <v>115.97084161696488</v>
      </c>
    </row>
    <row r="535" spans="1:5" x14ac:dyDescent="0.2">
      <c r="A535" s="10">
        <v>532</v>
      </c>
      <c r="B535" s="11">
        <v>93.979441997063148</v>
      </c>
      <c r="D535" s="10">
        <v>532</v>
      </c>
      <c r="E535" s="14">
        <v>93.979441997063148</v>
      </c>
    </row>
    <row r="536" spans="1:5" x14ac:dyDescent="0.2">
      <c r="A536" s="10">
        <v>533</v>
      </c>
      <c r="B536" s="11">
        <v>129.98790810157195</v>
      </c>
      <c r="D536" s="10">
        <v>533</v>
      </c>
      <c r="E536" s="14">
        <v>129.98790810157195</v>
      </c>
    </row>
    <row r="537" spans="1:5" x14ac:dyDescent="0.2">
      <c r="A537" s="10">
        <v>534</v>
      </c>
      <c r="B537" s="11">
        <v>117.66467065868264</v>
      </c>
      <c r="D537" s="10">
        <v>534</v>
      </c>
      <c r="E537" s="14">
        <v>117.66467065868264</v>
      </c>
    </row>
    <row r="538" spans="1:5" x14ac:dyDescent="0.2">
      <c r="A538" s="10">
        <v>535</v>
      </c>
      <c r="B538" s="11">
        <v>125.88401697312588</v>
      </c>
      <c r="D538" s="10">
        <v>535</v>
      </c>
      <c r="E538" s="14">
        <v>125.88401697312588</v>
      </c>
    </row>
    <row r="539" spans="1:5" x14ac:dyDescent="0.2">
      <c r="A539" s="10">
        <v>536</v>
      </c>
      <c r="B539" s="11">
        <v>79.806978470675574</v>
      </c>
      <c r="D539" s="10">
        <v>536</v>
      </c>
      <c r="E539" s="14">
        <v>79.806978470675574</v>
      </c>
    </row>
    <row r="540" spans="1:5" x14ac:dyDescent="0.2">
      <c r="A540" s="10">
        <v>537</v>
      </c>
      <c r="B540" s="11">
        <v>109.04872389791183</v>
      </c>
      <c r="D540" s="10">
        <v>537</v>
      </c>
      <c r="E540" s="14">
        <v>109.04872389791183</v>
      </c>
    </row>
    <row r="541" spans="1:5" x14ac:dyDescent="0.2">
      <c r="A541" s="10">
        <v>538</v>
      </c>
      <c r="B541" s="11">
        <v>128.76157407407408</v>
      </c>
      <c r="D541" s="10">
        <v>538</v>
      </c>
      <c r="E541" s="14">
        <v>128.76157407407408</v>
      </c>
    </row>
    <row r="542" spans="1:5" x14ac:dyDescent="0.2">
      <c r="A542" s="10">
        <v>539</v>
      </c>
      <c r="B542" s="11">
        <v>136.3244176013805</v>
      </c>
      <c r="D542" s="10">
        <v>539</v>
      </c>
      <c r="E542" s="14">
        <v>136.3244176013805</v>
      </c>
    </row>
    <row r="543" spans="1:5" x14ac:dyDescent="0.2">
      <c r="A543" s="10">
        <v>540</v>
      </c>
      <c r="B543" s="11">
        <v>169.89381636477202</v>
      </c>
      <c r="D543" s="10">
        <v>540</v>
      </c>
      <c r="E543" s="14">
        <v>169.89381636477202</v>
      </c>
    </row>
    <row r="544" spans="1:5" x14ac:dyDescent="0.2">
      <c r="A544" s="10">
        <v>541</v>
      </c>
      <c r="B544" s="11">
        <v>171.38193688792165</v>
      </c>
      <c r="D544" s="10">
        <v>541</v>
      </c>
      <c r="E544" s="14">
        <v>171.38193688792165</v>
      </c>
    </row>
    <row r="545" spans="1:5" x14ac:dyDescent="0.2">
      <c r="A545" s="10">
        <v>542</v>
      </c>
      <c r="B545" s="11">
        <v>108.53391684901531</v>
      </c>
      <c r="D545" s="10">
        <v>542</v>
      </c>
      <c r="E545" s="14">
        <v>108.53391684901531</v>
      </c>
    </row>
    <row r="546" spans="1:5" x14ac:dyDescent="0.2">
      <c r="A546" s="10">
        <v>543</v>
      </c>
      <c r="B546" s="11">
        <v>126.93452380952381</v>
      </c>
      <c r="D546" s="10">
        <v>543</v>
      </c>
      <c r="E546" s="14">
        <v>126.93452380952381</v>
      </c>
    </row>
    <row r="547" spans="1:5" x14ac:dyDescent="0.2">
      <c r="A547" s="10">
        <v>544</v>
      </c>
      <c r="B547" s="11">
        <v>173.40286831812256</v>
      </c>
      <c r="D547" s="10">
        <v>544</v>
      </c>
      <c r="E547" s="14">
        <v>173.40286831812256</v>
      </c>
    </row>
    <row r="548" spans="1:5" x14ac:dyDescent="0.2">
      <c r="A548" s="10">
        <v>545</v>
      </c>
      <c r="B548" s="11">
        <v>120.09692513368984</v>
      </c>
      <c r="D548" s="10">
        <v>545</v>
      </c>
      <c r="E548" s="14">
        <v>120.09692513368984</v>
      </c>
    </row>
    <row r="549" spans="1:5" x14ac:dyDescent="0.2">
      <c r="A549" s="10">
        <v>546</v>
      </c>
      <c r="B549" s="11">
        <v>104.90151168117269</v>
      </c>
      <c r="D549" s="10">
        <v>546</v>
      </c>
      <c r="E549" s="14">
        <v>104.90151168117269</v>
      </c>
    </row>
    <row r="550" spans="1:5" x14ac:dyDescent="0.2">
      <c r="A550" s="10">
        <v>547</v>
      </c>
      <c r="B550" s="11">
        <v>128.44036697247705</v>
      </c>
      <c r="D550" s="10">
        <v>547</v>
      </c>
      <c r="E550" s="14">
        <v>128.44036697247705</v>
      </c>
    </row>
    <row r="551" spans="1:5" x14ac:dyDescent="0.2">
      <c r="A551" s="10">
        <v>548</v>
      </c>
      <c r="B551" s="11">
        <v>168.61979166666666</v>
      </c>
      <c r="D551" s="10">
        <v>548</v>
      </c>
      <c r="E551" s="14">
        <v>168.61979166666666</v>
      </c>
    </row>
    <row r="552" spans="1:5" x14ac:dyDescent="0.2">
      <c r="A552" s="10">
        <v>549</v>
      </c>
      <c r="B552" s="11">
        <v>151.5151515151515</v>
      </c>
      <c r="D552" s="10">
        <v>549</v>
      </c>
      <c r="E552" s="14">
        <v>151.5151515151515</v>
      </c>
    </row>
    <row r="553" spans="1:5" x14ac:dyDescent="0.2">
      <c r="A553" s="10">
        <v>550</v>
      </c>
      <c r="B553" s="11">
        <v>125.59694364851958</v>
      </c>
      <c r="D553" s="10">
        <v>550</v>
      </c>
      <c r="E553" s="14">
        <v>125.59694364851958</v>
      </c>
    </row>
    <row r="554" spans="1:5" x14ac:dyDescent="0.2">
      <c r="A554" s="10">
        <v>551</v>
      </c>
      <c r="B554" s="11">
        <v>130.96351730589336</v>
      </c>
      <c r="D554" s="10">
        <v>551</v>
      </c>
      <c r="E554" s="14">
        <v>130.96351730589336</v>
      </c>
    </row>
    <row r="555" spans="1:5" x14ac:dyDescent="0.2">
      <c r="A555" s="10">
        <v>552</v>
      </c>
      <c r="B555" s="11">
        <v>121.22844827586206</v>
      </c>
      <c r="D555" s="10">
        <v>552</v>
      </c>
      <c r="E555" s="14">
        <v>121.22844827586206</v>
      </c>
    </row>
    <row r="556" spans="1:5" x14ac:dyDescent="0.2">
      <c r="A556" s="10">
        <v>553</v>
      </c>
      <c r="B556" s="11">
        <v>148.80605707629587</v>
      </c>
      <c r="D556" s="10">
        <v>553</v>
      </c>
      <c r="E556" s="14">
        <v>148.80605707629587</v>
      </c>
    </row>
    <row r="557" spans="1:5" x14ac:dyDescent="0.2">
      <c r="A557" s="10">
        <v>554</v>
      </c>
      <c r="B557" s="11">
        <v>95.914742451154524</v>
      </c>
      <c r="D557" s="10">
        <v>554</v>
      </c>
      <c r="E557" s="14">
        <v>95.914742451154524</v>
      </c>
    </row>
    <row r="558" spans="1:5" x14ac:dyDescent="0.2">
      <c r="A558" s="10">
        <v>555</v>
      </c>
      <c r="B558" s="11">
        <v>138.80742913000978</v>
      </c>
      <c r="D558" s="10">
        <v>555</v>
      </c>
      <c r="E558" s="14">
        <v>138.80742913000978</v>
      </c>
    </row>
    <row r="559" spans="1:5" x14ac:dyDescent="0.2">
      <c r="A559" s="10">
        <v>556</v>
      </c>
      <c r="B559" s="11">
        <v>107.82442748091603</v>
      </c>
      <c r="D559" s="10">
        <v>556</v>
      </c>
      <c r="E559" s="14">
        <v>107.82442748091603</v>
      </c>
    </row>
    <row r="560" spans="1:5" x14ac:dyDescent="0.2">
      <c r="A560" s="10">
        <v>557</v>
      </c>
      <c r="B560" s="11">
        <v>129.12087912087912</v>
      </c>
      <c r="D560" s="10">
        <v>557</v>
      </c>
      <c r="E560" s="14">
        <v>129.12087912087912</v>
      </c>
    </row>
    <row r="561" spans="1:5" x14ac:dyDescent="0.2">
      <c r="A561" s="10">
        <v>558</v>
      </c>
      <c r="B561" s="11">
        <v>80.838323353293418</v>
      </c>
      <c r="D561" s="10">
        <v>558</v>
      </c>
      <c r="E561" s="14">
        <v>80.838323353293418</v>
      </c>
    </row>
    <row r="562" spans="1:5" x14ac:dyDescent="0.2">
      <c r="A562" s="10">
        <v>559</v>
      </c>
      <c r="B562" s="11">
        <v>121.02351313969571</v>
      </c>
      <c r="D562" s="10">
        <v>559</v>
      </c>
      <c r="E562" s="14">
        <v>121.02351313969571</v>
      </c>
    </row>
    <row r="563" spans="1:5" x14ac:dyDescent="0.2">
      <c r="A563" s="10">
        <v>560</v>
      </c>
      <c r="B563" s="11">
        <v>150.28901734104045</v>
      </c>
      <c r="D563" s="10">
        <v>560</v>
      </c>
      <c r="E563" s="14">
        <v>150.28901734104045</v>
      </c>
    </row>
    <row r="564" spans="1:5" x14ac:dyDescent="0.2">
      <c r="A564" s="10">
        <v>561</v>
      </c>
      <c r="B564" s="11">
        <v>87.284482758620683</v>
      </c>
      <c r="D564" s="10">
        <v>561</v>
      </c>
      <c r="E564" s="14">
        <v>87.284482758620683</v>
      </c>
    </row>
    <row r="565" spans="1:5" x14ac:dyDescent="0.2">
      <c r="A565" s="10">
        <v>562</v>
      </c>
      <c r="B565" s="11">
        <v>122.39020878329734</v>
      </c>
      <c r="D565" s="10">
        <v>562</v>
      </c>
      <c r="E565" s="14">
        <v>122.39020878329734</v>
      </c>
    </row>
    <row r="566" spans="1:5" x14ac:dyDescent="0.2">
      <c r="A566" s="10">
        <v>563</v>
      </c>
      <c r="B566" s="11">
        <v>108.43373493975903</v>
      </c>
      <c r="D566" s="10">
        <v>563</v>
      </c>
      <c r="E566" s="14">
        <v>108.43373493975903</v>
      </c>
    </row>
    <row r="567" spans="1:5" x14ac:dyDescent="0.2">
      <c r="A567" s="10">
        <v>564</v>
      </c>
      <c r="B567" s="11">
        <v>110.51373954599761</v>
      </c>
      <c r="D567" s="10">
        <v>564</v>
      </c>
      <c r="E567" s="14">
        <v>110.51373954599761</v>
      </c>
    </row>
    <row r="568" spans="1:5" x14ac:dyDescent="0.2">
      <c r="A568" s="10">
        <v>565</v>
      </c>
      <c r="B568" s="11">
        <v>116.77559912854031</v>
      </c>
      <c r="D568" s="10">
        <v>565</v>
      </c>
      <c r="E568" s="14">
        <v>116.77559912854031</v>
      </c>
    </row>
    <row r="569" spans="1:5" x14ac:dyDescent="0.2">
      <c r="A569" s="10">
        <v>566</v>
      </c>
      <c r="B569" s="11">
        <v>77.717061323618694</v>
      </c>
      <c r="D569" s="10">
        <v>566</v>
      </c>
      <c r="E569" s="14">
        <v>77.717061323618694</v>
      </c>
    </row>
    <row r="570" spans="1:5" x14ac:dyDescent="0.2">
      <c r="A570" s="10">
        <v>567</v>
      </c>
      <c r="B570" s="11">
        <v>129.79233226837061</v>
      </c>
      <c r="D570" s="10">
        <v>567</v>
      </c>
      <c r="E570" s="14">
        <v>129.79233226837061</v>
      </c>
    </row>
    <row r="571" spans="1:5" x14ac:dyDescent="0.2">
      <c r="A571" s="10">
        <v>568</v>
      </c>
      <c r="B571" s="11">
        <v>139.41368078175896</v>
      </c>
      <c r="D571" s="10">
        <v>568</v>
      </c>
      <c r="E571" s="14">
        <v>139.41368078175896</v>
      </c>
    </row>
    <row r="572" spans="1:5" x14ac:dyDescent="0.2">
      <c r="A572" s="10">
        <v>569</v>
      </c>
      <c r="B572" s="11">
        <v>148.49906191369607</v>
      </c>
      <c r="D572" s="10">
        <v>569</v>
      </c>
      <c r="E572" s="14">
        <v>148.49906191369607</v>
      </c>
    </row>
    <row r="573" spans="1:5" x14ac:dyDescent="0.2">
      <c r="A573" s="10">
        <v>570</v>
      </c>
      <c r="B573" s="11">
        <v>144.17815482502652</v>
      </c>
      <c r="D573" s="10">
        <v>570</v>
      </c>
      <c r="E573" s="14">
        <v>144.17815482502652</v>
      </c>
    </row>
    <row r="574" spans="1:5" x14ac:dyDescent="0.2">
      <c r="A574" s="10">
        <v>571</v>
      </c>
      <c r="B574" s="11">
        <v>82.523148148148152</v>
      </c>
      <c r="D574" s="10">
        <v>571</v>
      </c>
      <c r="E574" s="14">
        <v>82.523148148148152</v>
      </c>
    </row>
    <row r="575" spans="1:5" x14ac:dyDescent="0.2">
      <c r="A575" s="10">
        <v>572</v>
      </c>
      <c r="B575" s="11">
        <v>138.88888888888889</v>
      </c>
      <c r="D575" s="10">
        <v>572</v>
      </c>
      <c r="E575" s="14">
        <v>138.88888888888889</v>
      </c>
    </row>
    <row r="576" spans="1:5" x14ac:dyDescent="0.2">
      <c r="A576" s="10">
        <v>573</v>
      </c>
      <c r="B576" s="11">
        <v>132.68321513002365</v>
      </c>
      <c r="D576" s="10">
        <v>573</v>
      </c>
      <c r="E576" s="14">
        <v>132.68321513002365</v>
      </c>
    </row>
    <row r="577" spans="1:5" x14ac:dyDescent="0.2">
      <c r="A577" s="10">
        <v>574</v>
      </c>
      <c r="B577" s="11">
        <v>118.88111888111888</v>
      </c>
      <c r="D577" s="10">
        <v>574</v>
      </c>
      <c r="E577" s="14">
        <v>118.88111888111888</v>
      </c>
    </row>
    <row r="578" spans="1:5" x14ac:dyDescent="0.2">
      <c r="A578" s="10">
        <v>575</v>
      </c>
      <c r="B578" s="11">
        <v>125.33814247069432</v>
      </c>
      <c r="D578" s="10">
        <v>575</v>
      </c>
      <c r="E578" s="14">
        <v>125.33814247069432</v>
      </c>
    </row>
    <row r="579" spans="1:5" x14ac:dyDescent="0.2">
      <c r="A579" s="10">
        <v>576</v>
      </c>
      <c r="B579" s="11">
        <v>97.450657894736835</v>
      </c>
      <c r="D579" s="10">
        <v>576</v>
      </c>
      <c r="E579" s="14">
        <v>97.450657894736835</v>
      </c>
    </row>
    <row r="580" spans="1:5" x14ac:dyDescent="0.2">
      <c r="A580" s="10">
        <v>577</v>
      </c>
      <c r="B580" s="11">
        <v>98.171970209884904</v>
      </c>
      <c r="D580" s="10">
        <v>577</v>
      </c>
      <c r="E580" s="14">
        <v>98.171970209884904</v>
      </c>
    </row>
    <row r="581" spans="1:5" x14ac:dyDescent="0.2">
      <c r="A581" s="10">
        <v>578</v>
      </c>
      <c r="B581" s="11">
        <v>124.62121212121212</v>
      </c>
      <c r="D581" s="10">
        <v>578</v>
      </c>
      <c r="E581" s="14">
        <v>124.62121212121212</v>
      </c>
    </row>
    <row r="582" spans="1:5" x14ac:dyDescent="0.2">
      <c r="A582" s="10">
        <v>579</v>
      </c>
      <c r="B582" s="11">
        <v>104.88505747126437</v>
      </c>
      <c r="D582" s="10">
        <v>579</v>
      </c>
      <c r="E582" s="14">
        <v>104.88505747126437</v>
      </c>
    </row>
    <row r="583" spans="1:5" x14ac:dyDescent="0.2">
      <c r="A583" s="10">
        <v>580</v>
      </c>
      <c r="B583" s="11">
        <v>73.259052924791092</v>
      </c>
      <c r="D583" s="10">
        <v>580</v>
      </c>
      <c r="E583" s="14">
        <v>73.259052924791092</v>
      </c>
    </row>
    <row r="584" spans="1:5" x14ac:dyDescent="0.2">
      <c r="A584" s="10">
        <v>581</v>
      </c>
      <c r="B584" s="11">
        <v>127.29181245626312</v>
      </c>
      <c r="D584" s="10">
        <v>581</v>
      </c>
      <c r="E584" s="14">
        <v>127.29181245626312</v>
      </c>
    </row>
    <row r="585" spans="1:5" x14ac:dyDescent="0.2">
      <c r="A585" s="10">
        <v>582</v>
      </c>
      <c r="B585" s="11">
        <v>124.04162585700294</v>
      </c>
      <c r="D585" s="10">
        <v>582</v>
      </c>
      <c r="E585" s="14">
        <v>124.04162585700294</v>
      </c>
    </row>
    <row r="586" spans="1:5" x14ac:dyDescent="0.2">
      <c r="A586" s="10">
        <v>583</v>
      </c>
      <c r="B586" s="11">
        <v>145.22058823529412</v>
      </c>
      <c r="D586" s="10">
        <v>583</v>
      </c>
      <c r="E586" s="14">
        <v>145.22058823529412</v>
      </c>
    </row>
    <row r="587" spans="1:5" x14ac:dyDescent="0.2">
      <c r="A587" s="10">
        <v>584</v>
      </c>
      <c r="B587" s="11">
        <v>117.11711711711712</v>
      </c>
      <c r="D587" s="10">
        <v>584</v>
      </c>
      <c r="E587" s="14">
        <v>117.11711711711712</v>
      </c>
    </row>
    <row r="588" spans="1:5" x14ac:dyDescent="0.2">
      <c r="A588" s="10">
        <v>585</v>
      </c>
      <c r="B588" s="11">
        <v>84.551811824539101</v>
      </c>
      <c r="D588" s="10">
        <v>585</v>
      </c>
      <c r="E588" s="14">
        <v>84.551811824539101</v>
      </c>
    </row>
    <row r="589" spans="1:5" x14ac:dyDescent="0.2">
      <c r="A589" s="10">
        <v>586</v>
      </c>
      <c r="B589" s="11">
        <v>182.39644970414201</v>
      </c>
      <c r="D589" s="10">
        <v>586</v>
      </c>
      <c r="E589" s="14">
        <v>182.39644970414201</v>
      </c>
    </row>
    <row r="590" spans="1:5" x14ac:dyDescent="0.2">
      <c r="A590" s="10">
        <v>587</v>
      </c>
      <c r="B590" s="11">
        <v>155.13126491646779</v>
      </c>
      <c r="D590" s="10">
        <v>587</v>
      </c>
      <c r="E590" s="14">
        <v>155.13126491646779</v>
      </c>
    </row>
    <row r="591" spans="1:5" x14ac:dyDescent="0.2">
      <c r="A591" s="10">
        <v>588</v>
      </c>
      <c r="B591" s="11">
        <v>159.30232558139534</v>
      </c>
      <c r="D591" s="10">
        <v>588</v>
      </c>
      <c r="E591" s="14">
        <v>159.30232558139534</v>
      </c>
    </row>
    <row r="592" spans="1:5" x14ac:dyDescent="0.2">
      <c r="A592" s="10">
        <v>589</v>
      </c>
      <c r="B592" s="11">
        <v>97.080787508486083</v>
      </c>
      <c r="D592" s="10">
        <v>589</v>
      </c>
      <c r="E592" s="14">
        <v>97.080787508486083</v>
      </c>
    </row>
    <row r="593" spans="1:5" x14ac:dyDescent="0.2">
      <c r="A593" s="10">
        <v>590</v>
      </c>
      <c r="B593" s="11">
        <v>85.026737967914443</v>
      </c>
      <c r="D593" s="10">
        <v>590</v>
      </c>
      <c r="E593" s="14">
        <v>85.026737967914443</v>
      </c>
    </row>
    <row r="594" spans="1:5" x14ac:dyDescent="0.2">
      <c r="A594" s="10">
        <v>591</v>
      </c>
      <c r="B594" s="11">
        <v>117.5094816687737</v>
      </c>
      <c r="D594" s="10">
        <v>591</v>
      </c>
      <c r="E594" s="14">
        <v>117.5094816687737</v>
      </c>
    </row>
    <row r="595" spans="1:5" x14ac:dyDescent="0.2">
      <c r="A595" s="10">
        <v>592</v>
      </c>
      <c r="B595" s="11">
        <v>196.84233449477352</v>
      </c>
      <c r="D595" s="10">
        <v>592</v>
      </c>
      <c r="E595" s="14">
        <v>196.84233449477352</v>
      </c>
    </row>
    <row r="596" spans="1:5" x14ac:dyDescent="0.2">
      <c r="A596" s="10">
        <v>593</v>
      </c>
      <c r="B596" s="11">
        <v>169.11764705882354</v>
      </c>
      <c r="D596" s="10">
        <v>593</v>
      </c>
      <c r="E596" s="14">
        <v>169.11764705882354</v>
      </c>
    </row>
    <row r="597" spans="1:5" x14ac:dyDescent="0.2">
      <c r="A597" s="10">
        <v>594</v>
      </c>
      <c r="B597" s="11">
        <v>165.09433962264151</v>
      </c>
      <c r="D597" s="10">
        <v>594</v>
      </c>
      <c r="E597" s="14">
        <v>165.09433962264151</v>
      </c>
    </row>
    <row r="598" spans="1:5" x14ac:dyDescent="0.2">
      <c r="A598" s="10">
        <v>595</v>
      </c>
      <c r="B598" s="11">
        <v>119.04761904761905</v>
      </c>
      <c r="D598" s="10">
        <v>595</v>
      </c>
      <c r="E598" s="14">
        <v>119.04761904761905</v>
      </c>
    </row>
    <row r="599" spans="1:5" x14ac:dyDescent="0.2">
      <c r="A599" s="10">
        <v>596</v>
      </c>
      <c r="B599" s="11">
        <v>174.6987951807229</v>
      </c>
      <c r="D599" s="10">
        <v>596</v>
      </c>
      <c r="E599" s="14">
        <v>174.6987951807229</v>
      </c>
    </row>
    <row r="600" spans="1:5" x14ac:dyDescent="0.2">
      <c r="A600" s="10">
        <v>597</v>
      </c>
      <c r="B600" s="11">
        <v>83.701754385964918</v>
      </c>
      <c r="D600" s="10">
        <v>597</v>
      </c>
      <c r="E600" s="14">
        <v>83.701754385964918</v>
      </c>
    </row>
    <row r="601" spans="1:5" x14ac:dyDescent="0.2">
      <c r="A601" s="10">
        <v>598</v>
      </c>
      <c r="B601" s="11">
        <v>138.51711840228245</v>
      </c>
      <c r="D601" s="10">
        <v>598</v>
      </c>
      <c r="E601" s="14">
        <v>138.51711840228245</v>
      </c>
    </row>
    <row r="602" spans="1:5" x14ac:dyDescent="0.2">
      <c r="A602" s="10">
        <v>599</v>
      </c>
      <c r="B602" s="11">
        <v>132.05828779599273</v>
      </c>
      <c r="D602" s="10">
        <v>599</v>
      </c>
      <c r="E602" s="14">
        <v>132.05828779599273</v>
      </c>
    </row>
    <row r="603" spans="1:5" x14ac:dyDescent="0.2">
      <c r="A603" s="10">
        <v>600</v>
      </c>
      <c r="B603" s="11">
        <v>97.043701799485859</v>
      </c>
      <c r="D603" s="10">
        <v>600</v>
      </c>
      <c r="E603" s="14">
        <v>97.043701799485859</v>
      </c>
    </row>
    <row r="604" spans="1:5" x14ac:dyDescent="0.2">
      <c r="A604" s="10">
        <v>601</v>
      </c>
      <c r="B604" s="11">
        <v>144.4327731092437</v>
      </c>
      <c r="D604" s="10">
        <v>601</v>
      </c>
      <c r="E604" s="14">
        <v>144.4327731092437</v>
      </c>
    </row>
    <row r="605" spans="1:5" x14ac:dyDescent="0.2">
      <c r="A605" s="10">
        <v>602</v>
      </c>
      <c r="B605" s="11">
        <v>102.54545454545455</v>
      </c>
      <c r="D605" s="10">
        <v>602</v>
      </c>
      <c r="E605" s="14">
        <v>102.54545454545455</v>
      </c>
    </row>
    <row r="606" spans="1:5" x14ac:dyDescent="0.2">
      <c r="A606" s="10">
        <v>603</v>
      </c>
      <c r="B606" s="11">
        <v>114.88250652741515</v>
      </c>
      <c r="D606" s="10">
        <v>603</v>
      </c>
      <c r="E606" s="14">
        <v>114.88250652741515</v>
      </c>
    </row>
    <row r="607" spans="1:5" x14ac:dyDescent="0.2">
      <c r="A607" s="10">
        <v>604</v>
      </c>
      <c r="B607" s="11">
        <v>125.83333333333333</v>
      </c>
      <c r="D607" s="10">
        <v>604</v>
      </c>
      <c r="E607" s="14">
        <v>125.83333333333333</v>
      </c>
    </row>
    <row r="608" spans="1:5" x14ac:dyDescent="0.2">
      <c r="A608" s="10">
        <v>605</v>
      </c>
      <c r="B608" s="11">
        <v>147.92503346720216</v>
      </c>
      <c r="D608" s="10">
        <v>605</v>
      </c>
      <c r="E608" s="14">
        <v>147.92503346720216</v>
      </c>
    </row>
    <row r="609" spans="1:5" x14ac:dyDescent="0.2">
      <c r="A609" s="10">
        <v>606</v>
      </c>
      <c r="B609" s="11">
        <v>103.22255790533737</v>
      </c>
      <c r="D609" s="10">
        <v>606</v>
      </c>
      <c r="E609" s="14">
        <v>103.22255790533737</v>
      </c>
    </row>
    <row r="610" spans="1:5" x14ac:dyDescent="0.2">
      <c r="A610" s="10">
        <v>607</v>
      </c>
      <c r="B610" s="11">
        <v>146.15384615384616</v>
      </c>
      <c r="D610" s="10">
        <v>607</v>
      </c>
      <c r="E610" s="14">
        <v>146.15384615384616</v>
      </c>
    </row>
    <row r="611" spans="1:5" x14ac:dyDescent="0.2">
      <c r="A611" s="10">
        <v>608</v>
      </c>
      <c r="B611" s="11">
        <v>112.05179282868527</v>
      </c>
      <c r="D611" s="10">
        <v>608</v>
      </c>
      <c r="E611" s="14">
        <v>112.05179282868527</v>
      </c>
    </row>
    <row r="612" spans="1:5" x14ac:dyDescent="0.2">
      <c r="A612" s="10">
        <v>609</v>
      </c>
      <c r="B612" s="11">
        <v>112.42955541640576</v>
      </c>
      <c r="D612" s="10">
        <v>609</v>
      </c>
      <c r="E612" s="14">
        <v>112.42955541640576</v>
      </c>
    </row>
    <row r="613" spans="1:5" x14ac:dyDescent="0.2">
      <c r="A613" s="10">
        <v>610</v>
      </c>
      <c r="B613" s="11">
        <v>115.16034985422741</v>
      </c>
      <c r="D613" s="10">
        <v>610</v>
      </c>
      <c r="E613" s="14">
        <v>115.16034985422741</v>
      </c>
    </row>
    <row r="614" spans="1:5" x14ac:dyDescent="0.2">
      <c r="A614" s="10">
        <v>611</v>
      </c>
      <c r="B614" s="11">
        <v>145.37854156990247</v>
      </c>
      <c r="D614" s="10">
        <v>611</v>
      </c>
      <c r="E614" s="14">
        <v>145.37854156990247</v>
      </c>
    </row>
    <row r="615" spans="1:5" x14ac:dyDescent="0.2">
      <c r="A615" s="10">
        <v>612</v>
      </c>
      <c r="B615" s="11">
        <v>143.41085271317829</v>
      </c>
      <c r="D615" s="10">
        <v>612</v>
      </c>
      <c r="E615" s="14">
        <v>143.41085271317829</v>
      </c>
    </row>
    <row r="616" spans="1:5" x14ac:dyDescent="0.2">
      <c r="A616" s="10">
        <v>613</v>
      </c>
      <c r="B616" s="11">
        <v>139.69017094017093</v>
      </c>
      <c r="D616" s="10">
        <v>613</v>
      </c>
      <c r="E616" s="14">
        <v>139.69017094017093</v>
      </c>
    </row>
    <row r="617" spans="1:5" x14ac:dyDescent="0.2">
      <c r="A617" s="10">
        <v>614</v>
      </c>
      <c r="B617" s="11">
        <v>131.25</v>
      </c>
      <c r="D617" s="10">
        <v>614</v>
      </c>
      <c r="E617" s="14">
        <v>131.25</v>
      </c>
    </row>
    <row r="618" spans="1:5" x14ac:dyDescent="0.2">
      <c r="A618" s="10">
        <v>615</v>
      </c>
      <c r="B618" s="11">
        <v>119.84126984126983</v>
      </c>
      <c r="D618" s="10">
        <v>615</v>
      </c>
      <c r="E618" s="14">
        <v>119.84126984126983</v>
      </c>
    </row>
    <row r="619" spans="1:5" x14ac:dyDescent="0.2">
      <c r="A619" s="10">
        <v>616</v>
      </c>
      <c r="B619" s="11">
        <v>130.45540796963948</v>
      </c>
      <c r="D619" s="10">
        <v>616</v>
      </c>
      <c r="E619" s="14">
        <v>130.45540796963948</v>
      </c>
    </row>
    <row r="620" spans="1:5" x14ac:dyDescent="0.2">
      <c r="A620" s="10">
        <v>617</v>
      </c>
      <c r="B620" s="11">
        <v>121.40490390987409</v>
      </c>
      <c r="D620" s="10">
        <v>617</v>
      </c>
      <c r="E620" s="14">
        <v>121.40490390987409</v>
      </c>
    </row>
    <row r="621" spans="1:5" x14ac:dyDescent="0.2">
      <c r="A621" s="10">
        <v>618</v>
      </c>
      <c r="B621" s="11">
        <v>126.80288461538461</v>
      </c>
      <c r="D621" s="10">
        <v>618</v>
      </c>
      <c r="E621" s="14">
        <v>126.80288461538461</v>
      </c>
    </row>
    <row r="622" spans="1:5" x14ac:dyDescent="0.2">
      <c r="A622" s="10">
        <v>619</v>
      </c>
      <c r="B622" s="11">
        <v>172.2171772428884</v>
      </c>
      <c r="D622" s="10">
        <v>619</v>
      </c>
      <c r="E622" s="14">
        <v>172.2171772428884</v>
      </c>
    </row>
    <row r="623" spans="1:5" x14ac:dyDescent="0.2">
      <c r="A623" s="10">
        <v>620</v>
      </c>
      <c r="B623" s="11">
        <v>134.83642793987622</v>
      </c>
      <c r="D623" s="10">
        <v>620</v>
      </c>
      <c r="E623" s="14">
        <v>134.83642793987622</v>
      </c>
    </row>
    <row r="624" spans="1:5" x14ac:dyDescent="0.2">
      <c r="A624" s="10">
        <v>621</v>
      </c>
      <c r="B624" s="11">
        <v>77.546296296296291</v>
      </c>
      <c r="D624" s="10">
        <v>621</v>
      </c>
      <c r="E624" s="14">
        <v>77.546296296296291</v>
      </c>
    </row>
    <row r="625" spans="1:5" x14ac:dyDescent="0.2">
      <c r="A625" s="10">
        <v>622</v>
      </c>
      <c r="B625" s="11">
        <v>91.813312930374906</v>
      </c>
      <c r="D625" s="10">
        <v>622</v>
      </c>
      <c r="E625" s="14">
        <v>91.813312930374906</v>
      </c>
    </row>
    <row r="626" spans="1:5" x14ac:dyDescent="0.2">
      <c r="A626" s="10">
        <v>623</v>
      </c>
      <c r="B626" s="11">
        <v>137.75510204081633</v>
      </c>
      <c r="D626" s="10">
        <v>623</v>
      </c>
      <c r="E626" s="14">
        <v>137.75510204081633</v>
      </c>
    </row>
    <row r="627" spans="1:5" x14ac:dyDescent="0.2">
      <c r="A627" s="10">
        <v>624</v>
      </c>
      <c r="B627" s="11">
        <v>111.44179894179894</v>
      </c>
      <c r="D627" s="10">
        <v>624</v>
      </c>
      <c r="E627" s="14">
        <v>111.44179894179894</v>
      </c>
    </row>
    <row r="628" spans="1:5" x14ac:dyDescent="0.2">
      <c r="A628" s="10">
        <v>625</v>
      </c>
      <c r="B628" s="11">
        <v>92.262569832402235</v>
      </c>
      <c r="D628" s="10">
        <v>625</v>
      </c>
      <c r="E628" s="14">
        <v>92.262569832402235</v>
      </c>
    </row>
    <row r="629" spans="1:5" x14ac:dyDescent="0.2">
      <c r="A629" s="10">
        <v>626</v>
      </c>
      <c r="B629" s="11">
        <v>143.36917562724014</v>
      </c>
      <c r="D629" s="10">
        <v>626</v>
      </c>
      <c r="E629" s="14">
        <v>143.36917562724014</v>
      </c>
    </row>
    <row r="630" spans="1:5" x14ac:dyDescent="0.2">
      <c r="A630" s="10">
        <v>627</v>
      </c>
      <c r="B630" s="11">
        <v>98.382559774964832</v>
      </c>
      <c r="D630" s="10">
        <v>627</v>
      </c>
      <c r="E630" s="14">
        <v>98.382559774964832</v>
      </c>
    </row>
    <row r="631" spans="1:5" x14ac:dyDescent="0.2">
      <c r="A631" s="10">
        <v>628</v>
      </c>
      <c r="B631" s="11">
        <v>100.65789473684211</v>
      </c>
      <c r="D631" s="10">
        <v>628</v>
      </c>
      <c r="E631" s="14">
        <v>100.65789473684211</v>
      </c>
    </row>
    <row r="632" spans="1:5" x14ac:dyDescent="0.2">
      <c r="A632" s="10">
        <v>629</v>
      </c>
      <c r="B632" s="11">
        <v>64.90384615384616</v>
      </c>
      <c r="D632" s="10">
        <v>629</v>
      </c>
      <c r="E632" s="14">
        <v>64.90384615384616</v>
      </c>
    </row>
    <row r="633" spans="1:5" x14ac:dyDescent="0.2">
      <c r="A633" s="10">
        <v>630</v>
      </c>
      <c r="B633" s="11">
        <v>124.81481481481481</v>
      </c>
      <c r="D633" s="10">
        <v>630</v>
      </c>
      <c r="E633" s="14">
        <v>124.81481481481481</v>
      </c>
    </row>
    <row r="634" spans="1:5" x14ac:dyDescent="0.2">
      <c r="A634" s="10">
        <v>631</v>
      </c>
      <c r="B634" s="11">
        <v>70.857142857142861</v>
      </c>
      <c r="D634" s="10">
        <v>631</v>
      </c>
      <c r="E634" s="14">
        <v>70.857142857142861</v>
      </c>
    </row>
    <row r="635" spans="1:5" x14ac:dyDescent="0.2">
      <c r="A635" s="10">
        <v>632</v>
      </c>
      <c r="B635" s="11">
        <v>134.8133848133848</v>
      </c>
      <c r="D635" s="10">
        <v>632</v>
      </c>
      <c r="E635" s="14">
        <v>134.8133848133848</v>
      </c>
    </row>
    <row r="636" spans="1:5" x14ac:dyDescent="0.2">
      <c r="A636" s="10">
        <v>633</v>
      </c>
      <c r="B636" s="11">
        <v>58.469170800850463</v>
      </c>
      <c r="D636" s="10">
        <v>633</v>
      </c>
      <c r="E636" s="14">
        <v>58.469170800850463</v>
      </c>
    </row>
    <row r="637" spans="1:5" x14ac:dyDescent="0.2">
      <c r="A637" s="10">
        <v>634</v>
      </c>
      <c r="B637" s="11">
        <v>132.00757575757575</v>
      </c>
      <c r="D637" s="10">
        <v>634</v>
      </c>
      <c r="E637" s="14">
        <v>132.00757575757575</v>
      </c>
    </row>
    <row r="638" spans="1:5" x14ac:dyDescent="0.2">
      <c r="A638" s="10">
        <v>635</v>
      </c>
      <c r="B638" s="11">
        <v>136.36363636363637</v>
      </c>
      <c r="D638" s="10">
        <v>635</v>
      </c>
      <c r="E638" s="14">
        <v>136.36363636363637</v>
      </c>
    </row>
    <row r="639" spans="1:5" x14ac:dyDescent="0.2">
      <c r="A639" s="10">
        <v>636</v>
      </c>
      <c r="B639" s="11">
        <v>58.910162002945505</v>
      </c>
      <c r="D639" s="10">
        <v>636</v>
      </c>
      <c r="E639" s="14">
        <v>58.910162002945505</v>
      </c>
    </row>
    <row r="640" spans="1:5" x14ac:dyDescent="0.2">
      <c r="A640" s="10">
        <v>637</v>
      </c>
      <c r="B640" s="11">
        <v>75</v>
      </c>
      <c r="D640" s="10">
        <v>637</v>
      </c>
      <c r="E640" s="14">
        <v>75</v>
      </c>
    </row>
    <row r="641" spans="1:5" x14ac:dyDescent="0.2">
      <c r="A641" s="10">
        <v>638</v>
      </c>
      <c r="B641" s="11">
        <v>67.051189617880311</v>
      </c>
      <c r="D641" s="10">
        <v>638</v>
      </c>
      <c r="E641" s="14">
        <v>67.051189617880311</v>
      </c>
    </row>
    <row r="642" spans="1:5" x14ac:dyDescent="0.2">
      <c r="A642" s="10">
        <v>639</v>
      </c>
      <c r="B642" s="11">
        <v>106.78391959798995</v>
      </c>
      <c r="D642" s="10">
        <v>639</v>
      </c>
      <c r="E642" s="14">
        <v>106.78391959798995</v>
      </c>
    </row>
    <row r="643" spans="1:5" x14ac:dyDescent="0.2">
      <c r="A643" s="10">
        <v>640</v>
      </c>
      <c r="B643" s="11">
        <v>168.83280153158901</v>
      </c>
      <c r="D643" s="10">
        <v>640</v>
      </c>
      <c r="E643" s="14">
        <v>168.83280153158901</v>
      </c>
    </row>
    <row r="644" spans="1:5" x14ac:dyDescent="0.2">
      <c r="A644" s="10">
        <v>641</v>
      </c>
      <c r="B644" s="11">
        <v>180.50065876152831</v>
      </c>
      <c r="D644" s="10">
        <v>641</v>
      </c>
      <c r="E644" s="14">
        <v>180.50065876152831</v>
      </c>
    </row>
    <row r="645" spans="1:5" x14ac:dyDescent="0.2">
      <c r="A645" s="10">
        <v>642</v>
      </c>
      <c r="B645" s="11">
        <v>117.15914981855884</v>
      </c>
      <c r="D645" s="10">
        <v>642</v>
      </c>
      <c r="E645" s="14">
        <v>117.15914981855884</v>
      </c>
    </row>
    <row r="646" spans="1:5" x14ac:dyDescent="0.2">
      <c r="A646" s="10">
        <v>643</v>
      </c>
      <c r="B646" s="11">
        <v>127.58875739644971</v>
      </c>
      <c r="D646" s="10">
        <v>643</v>
      </c>
      <c r="E646" s="14">
        <v>127.58875739644971</v>
      </c>
    </row>
    <row r="647" spans="1:5" x14ac:dyDescent="0.2">
      <c r="A647" s="10">
        <v>644</v>
      </c>
      <c r="B647" s="11">
        <v>93.827160493827165</v>
      </c>
      <c r="D647" s="10">
        <v>644</v>
      </c>
      <c r="E647" s="14">
        <v>93.827160493827165</v>
      </c>
    </row>
    <row r="648" spans="1:5" x14ac:dyDescent="0.2">
      <c r="A648" s="10">
        <v>645</v>
      </c>
      <c r="B648" s="11">
        <v>210.0101925254813</v>
      </c>
      <c r="D648" s="10">
        <v>645</v>
      </c>
      <c r="E648" s="14">
        <v>210.0101925254813</v>
      </c>
    </row>
    <row r="649" spans="1:5" x14ac:dyDescent="0.2">
      <c r="A649" s="10">
        <v>646</v>
      </c>
      <c r="B649" s="11">
        <v>146.02446483180429</v>
      </c>
      <c r="D649" s="10">
        <v>646</v>
      </c>
      <c r="E649" s="14">
        <v>146.02446483180429</v>
      </c>
    </row>
    <row r="650" spans="1:5" x14ac:dyDescent="0.2">
      <c r="A650" s="10">
        <v>647</v>
      </c>
      <c r="B650" s="11">
        <v>93.797709923664115</v>
      </c>
      <c r="D650" s="10">
        <v>647</v>
      </c>
      <c r="E650" s="14">
        <v>93.797709923664115</v>
      </c>
    </row>
    <row r="651" spans="1:5" x14ac:dyDescent="0.2">
      <c r="A651" s="10">
        <v>648</v>
      </c>
      <c r="B651" s="11">
        <v>141.68190127970749</v>
      </c>
      <c r="D651" s="10">
        <v>648</v>
      </c>
      <c r="E651" s="14">
        <v>141.68190127970749</v>
      </c>
    </row>
    <row r="652" spans="1:5" x14ac:dyDescent="0.2">
      <c r="A652" s="10">
        <v>649</v>
      </c>
      <c r="B652" s="11">
        <v>84.284937466014142</v>
      </c>
      <c r="D652" s="10">
        <v>649</v>
      </c>
      <c r="E652" s="14">
        <v>84.284937466014142</v>
      </c>
    </row>
    <row r="653" spans="1:5" x14ac:dyDescent="0.2">
      <c r="A653" s="10">
        <v>650</v>
      </c>
      <c r="B653" s="11">
        <v>134.12698412698413</v>
      </c>
      <c r="D653" s="10">
        <v>650</v>
      </c>
      <c r="E653" s="14">
        <v>134.12698412698413</v>
      </c>
    </row>
    <row r="654" spans="1:5" x14ac:dyDescent="0.2">
      <c r="A654" s="10">
        <v>651</v>
      </c>
      <c r="B654" s="11">
        <v>123.69369369369369</v>
      </c>
      <c r="D654" s="10">
        <v>651</v>
      </c>
      <c r="E654" s="14">
        <v>123.69369369369369</v>
      </c>
    </row>
    <row r="655" spans="1:5" x14ac:dyDescent="0.2">
      <c r="A655" s="10">
        <v>652</v>
      </c>
      <c r="B655" s="11">
        <v>71.523178807947019</v>
      </c>
      <c r="D655" s="10">
        <v>652</v>
      </c>
      <c r="E655" s="14">
        <v>71.523178807947019</v>
      </c>
    </row>
    <row r="656" spans="1:5" x14ac:dyDescent="0.2">
      <c r="A656" s="10">
        <v>653</v>
      </c>
      <c r="B656" s="11">
        <v>111.3053613053613</v>
      </c>
      <c r="D656" s="10">
        <v>653</v>
      </c>
      <c r="E656" s="14">
        <v>111.3053613053613</v>
      </c>
    </row>
    <row r="657" spans="1:5" x14ac:dyDescent="0.2">
      <c r="A657" s="10">
        <v>654</v>
      </c>
      <c r="B657" s="11">
        <v>91.899251191286595</v>
      </c>
      <c r="D657" s="10">
        <v>654</v>
      </c>
      <c r="E657" s="14">
        <v>91.899251191286595</v>
      </c>
    </row>
    <row r="658" spans="1:5" x14ac:dyDescent="0.2">
      <c r="A658" s="10">
        <v>655</v>
      </c>
      <c r="B658" s="11">
        <v>165.6412683388547</v>
      </c>
      <c r="D658" s="10">
        <v>655</v>
      </c>
      <c r="E658" s="14">
        <v>165.6412683388547</v>
      </c>
    </row>
    <row r="659" spans="1:5" x14ac:dyDescent="0.2">
      <c r="A659" s="10">
        <v>656</v>
      </c>
      <c r="B659" s="11">
        <v>80.586080586080584</v>
      </c>
      <c r="D659" s="10">
        <v>656</v>
      </c>
      <c r="E659" s="14">
        <v>80.586080586080584</v>
      </c>
    </row>
    <row r="660" spans="1:5" x14ac:dyDescent="0.2">
      <c r="A660" s="10">
        <v>657</v>
      </c>
      <c r="B660" s="11">
        <v>138.17663817663816</v>
      </c>
      <c r="D660" s="10">
        <v>657</v>
      </c>
      <c r="E660" s="14">
        <v>138.17663817663816</v>
      </c>
    </row>
    <row r="661" spans="1:5" x14ac:dyDescent="0.2">
      <c r="A661" s="10">
        <v>658</v>
      </c>
      <c r="B661" s="11">
        <v>99.201065246338217</v>
      </c>
      <c r="D661" s="10">
        <v>658</v>
      </c>
      <c r="E661" s="14">
        <v>99.201065246338217</v>
      </c>
    </row>
    <row r="662" spans="1:5" x14ac:dyDescent="0.2">
      <c r="A662" s="10">
        <v>659</v>
      </c>
      <c r="B662" s="11">
        <v>66.872427983539097</v>
      </c>
      <c r="D662" s="10">
        <v>659</v>
      </c>
      <c r="E662" s="14">
        <v>66.872427983539097</v>
      </c>
    </row>
    <row r="663" spans="1:5" x14ac:dyDescent="0.2">
      <c r="A663" s="10">
        <v>660</v>
      </c>
      <c r="B663" s="11">
        <v>112.38223418573351</v>
      </c>
      <c r="D663" s="10">
        <v>660</v>
      </c>
      <c r="E663" s="14">
        <v>112.38223418573351</v>
      </c>
    </row>
    <row r="664" spans="1:5" x14ac:dyDescent="0.2">
      <c r="A664" s="10">
        <v>661</v>
      </c>
      <c r="B664" s="11">
        <v>102.27390180878552</v>
      </c>
      <c r="D664" s="10">
        <v>661</v>
      </c>
      <c r="E664" s="14">
        <v>102.27390180878552</v>
      </c>
    </row>
    <row r="665" spans="1:5" x14ac:dyDescent="0.2">
      <c r="A665" s="10">
        <v>662</v>
      </c>
      <c r="B665" s="11">
        <v>164.21568627450981</v>
      </c>
      <c r="D665" s="10">
        <v>662</v>
      </c>
      <c r="E665" s="14">
        <v>164.21568627450981</v>
      </c>
    </row>
    <row r="666" spans="1:5" x14ac:dyDescent="0.2">
      <c r="A666" s="10">
        <v>663</v>
      </c>
      <c r="B666" s="11">
        <v>79.022988505747122</v>
      </c>
      <c r="D666" s="10">
        <v>663</v>
      </c>
      <c r="E666" s="14">
        <v>79.022988505747122</v>
      </c>
    </row>
    <row r="667" spans="1:5" x14ac:dyDescent="0.2">
      <c r="A667" s="10">
        <v>664</v>
      </c>
      <c r="B667" s="11">
        <v>116.42675698560542</v>
      </c>
      <c r="D667" s="10">
        <v>664</v>
      </c>
      <c r="E667" s="14">
        <v>116.42675698560542</v>
      </c>
    </row>
    <row r="668" spans="1:5" x14ac:dyDescent="0.2">
      <c r="A668" s="10">
        <v>665</v>
      </c>
      <c r="B668" s="11">
        <v>201.71673819742489</v>
      </c>
      <c r="D668" s="10">
        <v>665</v>
      </c>
      <c r="E668" s="14">
        <v>201.71673819742489</v>
      </c>
    </row>
    <row r="669" spans="1:5" x14ac:dyDescent="0.2">
      <c r="A669" s="10">
        <v>666</v>
      </c>
      <c r="B669" s="11">
        <v>119.05991735537189</v>
      </c>
      <c r="D669" s="10">
        <v>666</v>
      </c>
      <c r="E669" s="14">
        <v>119.05991735537189</v>
      </c>
    </row>
    <row r="670" spans="1:5" x14ac:dyDescent="0.2">
      <c r="A670" s="10">
        <v>667</v>
      </c>
      <c r="B670" s="11">
        <v>54.201680672268907</v>
      </c>
      <c r="D670" s="10">
        <v>667</v>
      </c>
      <c r="E670" s="14">
        <v>54.201680672268907</v>
      </c>
    </row>
    <row r="671" spans="1:5" x14ac:dyDescent="0.2">
      <c r="A671" s="10">
        <v>668</v>
      </c>
      <c r="B671" s="11">
        <v>115.2471709350804</v>
      </c>
      <c r="D671" s="10">
        <v>668</v>
      </c>
      <c r="E671" s="14">
        <v>115.2471709350804</v>
      </c>
    </row>
    <row r="672" spans="1:5" x14ac:dyDescent="0.2">
      <c r="A672" s="10">
        <v>669</v>
      </c>
      <c r="B672" s="11">
        <v>116.91022964509395</v>
      </c>
      <c r="D672" s="10">
        <v>669</v>
      </c>
      <c r="E672" s="14">
        <v>116.91022964509395</v>
      </c>
    </row>
    <row r="673" spans="1:5" x14ac:dyDescent="0.2">
      <c r="A673" s="10">
        <v>670</v>
      </c>
      <c r="B673" s="11">
        <v>116.52542372881356</v>
      </c>
      <c r="D673" s="10">
        <v>670</v>
      </c>
      <c r="E673" s="14">
        <v>116.52542372881356</v>
      </c>
    </row>
    <row r="674" spans="1:5" x14ac:dyDescent="0.2">
      <c r="A674" s="10">
        <v>671</v>
      </c>
      <c r="B674" s="11">
        <v>117.54742547425474</v>
      </c>
      <c r="D674" s="10">
        <v>671</v>
      </c>
      <c r="E674" s="14">
        <v>117.54742547425474</v>
      </c>
    </row>
    <row r="675" spans="1:5" x14ac:dyDescent="0.2">
      <c r="A675" s="10">
        <v>672</v>
      </c>
      <c r="B675" s="11">
        <v>75.675675675675677</v>
      </c>
      <c r="D675" s="10">
        <v>672</v>
      </c>
      <c r="E675" s="14">
        <v>75.675675675675677</v>
      </c>
    </row>
    <row r="676" spans="1:5" x14ac:dyDescent="0.2">
      <c r="A676" s="10">
        <v>673</v>
      </c>
      <c r="B676" s="11">
        <v>136.58940397350995</v>
      </c>
      <c r="D676" s="10">
        <v>673</v>
      </c>
      <c r="E676" s="14">
        <v>136.58940397350995</v>
      </c>
    </row>
    <row r="677" spans="1:5" x14ac:dyDescent="0.2">
      <c r="A677" s="10">
        <v>674</v>
      </c>
      <c r="B677" s="11">
        <v>140.02175095160413</v>
      </c>
      <c r="D677" s="10">
        <v>674</v>
      </c>
      <c r="E677" s="14">
        <v>140.02175095160413</v>
      </c>
    </row>
    <row r="678" spans="1:5" x14ac:dyDescent="0.2">
      <c r="A678" s="10">
        <v>675</v>
      </c>
      <c r="B678" s="11">
        <v>123.2394366197183</v>
      </c>
      <c r="D678" s="10">
        <v>675</v>
      </c>
      <c r="E678" s="14">
        <v>123.2394366197183</v>
      </c>
    </row>
    <row r="679" spans="1:5" x14ac:dyDescent="0.2">
      <c r="A679" s="10">
        <v>676</v>
      </c>
      <c r="B679" s="11">
        <v>103.05343511450381</v>
      </c>
      <c r="D679" s="10">
        <v>676</v>
      </c>
      <c r="E679" s="14">
        <v>103.05343511450381</v>
      </c>
    </row>
    <row r="680" spans="1:5" x14ac:dyDescent="0.2">
      <c r="A680" s="10">
        <v>677</v>
      </c>
      <c r="B680" s="11">
        <v>49.041713641488165</v>
      </c>
      <c r="D680" s="10">
        <v>677</v>
      </c>
      <c r="E680" s="14">
        <v>49.041713641488165</v>
      </c>
    </row>
    <row r="681" spans="1:5" x14ac:dyDescent="0.2">
      <c r="A681" s="10">
        <v>678</v>
      </c>
      <c r="B681" s="11">
        <v>138.25757575757575</v>
      </c>
      <c r="D681" s="10">
        <v>678</v>
      </c>
      <c r="E681" s="14">
        <v>138.25757575757575</v>
      </c>
    </row>
    <row r="682" spans="1:5" x14ac:dyDescent="0.2">
      <c r="A682" s="10">
        <v>679</v>
      </c>
      <c r="B682" s="11">
        <v>182.06256109481916</v>
      </c>
      <c r="D682" s="10">
        <v>679</v>
      </c>
      <c r="E682" s="14">
        <v>182.06256109481916</v>
      </c>
    </row>
    <row r="683" spans="1:5" x14ac:dyDescent="0.2">
      <c r="A683" s="10">
        <v>680</v>
      </c>
      <c r="B683" s="11">
        <v>130.06072874493927</v>
      </c>
      <c r="D683" s="10">
        <v>680</v>
      </c>
      <c r="E683" s="14">
        <v>130.06072874493927</v>
      </c>
    </row>
    <row r="684" spans="1:5" x14ac:dyDescent="0.2">
      <c r="A684" s="10">
        <v>681</v>
      </c>
      <c r="B684" s="11">
        <v>154.92957746478874</v>
      </c>
      <c r="D684" s="10">
        <v>681</v>
      </c>
      <c r="E684" s="14">
        <v>154.92957746478874</v>
      </c>
    </row>
    <row r="685" spans="1:5" x14ac:dyDescent="0.2">
      <c r="A685" s="10">
        <v>682</v>
      </c>
      <c r="B685" s="11">
        <v>104.89078947368421</v>
      </c>
      <c r="D685" s="10">
        <v>682</v>
      </c>
      <c r="E685" s="14">
        <v>104.89078947368421</v>
      </c>
    </row>
    <row r="686" spans="1:5" x14ac:dyDescent="0.2">
      <c r="A686" s="10">
        <v>683</v>
      </c>
      <c r="B686" s="11">
        <v>134.00464756003097</v>
      </c>
      <c r="D686" s="10">
        <v>683</v>
      </c>
      <c r="E686" s="14">
        <v>134.00464756003097</v>
      </c>
    </row>
    <row r="687" spans="1:5" x14ac:dyDescent="0.2">
      <c r="A687" s="10">
        <v>684</v>
      </c>
      <c r="B687" s="11">
        <v>170.86330935251797</v>
      </c>
      <c r="D687" s="10">
        <v>684</v>
      </c>
      <c r="E687" s="14">
        <v>170.86330935251797</v>
      </c>
    </row>
    <row r="688" spans="1:5" x14ac:dyDescent="0.2">
      <c r="A688" s="10">
        <v>685</v>
      </c>
      <c r="B688" s="11">
        <v>120.17400761283307</v>
      </c>
      <c r="D688" s="10">
        <v>685</v>
      </c>
      <c r="E688" s="14">
        <v>120.17400761283307</v>
      </c>
    </row>
    <row r="689" spans="1:5" x14ac:dyDescent="0.2">
      <c r="A689" s="10">
        <v>686</v>
      </c>
      <c r="B689" s="11">
        <v>99.282296650717697</v>
      </c>
      <c r="D689" s="10">
        <v>686</v>
      </c>
      <c r="E689" s="14">
        <v>99.282296650717697</v>
      </c>
    </row>
    <row r="690" spans="1:5" x14ac:dyDescent="0.2">
      <c r="A690" s="10">
        <v>687</v>
      </c>
      <c r="B690" s="11">
        <v>129.40090857467348</v>
      </c>
      <c r="D690" s="10">
        <v>687</v>
      </c>
      <c r="E690" s="14">
        <v>129.40090857467348</v>
      </c>
    </row>
    <row r="691" spans="1:5" x14ac:dyDescent="0.2">
      <c r="A691" s="10">
        <v>688</v>
      </c>
      <c r="B691" s="11">
        <v>135.02722323049002</v>
      </c>
      <c r="D691" s="10">
        <v>688</v>
      </c>
      <c r="E691" s="14">
        <v>135.02722323049002</v>
      </c>
    </row>
    <row r="692" spans="1:5" x14ac:dyDescent="0.2">
      <c r="A692" s="10">
        <v>689</v>
      </c>
      <c r="B692" s="11">
        <v>276.25088090204372</v>
      </c>
      <c r="D692" s="10">
        <v>689</v>
      </c>
      <c r="E692" s="14">
        <v>276.25088090204372</v>
      </c>
    </row>
    <row r="693" spans="1:5" x14ac:dyDescent="0.2">
      <c r="A693" s="10">
        <v>690</v>
      </c>
      <c r="B693" s="11">
        <v>142.95154185022025</v>
      </c>
      <c r="D693" s="10">
        <v>690</v>
      </c>
      <c r="E693" s="14">
        <v>142.95154185022025</v>
      </c>
    </row>
    <row r="694" spans="1:5" x14ac:dyDescent="0.2">
      <c r="A694" s="10">
        <v>691</v>
      </c>
      <c r="B694" s="11">
        <v>166.27358490566039</v>
      </c>
      <c r="D694" s="10">
        <v>691</v>
      </c>
      <c r="E694" s="14">
        <v>166.27358490566039</v>
      </c>
    </row>
    <row r="695" spans="1:5" x14ac:dyDescent="0.2">
      <c r="A695" s="10">
        <v>692</v>
      </c>
      <c r="B695" s="11">
        <v>174.93049119555144</v>
      </c>
      <c r="D695" s="10">
        <v>692</v>
      </c>
      <c r="E695" s="14">
        <v>174.93049119555144</v>
      </c>
    </row>
    <row r="696" spans="1:5" x14ac:dyDescent="0.2">
      <c r="A696" s="10">
        <v>693</v>
      </c>
      <c r="B696" s="11">
        <v>132.98928146089719</v>
      </c>
      <c r="D696" s="10">
        <v>693</v>
      </c>
      <c r="E696" s="14">
        <v>132.98928146089719</v>
      </c>
    </row>
    <row r="697" spans="1:5" x14ac:dyDescent="0.2">
      <c r="A697" s="10">
        <v>694</v>
      </c>
      <c r="B697" s="11">
        <v>101.09972041006523</v>
      </c>
      <c r="D697" s="10">
        <v>694</v>
      </c>
      <c r="E697" s="14">
        <v>101.09972041006523</v>
      </c>
    </row>
    <row r="698" spans="1:5" x14ac:dyDescent="0.2">
      <c r="A698" s="10">
        <v>695</v>
      </c>
      <c r="B698" s="11">
        <v>91.942820012995455</v>
      </c>
      <c r="D698" s="10">
        <v>695</v>
      </c>
      <c r="E698" s="14">
        <v>91.942820012995455</v>
      </c>
    </row>
    <row r="699" spans="1:5" x14ac:dyDescent="0.2">
      <c r="A699" s="10">
        <v>696</v>
      </c>
      <c r="B699" s="11">
        <v>154.79331574318383</v>
      </c>
      <c r="D699" s="10">
        <v>696</v>
      </c>
      <c r="E699" s="14">
        <v>154.79331574318383</v>
      </c>
    </row>
    <row r="700" spans="1:5" x14ac:dyDescent="0.2">
      <c r="A700" s="10">
        <v>697</v>
      </c>
      <c r="B700" s="11">
        <v>144.48051948051949</v>
      </c>
      <c r="D700" s="10">
        <v>697</v>
      </c>
      <c r="E700" s="14">
        <v>144.48051948051949</v>
      </c>
    </row>
    <row r="701" spans="1:5" x14ac:dyDescent="0.2">
      <c r="A701" s="10">
        <v>698</v>
      </c>
      <c r="B701" s="11">
        <v>107.57839721254355</v>
      </c>
      <c r="D701" s="10">
        <v>698</v>
      </c>
      <c r="E701" s="14">
        <v>107.57839721254355</v>
      </c>
    </row>
    <row r="702" spans="1:5" x14ac:dyDescent="0.2">
      <c r="A702" s="10">
        <v>699</v>
      </c>
      <c r="B702" s="11">
        <v>154.92170022371366</v>
      </c>
      <c r="D702" s="10">
        <v>699</v>
      </c>
      <c r="E702" s="14">
        <v>154.92170022371366</v>
      </c>
    </row>
    <row r="703" spans="1:5" x14ac:dyDescent="0.2">
      <c r="A703" s="10">
        <v>700</v>
      </c>
      <c r="B703" s="11">
        <v>140.90582314881379</v>
      </c>
      <c r="D703" s="10">
        <v>700</v>
      </c>
      <c r="E703" s="14">
        <v>140.90582314881379</v>
      </c>
    </row>
    <row r="704" spans="1:5" x14ac:dyDescent="0.2">
      <c r="A704" s="10">
        <v>701</v>
      </c>
      <c r="B704" s="11">
        <v>173.61111111111111</v>
      </c>
      <c r="D704" s="10">
        <v>701</v>
      </c>
      <c r="E704" s="14">
        <v>173.61111111111111</v>
      </c>
    </row>
    <row r="705" spans="1:5" x14ac:dyDescent="0.2">
      <c r="A705" s="10">
        <v>702</v>
      </c>
      <c r="B705" s="11">
        <v>120.27491408934708</v>
      </c>
      <c r="D705" s="10">
        <v>702</v>
      </c>
      <c r="E705" s="14">
        <v>120.27491408934708</v>
      </c>
    </row>
    <row r="706" spans="1:5" x14ac:dyDescent="0.2">
      <c r="A706" s="10">
        <v>703</v>
      </c>
      <c r="B706" s="11">
        <v>140.49650621118013</v>
      </c>
      <c r="D706" s="10">
        <v>703</v>
      </c>
      <c r="E706" s="14">
        <v>140.49650621118013</v>
      </c>
    </row>
    <row r="707" spans="1:5" x14ac:dyDescent="0.2">
      <c r="A707" s="10">
        <v>704</v>
      </c>
      <c r="B707" s="11">
        <v>77.262693156732894</v>
      </c>
      <c r="D707" s="10">
        <v>704</v>
      </c>
      <c r="E707" s="14">
        <v>77.262693156732894</v>
      </c>
    </row>
    <row r="708" spans="1:5" x14ac:dyDescent="0.2">
      <c r="A708" s="10">
        <v>705</v>
      </c>
      <c r="B708" s="11">
        <v>143.5309973045822</v>
      </c>
      <c r="D708" s="10">
        <v>705</v>
      </c>
      <c r="E708" s="14">
        <v>143.5309973045822</v>
      </c>
    </row>
    <row r="709" spans="1:5" x14ac:dyDescent="0.2">
      <c r="A709" s="10">
        <v>706</v>
      </c>
      <c r="B709" s="11">
        <v>50.366300366300365</v>
      </c>
      <c r="D709" s="10">
        <v>706</v>
      </c>
      <c r="E709" s="14">
        <v>50.366300366300365</v>
      </c>
    </row>
    <row r="710" spans="1:5" x14ac:dyDescent="0.2">
      <c r="A710" s="10">
        <v>707</v>
      </c>
      <c r="B710" s="11">
        <v>165.57017543859649</v>
      </c>
      <c r="D710" s="10">
        <v>707</v>
      </c>
      <c r="E710" s="14">
        <v>165.57017543859649</v>
      </c>
    </row>
    <row r="711" spans="1:5" x14ac:dyDescent="0.2">
      <c r="A711" s="10">
        <v>708</v>
      </c>
      <c r="B711" s="11">
        <v>191.8429003021148</v>
      </c>
      <c r="D711" s="10">
        <v>708</v>
      </c>
      <c r="E711" s="14">
        <v>191.8429003021148</v>
      </c>
    </row>
    <row r="712" spans="1:5" x14ac:dyDescent="0.2">
      <c r="A712" s="10">
        <v>709</v>
      </c>
      <c r="B712" s="11">
        <v>123.31043956043956</v>
      </c>
      <c r="D712" s="10">
        <v>709</v>
      </c>
      <c r="E712" s="14">
        <v>123.31043956043956</v>
      </c>
    </row>
    <row r="713" spans="1:5" x14ac:dyDescent="0.2">
      <c r="A713" s="10">
        <v>710</v>
      </c>
      <c r="B713" s="11">
        <v>121.57079646017699</v>
      </c>
      <c r="D713" s="10">
        <v>710</v>
      </c>
      <c r="E713" s="14">
        <v>121.57079646017699</v>
      </c>
    </row>
    <row r="714" spans="1:5" x14ac:dyDescent="0.2">
      <c r="A714" s="10">
        <v>711</v>
      </c>
      <c r="B714" s="11">
        <v>71.330589849108364</v>
      </c>
      <c r="D714" s="10">
        <v>711</v>
      </c>
      <c r="E714" s="14">
        <v>71.330589849108364</v>
      </c>
    </row>
    <row r="715" spans="1:5" x14ac:dyDescent="0.2">
      <c r="A715" s="10">
        <v>712</v>
      </c>
      <c r="B715" s="11">
        <v>87.246179966044139</v>
      </c>
      <c r="D715" s="10">
        <v>712</v>
      </c>
      <c r="E715" s="14">
        <v>87.246179966044139</v>
      </c>
    </row>
    <row r="716" spans="1:5" x14ac:dyDescent="0.2">
      <c r="A716" s="10">
        <v>713</v>
      </c>
      <c r="B716" s="11">
        <v>153.90879478827361</v>
      </c>
      <c r="D716" s="10">
        <v>713</v>
      </c>
      <c r="E716" s="14">
        <v>153.90879478827361</v>
      </c>
    </row>
    <row r="717" spans="1:5" x14ac:dyDescent="0.2">
      <c r="A717" s="10">
        <v>714</v>
      </c>
      <c r="B717" s="11">
        <v>134.375</v>
      </c>
      <c r="D717" s="10">
        <v>714</v>
      </c>
      <c r="E717" s="14">
        <v>134.375</v>
      </c>
    </row>
    <row r="718" spans="1:5" x14ac:dyDescent="0.2">
      <c r="A718" s="10">
        <v>715</v>
      </c>
      <c r="B718" s="11">
        <v>88.235294117647058</v>
      </c>
      <c r="D718" s="10">
        <v>715</v>
      </c>
      <c r="E718" s="14">
        <v>88.235294117647058</v>
      </c>
    </row>
    <row r="719" spans="1:5" x14ac:dyDescent="0.2">
      <c r="A719" s="10">
        <v>716</v>
      </c>
      <c r="B719" s="11">
        <v>122.22222222222223</v>
      </c>
      <c r="D719" s="10">
        <v>716</v>
      </c>
      <c r="E719" s="14">
        <v>122.22222222222223</v>
      </c>
    </row>
    <row r="720" spans="1:5" x14ac:dyDescent="0.2">
      <c r="A720" s="10">
        <v>717</v>
      </c>
      <c r="B720" s="11">
        <v>62.451057165231013</v>
      </c>
      <c r="D720" s="10">
        <v>717</v>
      </c>
      <c r="E720" s="14">
        <v>62.451057165231013</v>
      </c>
    </row>
    <row r="721" spans="1:5" x14ac:dyDescent="0.2">
      <c r="A721" s="10">
        <v>718</v>
      </c>
      <c r="B721" s="11">
        <v>133.276740237691</v>
      </c>
      <c r="D721" s="10">
        <v>718</v>
      </c>
      <c r="E721" s="14">
        <v>133.276740237691</v>
      </c>
    </row>
    <row r="722" spans="1:5" x14ac:dyDescent="0.2">
      <c r="A722" s="10">
        <v>719</v>
      </c>
      <c r="B722" s="11">
        <v>141.02564102564102</v>
      </c>
      <c r="D722" s="10">
        <v>719</v>
      </c>
      <c r="E722" s="14">
        <v>141.02564102564102</v>
      </c>
    </row>
    <row r="723" spans="1:5" x14ac:dyDescent="0.2">
      <c r="A723" s="10">
        <v>720</v>
      </c>
      <c r="B723" s="11">
        <v>132.33779608650875</v>
      </c>
      <c r="D723" s="10">
        <v>720</v>
      </c>
      <c r="E723" s="14">
        <v>132.33779608650875</v>
      </c>
    </row>
    <row r="724" spans="1:5" x14ac:dyDescent="0.2">
      <c r="A724" s="10">
        <v>721</v>
      </c>
      <c r="B724" s="11">
        <v>157.86452353616534</v>
      </c>
      <c r="D724" s="10">
        <v>721</v>
      </c>
      <c r="E724" s="14">
        <v>157.86452353616534</v>
      </c>
    </row>
    <row r="725" spans="1:5" x14ac:dyDescent="0.2">
      <c r="A725" s="10">
        <v>722</v>
      </c>
      <c r="B725" s="11">
        <v>168.6320754716981</v>
      </c>
      <c r="D725" s="10">
        <v>722</v>
      </c>
      <c r="E725" s="14">
        <v>168.6320754716981</v>
      </c>
    </row>
    <row r="726" spans="1:5" x14ac:dyDescent="0.2">
      <c r="A726" s="10">
        <v>723</v>
      </c>
      <c r="B726" s="11">
        <v>144.09722222222223</v>
      </c>
      <c r="D726" s="10">
        <v>723</v>
      </c>
      <c r="E726" s="14">
        <v>144.09722222222223</v>
      </c>
    </row>
    <row r="727" spans="1:5" x14ac:dyDescent="0.2">
      <c r="A727" s="10">
        <v>724</v>
      </c>
      <c r="B727" s="11">
        <v>91.836734693877546</v>
      </c>
      <c r="D727" s="10">
        <v>724</v>
      </c>
      <c r="E727" s="14">
        <v>91.836734693877546</v>
      </c>
    </row>
    <row r="728" spans="1:5" x14ac:dyDescent="0.2">
      <c r="A728" s="10">
        <v>725</v>
      </c>
      <c r="B728" s="11">
        <v>188.45700824499411</v>
      </c>
      <c r="D728" s="10">
        <v>725</v>
      </c>
      <c r="E728" s="14">
        <v>188.45700824499411</v>
      </c>
    </row>
    <row r="729" spans="1:5" x14ac:dyDescent="0.2">
      <c r="A729" s="10">
        <v>726</v>
      </c>
      <c r="B729" s="11">
        <v>139.46759259259258</v>
      </c>
      <c r="D729" s="10">
        <v>726</v>
      </c>
      <c r="E729" s="14">
        <v>139.46759259259258</v>
      </c>
    </row>
    <row r="730" spans="1:5" x14ac:dyDescent="0.2">
      <c r="A730" s="10">
        <v>727</v>
      </c>
      <c r="B730" s="11">
        <v>132.14285714285714</v>
      </c>
      <c r="D730" s="10">
        <v>727</v>
      </c>
      <c r="E730" s="14">
        <v>132.14285714285714</v>
      </c>
    </row>
    <row r="731" spans="1:5" x14ac:dyDescent="0.2">
      <c r="A731" s="10">
        <v>728</v>
      </c>
      <c r="B731" s="11">
        <v>157.87337662337663</v>
      </c>
      <c r="D731" s="10">
        <v>728</v>
      </c>
      <c r="E731" s="14">
        <v>157.87337662337663</v>
      </c>
    </row>
    <row r="732" spans="1:5" x14ac:dyDescent="0.2">
      <c r="A732" s="10">
        <v>729</v>
      </c>
      <c r="B732" s="11">
        <v>61.936936936936938</v>
      </c>
      <c r="D732" s="10">
        <v>729</v>
      </c>
      <c r="E732" s="14">
        <v>61.936936936936938</v>
      </c>
    </row>
    <row r="733" spans="1:5" x14ac:dyDescent="0.2">
      <c r="A733" s="10">
        <v>730</v>
      </c>
      <c r="B733" s="11">
        <v>85.264900662251662</v>
      </c>
      <c r="D733" s="10">
        <v>730</v>
      </c>
      <c r="E733" s="14">
        <v>85.264900662251662</v>
      </c>
    </row>
    <row r="734" spans="1:5" x14ac:dyDescent="0.2">
      <c r="A734" s="10">
        <v>731</v>
      </c>
      <c r="B734" s="11">
        <v>146.3490099009901</v>
      </c>
      <c r="D734" s="10">
        <v>731</v>
      </c>
      <c r="E734" s="14">
        <v>146.3490099009901</v>
      </c>
    </row>
    <row r="735" spans="1:5" x14ac:dyDescent="0.2">
      <c r="A735" s="10">
        <v>732</v>
      </c>
      <c r="B735" s="11">
        <v>163.61256544502618</v>
      </c>
      <c r="D735" s="10">
        <v>732</v>
      </c>
      <c r="E735" s="14">
        <v>163.61256544502618</v>
      </c>
    </row>
    <row r="736" spans="1:5" x14ac:dyDescent="0.2">
      <c r="A736" s="10">
        <v>733</v>
      </c>
      <c r="B736" s="11">
        <v>109.55194485475135</v>
      </c>
      <c r="D736" s="10">
        <v>733</v>
      </c>
      <c r="E736" s="14">
        <v>109.55194485475135</v>
      </c>
    </row>
    <row r="737" spans="1:5" x14ac:dyDescent="0.2">
      <c r="A737" s="10">
        <v>734</v>
      </c>
      <c r="B737" s="11">
        <v>114.86013986013987</v>
      </c>
      <c r="D737" s="10">
        <v>734</v>
      </c>
      <c r="E737" s="14">
        <v>114.86013986013987</v>
      </c>
    </row>
    <row r="738" spans="1:5" x14ac:dyDescent="0.2">
      <c r="A738" s="10">
        <v>735</v>
      </c>
      <c r="B738" s="11">
        <v>113.92405063291139</v>
      </c>
      <c r="D738" s="10">
        <v>735</v>
      </c>
      <c r="E738" s="14">
        <v>113.92405063291139</v>
      </c>
    </row>
    <row r="739" spans="1:5" x14ac:dyDescent="0.2">
      <c r="A739" s="10">
        <v>736</v>
      </c>
      <c r="B739" s="11">
        <v>92.194570135746602</v>
      </c>
      <c r="D739" s="10">
        <v>736</v>
      </c>
      <c r="E739" s="14">
        <v>92.194570135746602</v>
      </c>
    </row>
    <row r="740" spans="1:5" x14ac:dyDescent="0.2">
      <c r="A740" s="10">
        <v>737</v>
      </c>
      <c r="B740" s="11">
        <v>89.90384615384616</v>
      </c>
      <c r="D740" s="10">
        <v>737</v>
      </c>
      <c r="E740" s="14">
        <v>89.90384615384616</v>
      </c>
    </row>
    <row r="741" spans="1:5" x14ac:dyDescent="0.2">
      <c r="A741" s="10">
        <v>738</v>
      </c>
      <c r="B741" s="11">
        <v>133.20377568017767</v>
      </c>
      <c r="D741" s="10">
        <v>738</v>
      </c>
      <c r="E741" s="14">
        <v>133.20377568017767</v>
      </c>
    </row>
    <row r="742" spans="1:5" x14ac:dyDescent="0.2">
      <c r="A742" s="10">
        <v>739</v>
      </c>
      <c r="B742" s="11">
        <v>149.16666666666666</v>
      </c>
      <c r="D742" s="10">
        <v>739</v>
      </c>
      <c r="E742" s="14">
        <v>149.16666666666666</v>
      </c>
    </row>
    <row r="743" spans="1:5" x14ac:dyDescent="0.2">
      <c r="A743" s="10">
        <v>740</v>
      </c>
      <c r="B743" s="11">
        <v>109.95370370370371</v>
      </c>
      <c r="D743" s="10">
        <v>740</v>
      </c>
      <c r="E743" s="14">
        <v>109.95370370370371</v>
      </c>
    </row>
    <row r="744" spans="1:5" x14ac:dyDescent="0.2">
      <c r="A744" s="10">
        <v>741</v>
      </c>
      <c r="B744" s="11">
        <v>92.178770949720672</v>
      </c>
      <c r="D744" s="10">
        <v>741</v>
      </c>
      <c r="E744" s="14">
        <v>92.178770949720672</v>
      </c>
    </row>
    <row r="745" spans="1:5" x14ac:dyDescent="0.2">
      <c r="A745" s="10">
        <v>742</v>
      </c>
      <c r="B745" s="11">
        <v>155.7017543859649</v>
      </c>
      <c r="D745" s="10">
        <v>742</v>
      </c>
      <c r="E745" s="14">
        <v>155.7017543859649</v>
      </c>
    </row>
    <row r="746" spans="1:5" x14ac:dyDescent="0.2">
      <c r="A746" s="10">
        <v>743</v>
      </c>
      <c r="B746" s="11">
        <v>132.69088213491474</v>
      </c>
      <c r="D746" s="10">
        <v>743</v>
      </c>
      <c r="E746" s="14">
        <v>132.69088213491474</v>
      </c>
    </row>
    <row r="747" spans="1:5" x14ac:dyDescent="0.2">
      <c r="A747" s="10">
        <v>744</v>
      </c>
      <c r="B747" s="11">
        <v>119.53551912568307</v>
      </c>
      <c r="D747" s="10">
        <v>744</v>
      </c>
      <c r="E747" s="14">
        <v>119.53551912568307</v>
      </c>
    </row>
    <row r="748" spans="1:5" x14ac:dyDescent="0.2">
      <c r="A748" s="10">
        <v>745</v>
      </c>
      <c r="B748" s="11">
        <v>134.62976813762154</v>
      </c>
      <c r="D748" s="10">
        <v>745</v>
      </c>
      <c r="E748" s="14">
        <v>134.62976813762154</v>
      </c>
    </row>
    <row r="749" spans="1:5" x14ac:dyDescent="0.2">
      <c r="A749" s="10">
        <v>746</v>
      </c>
      <c r="B749" s="11">
        <v>110.42357274401473</v>
      </c>
      <c r="D749" s="10">
        <v>746</v>
      </c>
      <c r="E749" s="14">
        <v>110.42357274401473</v>
      </c>
    </row>
    <row r="750" spans="1:5" x14ac:dyDescent="0.2">
      <c r="A750" s="10">
        <v>747</v>
      </c>
      <c r="B750" s="11">
        <v>104.60992907801419</v>
      </c>
      <c r="D750" s="10">
        <v>747</v>
      </c>
      <c r="E750" s="14">
        <v>104.60992907801419</v>
      </c>
    </row>
    <row r="751" spans="1:5" x14ac:dyDescent="0.2">
      <c r="A751" s="10">
        <v>748</v>
      </c>
      <c r="B751" s="11">
        <v>100.74962121212121</v>
      </c>
      <c r="D751" s="10">
        <v>748</v>
      </c>
      <c r="E751" s="14">
        <v>100.74962121212121</v>
      </c>
    </row>
    <row r="752" spans="1:5" x14ac:dyDescent="0.2">
      <c r="A752" s="10">
        <v>749</v>
      </c>
      <c r="B752" s="11">
        <v>151.3953488372093</v>
      </c>
      <c r="D752" s="10">
        <v>749</v>
      </c>
      <c r="E752" s="14">
        <v>151.3953488372093</v>
      </c>
    </row>
    <row r="753" spans="1:5" x14ac:dyDescent="0.2">
      <c r="A753" s="10">
        <v>750</v>
      </c>
      <c r="B753" s="11">
        <v>64.094179202092874</v>
      </c>
      <c r="D753" s="10">
        <v>750</v>
      </c>
      <c r="E753" s="14">
        <v>64.094179202092874</v>
      </c>
    </row>
    <row r="754" spans="1:5" x14ac:dyDescent="0.2">
      <c r="A754" s="10">
        <v>751</v>
      </c>
      <c r="B754" s="11">
        <v>84.649122807017548</v>
      </c>
      <c r="D754" s="10">
        <v>751</v>
      </c>
      <c r="E754" s="14">
        <v>84.649122807017548</v>
      </c>
    </row>
    <row r="755" spans="1:5" x14ac:dyDescent="0.2">
      <c r="A755" s="10">
        <v>752</v>
      </c>
      <c r="B755" s="11">
        <v>122.72727272727273</v>
      </c>
      <c r="D755" s="10">
        <v>752</v>
      </c>
      <c r="E755" s="14">
        <v>122.72727272727273</v>
      </c>
    </row>
    <row r="756" spans="1:5" x14ac:dyDescent="0.2">
      <c r="A756" s="10">
        <v>753</v>
      </c>
      <c r="B756" s="11">
        <v>145.24765729585008</v>
      </c>
      <c r="D756" s="10">
        <v>753</v>
      </c>
      <c r="E756" s="14">
        <v>145.24765729585008</v>
      </c>
    </row>
    <row r="757" spans="1:5" x14ac:dyDescent="0.2">
      <c r="A757" s="10">
        <v>754</v>
      </c>
      <c r="B757" s="11">
        <v>131.3155386081983</v>
      </c>
      <c r="D757" s="10">
        <v>754</v>
      </c>
      <c r="E757" s="14">
        <v>131.3155386081983</v>
      </c>
    </row>
    <row r="758" spans="1:5" x14ac:dyDescent="0.2">
      <c r="A758" s="10">
        <v>755</v>
      </c>
      <c r="B758" s="11">
        <v>152.046783625731</v>
      </c>
      <c r="D758" s="10">
        <v>755</v>
      </c>
      <c r="E758" s="14">
        <v>152.046783625731</v>
      </c>
    </row>
    <row r="759" spans="1:5" x14ac:dyDescent="0.2">
      <c r="A759" s="10">
        <v>756</v>
      </c>
      <c r="B759" s="11">
        <v>117.26716519374575</v>
      </c>
      <c r="D759" s="10">
        <v>756</v>
      </c>
      <c r="E759" s="14">
        <v>117.26716519374575</v>
      </c>
    </row>
    <row r="760" spans="1:5" x14ac:dyDescent="0.2">
      <c r="A760" s="10">
        <v>757</v>
      </c>
      <c r="B760" s="11">
        <v>119.90950226244344</v>
      </c>
      <c r="D760" s="10">
        <v>757</v>
      </c>
      <c r="E760" s="14">
        <v>119.90950226244344</v>
      </c>
    </row>
    <row r="761" spans="1:5" x14ac:dyDescent="0.2">
      <c r="A761" s="10">
        <v>758</v>
      </c>
      <c r="B761" s="11">
        <v>114.64646464646465</v>
      </c>
      <c r="D761" s="10">
        <v>758</v>
      </c>
      <c r="E761" s="14">
        <v>114.64646464646465</v>
      </c>
    </row>
    <row r="762" spans="1:5" x14ac:dyDescent="0.2">
      <c r="A762" s="10">
        <v>759</v>
      </c>
      <c r="B762" s="11">
        <v>119.5203197868088</v>
      </c>
      <c r="D762" s="10">
        <v>759</v>
      </c>
      <c r="E762" s="14">
        <v>119.5203197868088</v>
      </c>
    </row>
    <row r="763" spans="1:5" x14ac:dyDescent="0.2">
      <c r="A763" s="10">
        <v>760</v>
      </c>
      <c r="B763" s="11">
        <v>114.57921770051362</v>
      </c>
      <c r="D763" s="10">
        <v>760</v>
      </c>
      <c r="E763" s="14">
        <v>114.57921770051362</v>
      </c>
    </row>
    <row r="764" spans="1:5" x14ac:dyDescent="0.2">
      <c r="A764" s="10">
        <v>761</v>
      </c>
      <c r="B764" s="11">
        <v>147.56944444444446</v>
      </c>
      <c r="D764" s="10">
        <v>761</v>
      </c>
      <c r="E764" s="14">
        <v>147.56944444444446</v>
      </c>
    </row>
    <row r="765" spans="1:5" x14ac:dyDescent="0.2">
      <c r="A765" s="10">
        <v>762</v>
      </c>
      <c r="B765" s="11">
        <v>76.86395080707149</v>
      </c>
      <c r="D765" s="10">
        <v>762</v>
      </c>
      <c r="E765" s="14">
        <v>76.86395080707149</v>
      </c>
    </row>
    <row r="766" spans="1:5" x14ac:dyDescent="0.2">
      <c r="A766" s="10">
        <v>763</v>
      </c>
      <c r="B766" s="11">
        <v>139.10795087265674</v>
      </c>
      <c r="D766" s="10">
        <v>763</v>
      </c>
      <c r="E766" s="14">
        <v>139.10795087265674</v>
      </c>
    </row>
    <row r="767" spans="1:5" x14ac:dyDescent="0.2">
      <c r="A767" s="10">
        <v>764</v>
      </c>
      <c r="B767" s="11">
        <v>142.49471458773783</v>
      </c>
      <c r="D767" s="10">
        <v>764</v>
      </c>
      <c r="E767" s="14">
        <v>142.49471458773783</v>
      </c>
    </row>
    <row r="768" spans="1:5" x14ac:dyDescent="0.2">
      <c r="A768" s="10">
        <v>765</v>
      </c>
      <c r="B768" s="11">
        <v>180.72289156626505</v>
      </c>
      <c r="D768" s="10">
        <v>765</v>
      </c>
      <c r="E768" s="14">
        <v>180.72289156626505</v>
      </c>
    </row>
    <row r="769" spans="1:5" x14ac:dyDescent="0.2">
      <c r="A769" s="10">
        <v>766</v>
      </c>
      <c r="B769" s="11">
        <v>175.38645418326692</v>
      </c>
      <c r="D769" s="10">
        <v>766</v>
      </c>
      <c r="E769" s="14">
        <v>175.38645418326692</v>
      </c>
    </row>
    <row r="770" spans="1:5" x14ac:dyDescent="0.2">
      <c r="A770" s="10">
        <v>767</v>
      </c>
      <c r="B770" s="11">
        <v>114.6441073512252</v>
      </c>
      <c r="D770" s="10">
        <v>767</v>
      </c>
      <c r="E770" s="14">
        <v>114.6441073512252</v>
      </c>
    </row>
    <row r="771" spans="1:5" x14ac:dyDescent="0.2">
      <c r="A771" s="10">
        <v>768</v>
      </c>
      <c r="B771" s="11">
        <v>91.428571428571431</v>
      </c>
      <c r="D771" s="10">
        <v>768</v>
      </c>
      <c r="E771" s="14">
        <v>91.428571428571431</v>
      </c>
    </row>
    <row r="772" spans="1:5" x14ac:dyDescent="0.2">
      <c r="A772" s="10">
        <v>769</v>
      </c>
      <c r="B772" s="11">
        <v>118.10294117647059</v>
      </c>
      <c r="D772" s="10">
        <v>769</v>
      </c>
      <c r="E772" s="14">
        <v>118.10294117647059</v>
      </c>
    </row>
    <row r="773" spans="1:5" x14ac:dyDescent="0.2">
      <c r="A773" s="10">
        <v>770</v>
      </c>
      <c r="B773" s="11">
        <v>164.07441293077159</v>
      </c>
      <c r="D773" s="10">
        <v>770</v>
      </c>
      <c r="E773" s="14">
        <v>164.07441293077159</v>
      </c>
    </row>
    <row r="774" spans="1:5" x14ac:dyDescent="0.2">
      <c r="A774" s="10">
        <v>771</v>
      </c>
      <c r="B774" s="11">
        <v>157.22610722610722</v>
      </c>
      <c r="D774" s="10">
        <v>771</v>
      </c>
      <c r="E774" s="14">
        <v>157.22610722610722</v>
      </c>
    </row>
    <row r="775" spans="1:5" x14ac:dyDescent="0.2">
      <c r="A775" s="10">
        <v>772</v>
      </c>
      <c r="B775" s="11">
        <v>83.606557377049185</v>
      </c>
      <c r="D775" s="10">
        <v>772</v>
      </c>
      <c r="E775" s="14">
        <v>83.606557377049185</v>
      </c>
    </row>
    <row r="776" spans="1:5" x14ac:dyDescent="0.2">
      <c r="A776" s="10">
        <v>773</v>
      </c>
      <c r="B776" s="11">
        <v>95.792300805729639</v>
      </c>
      <c r="D776" s="10">
        <v>773</v>
      </c>
      <c r="E776" s="14">
        <v>95.792300805729639</v>
      </c>
    </row>
    <row r="777" spans="1:5" x14ac:dyDescent="0.2">
      <c r="A777" s="10">
        <v>774</v>
      </c>
      <c r="B777" s="11">
        <v>125.54824561403508</v>
      </c>
      <c r="D777" s="10">
        <v>774</v>
      </c>
      <c r="E777" s="14">
        <v>125.54824561403508</v>
      </c>
    </row>
    <row r="778" spans="1:5" x14ac:dyDescent="0.2">
      <c r="A778" s="10">
        <v>775</v>
      </c>
      <c r="B778" s="11">
        <v>200.20273694880893</v>
      </c>
      <c r="D778" s="10">
        <v>775</v>
      </c>
      <c r="E778" s="14">
        <v>200.20273694880893</v>
      </c>
    </row>
    <row r="779" spans="1:5" x14ac:dyDescent="0.2">
      <c r="A779" s="10">
        <v>776</v>
      </c>
      <c r="B779" s="11">
        <v>134.55149501661128</v>
      </c>
      <c r="D779" s="10">
        <v>776</v>
      </c>
      <c r="E779" s="14">
        <v>134.55149501661128</v>
      </c>
    </row>
    <row r="780" spans="1:5" x14ac:dyDescent="0.2">
      <c r="A780" s="10">
        <v>777</v>
      </c>
      <c r="B780" s="11">
        <v>137.23667905824038</v>
      </c>
      <c r="D780" s="10">
        <v>777</v>
      </c>
      <c r="E780" s="14">
        <v>137.23667905824038</v>
      </c>
    </row>
    <row r="781" spans="1:5" x14ac:dyDescent="0.2">
      <c r="A781" s="10">
        <v>778</v>
      </c>
      <c r="B781" s="11">
        <v>159.39597315436242</v>
      </c>
      <c r="D781" s="10">
        <v>778</v>
      </c>
      <c r="E781" s="14">
        <v>159.39597315436242</v>
      </c>
    </row>
    <row r="782" spans="1:5" x14ac:dyDescent="0.2">
      <c r="A782" s="10">
        <v>779</v>
      </c>
      <c r="B782" s="11">
        <v>71.287128712871294</v>
      </c>
      <c r="D782" s="10">
        <v>779</v>
      </c>
      <c r="E782" s="14">
        <v>71.287128712871294</v>
      </c>
    </row>
    <row r="783" spans="1:5" x14ac:dyDescent="0.2">
      <c r="A783" s="10">
        <v>780</v>
      </c>
      <c r="B783" s="11">
        <v>134.46215139442231</v>
      </c>
      <c r="D783" s="10">
        <v>780</v>
      </c>
      <c r="E783" s="14">
        <v>134.46215139442231</v>
      </c>
    </row>
    <row r="784" spans="1:5" x14ac:dyDescent="0.2">
      <c r="A784" s="10">
        <v>781</v>
      </c>
      <c r="B784" s="11">
        <v>140.46288906624102</v>
      </c>
      <c r="D784" s="10">
        <v>781</v>
      </c>
      <c r="E784" s="14">
        <v>140.46288906624102</v>
      </c>
    </row>
    <row r="785" spans="1:5" x14ac:dyDescent="0.2">
      <c r="A785" s="10">
        <v>782</v>
      </c>
      <c r="B785" s="11">
        <v>109.73175296319401</v>
      </c>
      <c r="D785" s="10">
        <v>782</v>
      </c>
      <c r="E785" s="14">
        <v>109.73175296319401</v>
      </c>
    </row>
    <row r="786" spans="1:5" x14ac:dyDescent="0.2">
      <c r="A786" s="10">
        <v>783</v>
      </c>
      <c r="B786" s="11">
        <v>130.83916083916083</v>
      </c>
      <c r="D786" s="10">
        <v>783</v>
      </c>
      <c r="E786" s="14">
        <v>130.83916083916083</v>
      </c>
    </row>
    <row r="787" spans="1:5" x14ac:dyDescent="0.2">
      <c r="A787" s="10">
        <v>784</v>
      </c>
      <c r="B787" s="11">
        <v>149.09909909909911</v>
      </c>
      <c r="D787" s="10">
        <v>784</v>
      </c>
      <c r="E787" s="14">
        <v>149.09909909909911</v>
      </c>
    </row>
    <row r="788" spans="1:5" x14ac:dyDescent="0.2">
      <c r="A788" s="10">
        <v>785</v>
      </c>
      <c r="B788" s="11">
        <v>86.253369272237194</v>
      </c>
      <c r="D788" s="10">
        <v>785</v>
      </c>
      <c r="E788" s="14">
        <v>86.253369272237194</v>
      </c>
    </row>
    <row r="789" spans="1:5" x14ac:dyDescent="0.2">
      <c r="A789" s="10">
        <v>786</v>
      </c>
      <c r="B789" s="11">
        <v>120.34277198211625</v>
      </c>
      <c r="D789" s="10">
        <v>786</v>
      </c>
      <c r="E789" s="14">
        <v>120.34277198211625</v>
      </c>
    </row>
    <row r="790" spans="1:5" x14ac:dyDescent="0.2">
      <c r="A790" s="10">
        <v>787</v>
      </c>
      <c r="B790" s="11">
        <v>84.140435835351084</v>
      </c>
      <c r="D790" s="10">
        <v>787</v>
      </c>
      <c r="E790" s="14">
        <v>84.140435835351084</v>
      </c>
    </row>
    <row r="791" spans="1:5" x14ac:dyDescent="0.2">
      <c r="A791" s="10">
        <v>788</v>
      </c>
      <c r="B791" s="11">
        <v>111.8042226487524</v>
      </c>
      <c r="D791" s="10">
        <v>788</v>
      </c>
      <c r="E791" s="14">
        <v>111.8042226487524</v>
      </c>
    </row>
    <row r="792" spans="1:5" x14ac:dyDescent="0.2">
      <c r="A792" s="10">
        <v>789</v>
      </c>
      <c r="B792" s="11">
        <v>119.7558268590455</v>
      </c>
      <c r="D792" s="10">
        <v>789</v>
      </c>
      <c r="E792" s="14">
        <v>119.7558268590455</v>
      </c>
    </row>
    <row r="793" spans="1:5" x14ac:dyDescent="0.2">
      <c r="A793" s="10">
        <v>790</v>
      </c>
      <c r="B793" s="11">
        <v>89.841878294202203</v>
      </c>
      <c r="D793" s="10">
        <v>790</v>
      </c>
      <c r="E793" s="14">
        <v>89.841878294202203</v>
      </c>
    </row>
    <row r="794" spans="1:5" x14ac:dyDescent="0.2">
      <c r="A794" s="10">
        <v>791</v>
      </c>
      <c r="B794" s="11">
        <v>139.91266375545851</v>
      </c>
      <c r="D794" s="10">
        <v>791</v>
      </c>
      <c r="E794" s="14">
        <v>139.91266375545851</v>
      </c>
    </row>
    <row r="795" spans="1:5" x14ac:dyDescent="0.2">
      <c r="A795" s="10">
        <v>792</v>
      </c>
      <c r="B795" s="11">
        <v>138.22975517890771</v>
      </c>
      <c r="D795" s="10">
        <v>792</v>
      </c>
      <c r="E795" s="14">
        <v>138.22975517890771</v>
      </c>
    </row>
    <row r="796" spans="1:5" x14ac:dyDescent="0.2">
      <c r="A796" s="10">
        <v>793</v>
      </c>
      <c r="B796" s="11">
        <v>134.02384500745157</v>
      </c>
      <c r="D796" s="10">
        <v>793</v>
      </c>
      <c r="E796" s="14">
        <v>134.02384500745157</v>
      </c>
    </row>
    <row r="797" spans="1:5" x14ac:dyDescent="0.2">
      <c r="A797" s="10">
        <v>794</v>
      </c>
      <c r="B797" s="11">
        <v>150.40106951871658</v>
      </c>
      <c r="D797" s="10">
        <v>794</v>
      </c>
      <c r="E797" s="14">
        <v>150.40106951871658</v>
      </c>
    </row>
    <row r="798" spans="1:5" x14ac:dyDescent="0.2">
      <c r="A798" s="10">
        <v>795</v>
      </c>
      <c r="B798" s="11">
        <v>102.63852242744063</v>
      </c>
      <c r="D798" s="10">
        <v>795</v>
      </c>
      <c r="E798" s="14">
        <v>102.63852242744063</v>
      </c>
    </row>
    <row r="799" spans="1:5" x14ac:dyDescent="0.2">
      <c r="A799" s="10">
        <v>796</v>
      </c>
      <c r="B799" s="11">
        <v>109.33503836317135</v>
      </c>
      <c r="D799" s="10">
        <v>796</v>
      </c>
      <c r="E799" s="14">
        <v>109.33503836317135</v>
      </c>
    </row>
    <row r="800" spans="1:5" x14ac:dyDescent="0.2">
      <c r="A800" s="10">
        <v>797</v>
      </c>
      <c r="B800" s="11">
        <v>111.67315175097276</v>
      </c>
      <c r="D800" s="10">
        <v>797</v>
      </c>
      <c r="E800" s="14">
        <v>111.67315175097276</v>
      </c>
    </row>
    <row r="801" spans="1:5" x14ac:dyDescent="0.2">
      <c r="A801" s="10">
        <v>798</v>
      </c>
      <c r="B801" s="11">
        <v>142.30271668822769</v>
      </c>
      <c r="D801" s="10">
        <v>798</v>
      </c>
      <c r="E801" s="14">
        <v>142.30271668822769</v>
      </c>
    </row>
    <row r="802" spans="1:5" x14ac:dyDescent="0.2">
      <c r="A802" s="10">
        <v>799</v>
      </c>
      <c r="B802" s="11">
        <v>154.45859872611464</v>
      </c>
      <c r="D802" s="10">
        <v>799</v>
      </c>
      <c r="E802" s="14">
        <v>154.45859872611464</v>
      </c>
    </row>
    <row r="803" spans="1:5" x14ac:dyDescent="0.2">
      <c r="A803" s="10">
        <v>800</v>
      </c>
      <c r="B803" s="11">
        <v>98.981900452488688</v>
      </c>
      <c r="D803" s="10">
        <v>800</v>
      </c>
      <c r="E803" s="14">
        <v>98.981900452488688</v>
      </c>
    </row>
    <row r="804" spans="1:5" x14ac:dyDescent="0.2">
      <c r="A804" s="10">
        <v>801</v>
      </c>
      <c r="B804" s="11">
        <v>118.48341232227489</v>
      </c>
      <c r="D804" s="10">
        <v>801</v>
      </c>
      <c r="E804" s="14">
        <v>118.48341232227489</v>
      </c>
    </row>
    <row r="805" spans="1:5" x14ac:dyDescent="0.2">
      <c r="A805" s="10">
        <v>802</v>
      </c>
      <c r="B805" s="11">
        <v>91.889632107023417</v>
      </c>
      <c r="D805" s="10">
        <v>802</v>
      </c>
      <c r="E805" s="14">
        <v>91.889632107023417</v>
      </c>
    </row>
    <row r="806" spans="1:5" x14ac:dyDescent="0.2">
      <c r="A806" s="10">
        <v>803</v>
      </c>
      <c r="B806" s="11">
        <v>129.80769230769232</v>
      </c>
      <c r="D806" s="10">
        <v>803</v>
      </c>
      <c r="E806" s="14">
        <v>129.80769230769232</v>
      </c>
    </row>
    <row r="807" spans="1:5" x14ac:dyDescent="0.2">
      <c r="A807" s="10">
        <v>804</v>
      </c>
      <c r="B807" s="11">
        <v>206.56732813607371</v>
      </c>
      <c r="D807" s="10">
        <v>804</v>
      </c>
      <c r="E807" s="14">
        <v>206.56732813607371</v>
      </c>
    </row>
    <row r="808" spans="1:5" x14ac:dyDescent="0.2">
      <c r="A808" s="10">
        <v>805</v>
      </c>
      <c r="B808" s="11">
        <v>104.60992907801419</v>
      </c>
      <c r="D808" s="10">
        <v>805</v>
      </c>
      <c r="E808" s="14">
        <v>104.60992907801419</v>
      </c>
    </row>
    <row r="809" spans="1:5" x14ac:dyDescent="0.2">
      <c r="A809" s="10">
        <v>806</v>
      </c>
      <c r="B809" s="11">
        <v>159.43977591036415</v>
      </c>
      <c r="D809" s="10">
        <v>806</v>
      </c>
      <c r="E809" s="14">
        <v>159.43977591036415</v>
      </c>
    </row>
    <row r="810" spans="1:5" x14ac:dyDescent="0.2">
      <c r="A810" s="10">
        <v>807</v>
      </c>
      <c r="B810" s="11">
        <v>138.26530612244898</v>
      </c>
      <c r="D810" s="10">
        <v>807</v>
      </c>
      <c r="E810" s="14">
        <v>138.26530612244898</v>
      </c>
    </row>
    <row r="811" spans="1:5" x14ac:dyDescent="0.2">
      <c r="A811" s="10">
        <v>808</v>
      </c>
      <c r="B811" s="11">
        <v>141.81472081218274</v>
      </c>
      <c r="D811" s="10">
        <v>808</v>
      </c>
      <c r="E811" s="14">
        <v>141.81472081218274</v>
      </c>
    </row>
    <row r="812" spans="1:5" x14ac:dyDescent="0.2">
      <c r="A812" s="10">
        <v>809</v>
      </c>
      <c r="B812" s="11">
        <v>147.28360957642727</v>
      </c>
      <c r="D812" s="10">
        <v>809</v>
      </c>
      <c r="E812" s="14">
        <v>147.28360957642727</v>
      </c>
    </row>
    <row r="813" spans="1:5" x14ac:dyDescent="0.2">
      <c r="A813" s="10">
        <v>810</v>
      </c>
      <c r="B813" s="11">
        <v>49.579045837231057</v>
      </c>
      <c r="D813" s="10">
        <v>810</v>
      </c>
      <c r="E813" s="14">
        <v>49.579045837231057</v>
      </c>
    </row>
    <row r="814" spans="1:5" x14ac:dyDescent="0.2">
      <c r="A814" s="10">
        <v>811</v>
      </c>
      <c r="B814" s="11">
        <v>138.27349121466767</v>
      </c>
      <c r="D814" s="10">
        <v>811</v>
      </c>
      <c r="E814" s="14">
        <v>138.27349121466767</v>
      </c>
    </row>
    <row r="815" spans="1:5" x14ac:dyDescent="0.2">
      <c r="A815" s="10">
        <v>812</v>
      </c>
      <c r="B815" s="11">
        <v>170.40094339622641</v>
      </c>
      <c r="D815" s="10">
        <v>812</v>
      </c>
      <c r="E815" s="14">
        <v>170.40094339622641</v>
      </c>
    </row>
    <row r="816" spans="1:5" x14ac:dyDescent="0.2">
      <c r="A816" s="10">
        <v>813</v>
      </c>
      <c r="B816" s="11">
        <v>53.633141762452105</v>
      </c>
      <c r="D816" s="10">
        <v>813</v>
      </c>
      <c r="E816" s="14">
        <v>53.633141762452105</v>
      </c>
    </row>
    <row r="817" spans="1:5" x14ac:dyDescent="0.2">
      <c r="A817" s="10">
        <v>814</v>
      </c>
      <c r="B817" s="11">
        <v>109.500693481276</v>
      </c>
      <c r="D817" s="10">
        <v>814</v>
      </c>
      <c r="E817" s="14">
        <v>109.500693481276</v>
      </c>
    </row>
    <row r="818" spans="1:5" x14ac:dyDescent="0.2">
      <c r="A818" s="10">
        <v>815</v>
      </c>
      <c r="B818" s="11">
        <v>92.8</v>
      </c>
      <c r="D818" s="10">
        <v>815</v>
      </c>
      <c r="E818" s="14">
        <v>92.8</v>
      </c>
    </row>
    <row r="819" spans="1:5" x14ac:dyDescent="0.2">
      <c r="A819" s="10">
        <v>816</v>
      </c>
      <c r="B819" s="11">
        <v>135.4003612281758</v>
      </c>
      <c r="D819" s="10">
        <v>816</v>
      </c>
      <c r="E819" s="14">
        <v>135.4003612281758</v>
      </c>
    </row>
    <row r="820" spans="1:5" x14ac:dyDescent="0.2">
      <c r="A820" s="10">
        <v>817</v>
      </c>
      <c r="B820" s="11">
        <v>135.9126984126984</v>
      </c>
      <c r="D820" s="10">
        <v>817</v>
      </c>
      <c r="E820" s="14">
        <v>135.9126984126984</v>
      </c>
    </row>
    <row r="821" spans="1:5" x14ac:dyDescent="0.2">
      <c r="A821" s="10">
        <v>818</v>
      </c>
      <c r="B821" s="11">
        <v>160.44997039668442</v>
      </c>
      <c r="D821" s="10">
        <v>818</v>
      </c>
      <c r="E821" s="14">
        <v>160.44997039668442</v>
      </c>
    </row>
    <row r="822" spans="1:5" x14ac:dyDescent="0.2">
      <c r="A822" s="10">
        <v>819</v>
      </c>
      <c r="B822" s="11">
        <v>147.3384030418251</v>
      </c>
      <c r="D822" s="10">
        <v>819</v>
      </c>
      <c r="E822" s="14">
        <v>147.3384030418251</v>
      </c>
    </row>
    <row r="823" spans="1:5" x14ac:dyDescent="0.2">
      <c r="A823" s="10">
        <v>820</v>
      </c>
      <c r="B823" s="11">
        <v>164.94845360824743</v>
      </c>
      <c r="D823" s="10">
        <v>820</v>
      </c>
      <c r="E823" s="14">
        <v>164.94845360824743</v>
      </c>
    </row>
    <row r="824" spans="1:5" x14ac:dyDescent="0.2">
      <c r="A824" s="10">
        <v>821</v>
      </c>
      <c r="B824" s="11">
        <v>111.58536585365853</v>
      </c>
      <c r="D824" s="10">
        <v>821</v>
      </c>
      <c r="E824" s="14">
        <v>111.58536585365853</v>
      </c>
    </row>
    <row r="825" spans="1:5" x14ac:dyDescent="0.2">
      <c r="A825" s="10">
        <v>822</v>
      </c>
      <c r="B825" s="11">
        <v>99.358974358974365</v>
      </c>
      <c r="D825" s="10">
        <v>822</v>
      </c>
      <c r="E825" s="14">
        <v>99.358974358974365</v>
      </c>
    </row>
    <row r="826" spans="1:5" x14ac:dyDescent="0.2">
      <c r="A826" s="10">
        <v>823</v>
      </c>
      <c r="B826" s="11">
        <v>129.8326601269475</v>
      </c>
      <c r="D826" s="10">
        <v>823</v>
      </c>
      <c r="E826" s="14">
        <v>129.8326601269475</v>
      </c>
    </row>
    <row r="827" spans="1:5" x14ac:dyDescent="0.2">
      <c r="A827" s="10">
        <v>824</v>
      </c>
      <c r="B827" s="11">
        <v>93.687038280725318</v>
      </c>
      <c r="D827" s="10">
        <v>824</v>
      </c>
      <c r="E827" s="14">
        <v>93.687038280725318</v>
      </c>
    </row>
    <row r="828" spans="1:5" x14ac:dyDescent="0.2">
      <c r="A828" s="10">
        <v>825</v>
      </c>
      <c r="B828" s="11">
        <v>156.21222296843519</v>
      </c>
      <c r="D828" s="10">
        <v>825</v>
      </c>
      <c r="E828" s="14">
        <v>156.21222296843519</v>
      </c>
    </row>
    <row r="829" spans="1:5" x14ac:dyDescent="0.2">
      <c r="A829" s="10">
        <v>826</v>
      </c>
      <c r="B829" s="11">
        <v>184.74088291746642</v>
      </c>
      <c r="D829" s="10">
        <v>826</v>
      </c>
      <c r="E829" s="14">
        <v>184.74088291746642</v>
      </c>
    </row>
    <row r="830" spans="1:5" x14ac:dyDescent="0.2">
      <c r="A830" s="10">
        <v>827</v>
      </c>
      <c r="B830" s="11">
        <v>139.66836734693877</v>
      </c>
      <c r="D830" s="10">
        <v>827</v>
      </c>
      <c r="E830" s="14">
        <v>139.66836734693877</v>
      </c>
    </row>
    <row r="831" spans="1:5" x14ac:dyDescent="0.2">
      <c r="A831" s="10">
        <v>828</v>
      </c>
      <c r="B831" s="11">
        <v>131.79916317991632</v>
      </c>
      <c r="D831" s="10">
        <v>828</v>
      </c>
      <c r="E831" s="14">
        <v>131.79916317991632</v>
      </c>
    </row>
    <row r="832" spans="1:5" x14ac:dyDescent="0.2">
      <c r="A832" s="10">
        <v>829</v>
      </c>
      <c r="B832" s="11">
        <v>87.017873941674509</v>
      </c>
      <c r="D832" s="10">
        <v>829</v>
      </c>
      <c r="E832" s="14">
        <v>87.017873941674509</v>
      </c>
    </row>
    <row r="833" spans="1:5" x14ac:dyDescent="0.2">
      <c r="A833" s="10">
        <v>830</v>
      </c>
      <c r="B833" s="11">
        <v>120.5233033524121</v>
      </c>
      <c r="D833" s="10">
        <v>830</v>
      </c>
      <c r="E833" s="14">
        <v>120.5233033524121</v>
      </c>
    </row>
    <row r="834" spans="1:5" x14ac:dyDescent="0.2">
      <c r="A834" s="10">
        <v>831</v>
      </c>
      <c r="B834" s="11">
        <v>119.25287356321839</v>
      </c>
      <c r="D834" s="10">
        <v>831</v>
      </c>
      <c r="E834" s="14">
        <v>119.25287356321839</v>
      </c>
    </row>
    <row r="835" spans="1:5" x14ac:dyDescent="0.2">
      <c r="A835" s="10">
        <v>832</v>
      </c>
      <c r="B835" s="11">
        <v>125.83333333333333</v>
      </c>
      <c r="D835" s="10">
        <v>832</v>
      </c>
      <c r="E835" s="14">
        <v>125.83333333333333</v>
      </c>
    </row>
    <row r="836" spans="1:5" x14ac:dyDescent="0.2">
      <c r="A836" s="10">
        <v>833</v>
      </c>
      <c r="B836" s="11">
        <v>129.5790049207217</v>
      </c>
      <c r="D836" s="10">
        <v>833</v>
      </c>
      <c r="E836" s="14">
        <v>129.5790049207217</v>
      </c>
    </row>
    <row r="837" spans="1:5" x14ac:dyDescent="0.2">
      <c r="A837" s="10">
        <v>834</v>
      </c>
      <c r="B837" s="11">
        <v>110.15831134564644</v>
      </c>
      <c r="D837" s="10">
        <v>834</v>
      </c>
      <c r="E837" s="14">
        <v>110.15831134564644</v>
      </c>
    </row>
    <row r="838" spans="1:5" x14ac:dyDescent="0.2">
      <c r="A838" s="10">
        <v>835</v>
      </c>
      <c r="B838" s="11">
        <v>122.33391608391608</v>
      </c>
      <c r="D838" s="10">
        <v>835</v>
      </c>
      <c r="E838" s="14">
        <v>122.33391608391608</v>
      </c>
    </row>
    <row r="839" spans="1:5" x14ac:dyDescent="0.2">
      <c r="A839" s="10">
        <v>836</v>
      </c>
      <c r="B839" s="11">
        <v>119.96251171508904</v>
      </c>
      <c r="D839" s="10">
        <v>836</v>
      </c>
      <c r="E839" s="14">
        <v>119.96251171508904</v>
      </c>
    </row>
    <row r="840" spans="1:5" x14ac:dyDescent="0.2">
      <c r="A840" s="10">
        <v>837</v>
      </c>
      <c r="B840" s="11">
        <v>98.46055163566389</v>
      </c>
      <c r="D840" s="10">
        <v>837</v>
      </c>
      <c r="E840" s="14">
        <v>98.46055163566389</v>
      </c>
    </row>
    <row r="841" spans="1:5" x14ac:dyDescent="0.2">
      <c r="A841" s="10">
        <v>838</v>
      </c>
      <c r="B841" s="11">
        <v>101.31712259371834</v>
      </c>
      <c r="D841" s="10">
        <v>838</v>
      </c>
      <c r="E841" s="14">
        <v>101.31712259371834</v>
      </c>
    </row>
    <row r="842" spans="1:5" x14ac:dyDescent="0.2">
      <c r="A842" s="10">
        <v>839</v>
      </c>
      <c r="B842" s="11">
        <v>131.02820746132849</v>
      </c>
      <c r="D842" s="10">
        <v>839</v>
      </c>
      <c r="E842" s="14">
        <v>131.02820746132849</v>
      </c>
    </row>
    <row r="843" spans="1:5" x14ac:dyDescent="0.2">
      <c r="A843" s="10">
        <v>840</v>
      </c>
      <c r="B843" s="11">
        <v>108.75</v>
      </c>
      <c r="D843" s="10">
        <v>840</v>
      </c>
      <c r="E843" s="14">
        <v>108.75</v>
      </c>
    </row>
    <row r="844" spans="1:5" x14ac:dyDescent="0.2">
      <c r="A844" s="10">
        <v>841</v>
      </c>
      <c r="B844" s="11">
        <v>94.466936572199728</v>
      </c>
      <c r="D844" s="10">
        <v>841</v>
      </c>
      <c r="E844" s="14">
        <v>94.466936572199728</v>
      </c>
    </row>
    <row r="845" spans="1:5" x14ac:dyDescent="0.2">
      <c r="A845" s="10">
        <v>842</v>
      </c>
      <c r="B845" s="11">
        <v>102.3391812865497</v>
      </c>
      <c r="D845" s="10">
        <v>842</v>
      </c>
      <c r="E845" s="14">
        <v>102.3391812865497</v>
      </c>
    </row>
    <row r="846" spans="1:5" x14ac:dyDescent="0.2">
      <c r="A846" s="10">
        <v>843</v>
      </c>
      <c r="B846" s="11">
        <v>150.12875536480686</v>
      </c>
      <c r="D846" s="10">
        <v>843</v>
      </c>
      <c r="E846" s="14">
        <v>150.12875536480686</v>
      </c>
    </row>
    <row r="847" spans="1:5" x14ac:dyDescent="0.2">
      <c r="A847" s="10">
        <v>844</v>
      </c>
      <c r="B847" s="11">
        <v>78.333333333333329</v>
      </c>
      <c r="D847" s="10">
        <v>844</v>
      </c>
      <c r="E847" s="14">
        <v>78.333333333333329</v>
      </c>
    </row>
    <row r="848" spans="1:5" x14ac:dyDescent="0.2">
      <c r="A848" s="10">
        <v>845</v>
      </c>
      <c r="B848" s="11">
        <v>108.6864406779661</v>
      </c>
      <c r="D848" s="10">
        <v>845</v>
      </c>
      <c r="E848" s="14">
        <v>108.6864406779661</v>
      </c>
    </row>
    <row r="849" spans="1:5" x14ac:dyDescent="0.2">
      <c r="A849" s="10">
        <v>846</v>
      </c>
      <c r="B849" s="11">
        <v>100.52910052910053</v>
      </c>
      <c r="D849" s="10">
        <v>846</v>
      </c>
      <c r="E849" s="14">
        <v>100.52910052910053</v>
      </c>
    </row>
    <row r="850" spans="1:5" x14ac:dyDescent="0.2">
      <c r="A850" s="10">
        <v>847</v>
      </c>
      <c r="B850" s="11">
        <v>120</v>
      </c>
      <c r="D850" s="10">
        <v>847</v>
      </c>
      <c r="E850" s="14">
        <v>120</v>
      </c>
    </row>
    <row r="851" spans="1:5" x14ac:dyDescent="0.2">
      <c r="A851" s="10">
        <v>848</v>
      </c>
      <c r="B851" s="11">
        <v>154.51388888888889</v>
      </c>
      <c r="D851" s="10">
        <v>848</v>
      </c>
      <c r="E851" s="14">
        <v>154.51388888888889</v>
      </c>
    </row>
    <row r="852" spans="1:5" x14ac:dyDescent="0.2">
      <c r="A852" s="10">
        <v>849</v>
      </c>
      <c r="B852" s="11">
        <v>101.78117048346056</v>
      </c>
      <c r="D852" s="10">
        <v>849</v>
      </c>
      <c r="E852" s="14">
        <v>101.78117048346056</v>
      </c>
    </row>
    <row r="853" spans="1:5" x14ac:dyDescent="0.2">
      <c r="A853" s="10">
        <v>850</v>
      </c>
      <c r="B853" s="11">
        <v>100.80862533692722</v>
      </c>
      <c r="D853" s="10">
        <v>850</v>
      </c>
      <c r="E853" s="14">
        <v>100.80862533692722</v>
      </c>
    </row>
    <row r="854" spans="1:5" x14ac:dyDescent="0.2">
      <c r="A854" s="10">
        <v>851</v>
      </c>
      <c r="B854" s="11">
        <v>155.07075471698113</v>
      </c>
      <c r="D854" s="10">
        <v>851</v>
      </c>
      <c r="E854" s="14">
        <v>155.07075471698113</v>
      </c>
    </row>
    <row r="855" spans="1:5" x14ac:dyDescent="0.2">
      <c r="A855" s="10">
        <v>852</v>
      </c>
      <c r="B855" s="11">
        <v>147.66483516483515</v>
      </c>
      <c r="D855" s="10">
        <v>852</v>
      </c>
      <c r="E855" s="14">
        <v>147.66483516483515</v>
      </c>
    </row>
    <row r="856" spans="1:5" x14ac:dyDescent="0.2">
      <c r="A856" s="10">
        <v>853</v>
      </c>
      <c r="B856" s="11">
        <v>99.635479951397329</v>
      </c>
      <c r="D856" s="10">
        <v>853</v>
      </c>
      <c r="E856" s="14">
        <v>99.635479951397329</v>
      </c>
    </row>
    <row r="857" spans="1:5" x14ac:dyDescent="0.2">
      <c r="A857" s="10">
        <v>854</v>
      </c>
      <c r="B857" s="11">
        <v>109.34256055363322</v>
      </c>
      <c r="D857" s="10">
        <v>854</v>
      </c>
      <c r="E857" s="14">
        <v>109.34256055363322</v>
      </c>
    </row>
    <row r="858" spans="1:5" x14ac:dyDescent="0.2">
      <c r="A858" s="10">
        <v>855</v>
      </c>
      <c r="B858" s="11">
        <v>95.559302979201803</v>
      </c>
      <c r="D858" s="10">
        <v>855</v>
      </c>
      <c r="E858" s="14">
        <v>95.559302979201803</v>
      </c>
    </row>
    <row r="859" spans="1:5" x14ac:dyDescent="0.2">
      <c r="A859" s="10">
        <v>856</v>
      </c>
      <c r="B859" s="11">
        <v>122.11538461538461</v>
      </c>
      <c r="D859" s="10">
        <v>856</v>
      </c>
      <c r="E859" s="14">
        <v>122.11538461538461</v>
      </c>
    </row>
    <row r="860" spans="1:5" x14ac:dyDescent="0.2">
      <c r="A860" s="10">
        <v>857</v>
      </c>
      <c r="B860" s="11">
        <v>143.2748538011696</v>
      </c>
      <c r="D860" s="10">
        <v>857</v>
      </c>
      <c r="E860" s="14">
        <v>143.2748538011696</v>
      </c>
    </row>
    <row r="861" spans="1:5" x14ac:dyDescent="0.2">
      <c r="A861" s="10">
        <v>858</v>
      </c>
      <c r="B861" s="11">
        <v>117.4881836596894</v>
      </c>
      <c r="D861" s="10">
        <v>858</v>
      </c>
      <c r="E861" s="14">
        <v>117.4881836596894</v>
      </c>
    </row>
    <row r="862" spans="1:5" x14ac:dyDescent="0.2">
      <c r="A862" s="10">
        <v>859</v>
      </c>
      <c r="B862" s="11">
        <v>110.94890510948905</v>
      </c>
      <c r="D862" s="10">
        <v>859</v>
      </c>
      <c r="E862" s="14">
        <v>110.94890510948905</v>
      </c>
    </row>
    <row r="863" spans="1:5" x14ac:dyDescent="0.2">
      <c r="A863" s="10">
        <v>860</v>
      </c>
      <c r="B863" s="11">
        <v>94.197437829691026</v>
      </c>
      <c r="D863" s="10">
        <v>860</v>
      </c>
      <c r="E863" s="14">
        <v>94.197437829691026</v>
      </c>
    </row>
    <row r="864" spans="1:5" x14ac:dyDescent="0.2">
      <c r="A864" s="10">
        <v>861</v>
      </c>
      <c r="B864" s="11">
        <v>133.2047685834502</v>
      </c>
      <c r="D864" s="10">
        <v>861</v>
      </c>
      <c r="E864" s="14">
        <v>133.2047685834502</v>
      </c>
    </row>
    <row r="865" spans="1:5" x14ac:dyDescent="0.2">
      <c r="A865" s="10">
        <v>862</v>
      </c>
      <c r="B865" s="11">
        <v>126.56400384985562</v>
      </c>
      <c r="D865" s="10">
        <v>862</v>
      </c>
      <c r="E865" s="14">
        <v>126.56400384985562</v>
      </c>
    </row>
    <row r="866" spans="1:5" x14ac:dyDescent="0.2">
      <c r="A866" s="10">
        <v>863</v>
      </c>
      <c r="B866" s="11">
        <v>138.55970829535096</v>
      </c>
      <c r="D866" s="10">
        <v>863</v>
      </c>
      <c r="E866" s="14">
        <v>138.55970829535096</v>
      </c>
    </row>
    <row r="867" spans="1:5" x14ac:dyDescent="0.2">
      <c r="A867" s="10">
        <v>864</v>
      </c>
      <c r="B867" s="11">
        <v>115.41811846689896</v>
      </c>
      <c r="D867" s="10">
        <v>864</v>
      </c>
      <c r="E867" s="14">
        <v>115.41811846689896</v>
      </c>
    </row>
    <row r="868" spans="1:5" x14ac:dyDescent="0.2">
      <c r="A868" s="10">
        <v>865</v>
      </c>
      <c r="B868" s="11">
        <v>182.63848396501459</v>
      </c>
      <c r="D868" s="10">
        <v>865</v>
      </c>
      <c r="E868" s="14">
        <v>182.63848396501459</v>
      </c>
    </row>
    <row r="869" spans="1:5" x14ac:dyDescent="0.2">
      <c r="A869" s="10">
        <v>866</v>
      </c>
      <c r="B869" s="11">
        <v>148.20359281437126</v>
      </c>
      <c r="D869" s="10">
        <v>866</v>
      </c>
      <c r="E869" s="14">
        <v>148.20359281437126</v>
      </c>
    </row>
    <row r="870" spans="1:5" x14ac:dyDescent="0.2">
      <c r="A870" s="10">
        <v>867</v>
      </c>
      <c r="B870" s="11">
        <v>151.21506682867559</v>
      </c>
      <c r="D870" s="10">
        <v>867</v>
      </c>
      <c r="E870" s="14">
        <v>151.21506682867559</v>
      </c>
    </row>
    <row r="871" spans="1:5" x14ac:dyDescent="0.2">
      <c r="A871" s="10">
        <v>868</v>
      </c>
      <c r="B871" s="11">
        <v>115.17857142857143</v>
      </c>
      <c r="D871" s="10">
        <v>868</v>
      </c>
      <c r="E871" s="14">
        <v>115.17857142857143</v>
      </c>
    </row>
    <row r="872" spans="1:5" x14ac:dyDescent="0.2">
      <c r="A872" s="10">
        <v>869</v>
      </c>
      <c r="B872" s="11">
        <v>72.84482758620689</v>
      </c>
      <c r="D872" s="10">
        <v>869</v>
      </c>
      <c r="E872" s="14">
        <v>72.84482758620689</v>
      </c>
    </row>
    <row r="873" spans="1:5" x14ac:dyDescent="0.2">
      <c r="A873" s="10">
        <v>870</v>
      </c>
      <c r="B873" s="11">
        <v>121.0877373011801</v>
      </c>
      <c r="D873" s="10">
        <v>870</v>
      </c>
      <c r="E873" s="14">
        <v>121.0877373011801</v>
      </c>
    </row>
    <row r="874" spans="1:5" x14ac:dyDescent="0.2">
      <c r="A874" s="10">
        <v>871</v>
      </c>
      <c r="B874" s="11">
        <v>122.48322147651007</v>
      </c>
      <c r="D874" s="10">
        <v>871</v>
      </c>
      <c r="E874" s="14">
        <v>122.48322147651007</v>
      </c>
    </row>
    <row r="875" spans="1:5" x14ac:dyDescent="0.2">
      <c r="A875" s="10">
        <v>872</v>
      </c>
      <c r="B875" s="11">
        <v>119.20332936979786</v>
      </c>
      <c r="D875" s="10">
        <v>872</v>
      </c>
      <c r="E875" s="14">
        <v>119.20332936979786</v>
      </c>
    </row>
    <row r="876" spans="1:5" x14ac:dyDescent="0.2">
      <c r="A876" s="10">
        <v>873</v>
      </c>
      <c r="B876" s="11">
        <v>127.47252747252747</v>
      </c>
      <c r="D876" s="10">
        <v>873</v>
      </c>
      <c r="E876" s="14">
        <v>127.47252747252747</v>
      </c>
    </row>
    <row r="877" spans="1:5" x14ac:dyDescent="0.2">
      <c r="A877" s="10">
        <v>874</v>
      </c>
      <c r="B877" s="11">
        <v>104.88958990536278</v>
      </c>
      <c r="D877" s="10">
        <v>874</v>
      </c>
      <c r="E877" s="14">
        <v>104.88958990536278</v>
      </c>
    </row>
    <row r="878" spans="1:5" x14ac:dyDescent="0.2">
      <c r="A878" s="10">
        <v>875</v>
      </c>
      <c r="B878" s="11">
        <v>58.797524314765695</v>
      </c>
      <c r="D878" s="10">
        <v>875</v>
      </c>
      <c r="E878" s="14">
        <v>58.797524314765695</v>
      </c>
    </row>
    <row r="879" spans="1:5" x14ac:dyDescent="0.2">
      <c r="A879" s="10">
        <v>876</v>
      </c>
      <c r="B879" s="11">
        <v>116.27471264367816</v>
      </c>
      <c r="D879" s="10">
        <v>876</v>
      </c>
      <c r="E879" s="14">
        <v>116.27471264367816</v>
      </c>
    </row>
    <row r="880" spans="1:5" x14ac:dyDescent="0.2">
      <c r="A880" s="10">
        <v>877</v>
      </c>
      <c r="B880" s="11">
        <v>127.16346153846153</v>
      </c>
      <c r="D880" s="10">
        <v>877</v>
      </c>
      <c r="E880" s="14">
        <v>127.16346153846153</v>
      </c>
    </row>
    <row r="881" spans="1:5" x14ac:dyDescent="0.2">
      <c r="A881" s="10">
        <v>878</v>
      </c>
      <c r="B881" s="11">
        <v>157.37410071942446</v>
      </c>
      <c r="D881" s="10">
        <v>878</v>
      </c>
      <c r="E881" s="14">
        <v>157.37410071942446</v>
      </c>
    </row>
    <row r="882" spans="1:5" x14ac:dyDescent="0.2">
      <c r="A882" s="10">
        <v>879</v>
      </c>
      <c r="B882" s="11">
        <v>128.13852813852813</v>
      </c>
      <c r="D882" s="10">
        <v>879</v>
      </c>
      <c r="E882" s="14">
        <v>128.13852813852813</v>
      </c>
    </row>
    <row r="883" spans="1:5" x14ac:dyDescent="0.2">
      <c r="A883" s="10">
        <v>880</v>
      </c>
      <c r="B883" s="11">
        <v>157.98611111111111</v>
      </c>
      <c r="D883" s="10">
        <v>880</v>
      </c>
      <c r="E883" s="14">
        <v>157.98611111111111</v>
      </c>
    </row>
    <row r="884" spans="1:5" x14ac:dyDescent="0.2">
      <c r="A884" s="10">
        <v>881</v>
      </c>
      <c r="B884" s="11">
        <v>144.03669724770643</v>
      </c>
      <c r="D884" s="10">
        <v>881</v>
      </c>
      <c r="E884" s="14">
        <v>144.03669724770643</v>
      </c>
    </row>
    <row r="885" spans="1:5" x14ac:dyDescent="0.2">
      <c r="A885" s="10">
        <v>882</v>
      </c>
      <c r="B885" s="11">
        <v>109.20209668025626</v>
      </c>
      <c r="D885" s="10">
        <v>882</v>
      </c>
      <c r="E885" s="14">
        <v>109.20209668025626</v>
      </c>
    </row>
    <row r="886" spans="1:5" x14ac:dyDescent="0.2">
      <c r="A886" s="10">
        <v>883</v>
      </c>
      <c r="B886" s="11">
        <v>111.73885750156937</v>
      </c>
      <c r="D886" s="10">
        <v>883</v>
      </c>
      <c r="E886" s="14">
        <v>111.73885750156937</v>
      </c>
    </row>
    <row r="887" spans="1:5" x14ac:dyDescent="0.2">
      <c r="A887" s="10">
        <v>884</v>
      </c>
      <c r="B887" s="11">
        <v>53.139013452914796</v>
      </c>
      <c r="D887" s="10">
        <v>884</v>
      </c>
      <c r="E887" s="14">
        <v>53.139013452914796</v>
      </c>
    </row>
    <row r="888" spans="1:5" x14ac:dyDescent="0.2">
      <c r="A888" s="10">
        <v>885</v>
      </c>
      <c r="B888" s="11">
        <v>112.10762331838565</v>
      </c>
      <c r="D888" s="10">
        <v>885</v>
      </c>
      <c r="E888" s="14">
        <v>112.10762331838565</v>
      </c>
    </row>
    <row r="889" spans="1:5" x14ac:dyDescent="0.2">
      <c r="A889" s="10">
        <v>886</v>
      </c>
      <c r="B889" s="11">
        <v>192.45172615564658</v>
      </c>
      <c r="D889" s="10">
        <v>886</v>
      </c>
      <c r="E889" s="14">
        <v>192.45172615564658</v>
      </c>
    </row>
    <row r="890" spans="1:5" x14ac:dyDescent="0.2">
      <c r="A890" s="10">
        <v>887</v>
      </c>
      <c r="B890" s="11">
        <v>84.696261682242991</v>
      </c>
      <c r="D890" s="10">
        <v>887</v>
      </c>
      <c r="E890" s="14">
        <v>84.696261682242991</v>
      </c>
    </row>
    <row r="891" spans="1:5" x14ac:dyDescent="0.2">
      <c r="A891" s="10">
        <v>888</v>
      </c>
      <c r="B891" s="11">
        <v>97.272074659009334</v>
      </c>
      <c r="D891" s="10">
        <v>888</v>
      </c>
      <c r="E891" s="14">
        <v>97.272074659009334</v>
      </c>
    </row>
    <row r="892" spans="1:5" x14ac:dyDescent="0.2">
      <c r="A892" s="10">
        <v>889</v>
      </c>
      <c r="B892" s="11">
        <v>120.88407758231845</v>
      </c>
      <c r="D892" s="10">
        <v>889</v>
      </c>
      <c r="E892" s="14">
        <v>120.88407758231845</v>
      </c>
    </row>
    <row r="893" spans="1:5" x14ac:dyDescent="0.2">
      <c r="A893" s="10">
        <v>890</v>
      </c>
      <c r="B893" s="11">
        <v>99.33554817275747</v>
      </c>
      <c r="D893" s="10">
        <v>890</v>
      </c>
      <c r="E893" s="14">
        <v>99.33554817275747</v>
      </c>
    </row>
    <row r="894" spans="1:5" x14ac:dyDescent="0.2">
      <c r="A894" s="10">
        <v>891</v>
      </c>
      <c r="B894" s="11">
        <v>133.00865800865802</v>
      </c>
      <c r="D894" s="10">
        <v>891</v>
      </c>
      <c r="E894" s="14">
        <v>133.00865800865802</v>
      </c>
    </row>
    <row r="895" spans="1:5" x14ac:dyDescent="0.2">
      <c r="A895" s="10">
        <v>892</v>
      </c>
      <c r="B895" s="11">
        <v>102.49554367201426</v>
      </c>
      <c r="D895" s="10">
        <v>892</v>
      </c>
      <c r="E895" s="14">
        <v>102.49554367201426</v>
      </c>
    </row>
    <row r="896" spans="1:5" x14ac:dyDescent="0.2">
      <c r="A896" s="10">
        <v>893</v>
      </c>
      <c r="B896" s="11">
        <v>144.6629213483146</v>
      </c>
      <c r="D896" s="10">
        <v>893</v>
      </c>
      <c r="E896" s="14">
        <v>144.6629213483146</v>
      </c>
    </row>
    <row r="897" spans="1:5" x14ac:dyDescent="0.2">
      <c r="A897" s="10">
        <v>894</v>
      </c>
      <c r="B897" s="11">
        <v>119.3058568329718</v>
      </c>
      <c r="D897" s="10">
        <v>894</v>
      </c>
      <c r="E897" s="14">
        <v>119.3058568329718</v>
      </c>
    </row>
    <row r="898" spans="1:5" x14ac:dyDescent="0.2">
      <c r="A898" s="10">
        <v>895</v>
      </c>
      <c r="B898" s="11">
        <v>77.431921824104236</v>
      </c>
      <c r="D898" s="10">
        <v>895</v>
      </c>
      <c r="E898" s="14">
        <v>77.431921824104236</v>
      </c>
    </row>
    <row r="899" spans="1:5" x14ac:dyDescent="0.2">
      <c r="A899" s="10">
        <v>896</v>
      </c>
      <c r="B899" s="11">
        <v>77.951002227171486</v>
      </c>
      <c r="D899" s="10">
        <v>896</v>
      </c>
      <c r="E899" s="14">
        <v>77.951002227171486</v>
      </c>
    </row>
    <row r="900" spans="1:5" x14ac:dyDescent="0.2">
      <c r="A900" s="10">
        <v>897</v>
      </c>
      <c r="B900" s="11">
        <v>111.98738170347004</v>
      </c>
      <c r="D900" s="10">
        <v>897</v>
      </c>
      <c r="E900" s="14">
        <v>111.98738170347004</v>
      </c>
    </row>
    <row r="901" spans="1:5" x14ac:dyDescent="0.2">
      <c r="A901" s="10">
        <v>898</v>
      </c>
      <c r="B901" s="11">
        <v>63.818303571428572</v>
      </c>
      <c r="D901" s="10">
        <v>898</v>
      </c>
      <c r="E901" s="14">
        <v>63.818303571428572</v>
      </c>
    </row>
    <row r="902" spans="1:5" x14ac:dyDescent="0.2">
      <c r="A902" s="10">
        <v>899</v>
      </c>
      <c r="B902" s="11">
        <v>258.73815566835873</v>
      </c>
      <c r="D902" s="10">
        <v>899</v>
      </c>
      <c r="E902" s="14">
        <v>258.73815566835873</v>
      </c>
    </row>
    <row r="903" spans="1:5" x14ac:dyDescent="0.2">
      <c r="A903" s="10">
        <v>900</v>
      </c>
      <c r="B903" s="11">
        <v>109.22330097087378</v>
      </c>
      <c r="D903" s="10">
        <v>900</v>
      </c>
      <c r="E903" s="14">
        <v>109.22330097087378</v>
      </c>
    </row>
    <row r="904" spans="1:5" x14ac:dyDescent="0.2">
      <c r="A904" s="10">
        <v>901</v>
      </c>
      <c r="B904" s="11">
        <v>128.2051282051282</v>
      </c>
      <c r="D904" s="10">
        <v>901</v>
      </c>
      <c r="E904" s="14">
        <v>128.2051282051282</v>
      </c>
    </row>
    <row r="905" spans="1:5" x14ac:dyDescent="0.2">
      <c r="A905" s="10">
        <v>902</v>
      </c>
      <c r="B905" s="11">
        <v>117.15160796324655</v>
      </c>
      <c r="D905" s="10">
        <v>902</v>
      </c>
      <c r="E905" s="14">
        <v>117.15160796324655</v>
      </c>
    </row>
    <row r="906" spans="1:5" x14ac:dyDescent="0.2">
      <c r="A906" s="10">
        <v>903</v>
      </c>
      <c r="B906" s="11">
        <v>119.28429423459245</v>
      </c>
      <c r="D906" s="10">
        <v>903</v>
      </c>
      <c r="E906" s="14">
        <v>119.28429423459245</v>
      </c>
    </row>
    <row r="907" spans="1:5" x14ac:dyDescent="0.2">
      <c r="A907" s="10">
        <v>904</v>
      </c>
      <c r="B907" s="11">
        <v>143.7125748502994</v>
      </c>
      <c r="D907" s="10">
        <v>904</v>
      </c>
      <c r="E907" s="14">
        <v>143.7125748502994</v>
      </c>
    </row>
    <row r="908" spans="1:5" x14ac:dyDescent="0.2">
      <c r="A908" s="10">
        <v>905</v>
      </c>
      <c r="B908" s="11">
        <v>139.13525498891352</v>
      </c>
      <c r="D908" s="10">
        <v>905</v>
      </c>
      <c r="E908" s="14">
        <v>139.13525498891352</v>
      </c>
    </row>
    <row r="909" spans="1:5" x14ac:dyDescent="0.2">
      <c r="A909" s="10">
        <v>906</v>
      </c>
      <c r="B909" s="11">
        <v>120.41392285983066</v>
      </c>
      <c r="D909" s="10">
        <v>906</v>
      </c>
      <c r="E909" s="14">
        <v>120.41392285983066</v>
      </c>
    </row>
    <row r="910" spans="1:5" x14ac:dyDescent="0.2">
      <c r="A910" s="10">
        <v>907</v>
      </c>
      <c r="B910" s="11">
        <v>155.86797066014671</v>
      </c>
      <c r="D910" s="10">
        <v>907</v>
      </c>
      <c r="E910" s="14">
        <v>155.86797066014671</v>
      </c>
    </row>
    <row r="911" spans="1:5" x14ac:dyDescent="0.2">
      <c r="A911" s="10">
        <v>908</v>
      </c>
      <c r="B911" s="11">
        <v>121.53621779290228</v>
      </c>
      <c r="D911" s="10">
        <v>908</v>
      </c>
      <c r="E911" s="14">
        <v>121.53621779290228</v>
      </c>
    </row>
    <row r="912" spans="1:5" x14ac:dyDescent="0.2">
      <c r="A912" s="10">
        <v>909</v>
      </c>
      <c r="B912" s="11">
        <v>145.23281596452327</v>
      </c>
      <c r="D912" s="10">
        <v>909</v>
      </c>
      <c r="E912" s="14">
        <v>145.23281596452327</v>
      </c>
    </row>
    <row r="913" spans="1:5" x14ac:dyDescent="0.2">
      <c r="A913" s="10">
        <v>910</v>
      </c>
      <c r="B913" s="11">
        <v>117.25067385444744</v>
      </c>
      <c r="D913" s="10">
        <v>910</v>
      </c>
      <c r="E913" s="14">
        <v>117.25067385444744</v>
      </c>
    </row>
    <row r="914" spans="1:5" x14ac:dyDescent="0.2">
      <c r="A914" s="10">
        <v>911</v>
      </c>
      <c r="B914" s="11">
        <v>67.854001759014949</v>
      </c>
      <c r="D914" s="10">
        <v>911</v>
      </c>
      <c r="E914" s="14">
        <v>67.854001759014949</v>
      </c>
    </row>
    <row r="915" spans="1:5" x14ac:dyDescent="0.2">
      <c r="A915" s="10">
        <v>912</v>
      </c>
      <c r="B915" s="11">
        <v>113.17034700315457</v>
      </c>
      <c r="D915" s="10">
        <v>912</v>
      </c>
      <c r="E915" s="14">
        <v>113.17034700315457</v>
      </c>
    </row>
    <row r="916" spans="1:5" x14ac:dyDescent="0.2">
      <c r="A916" s="10">
        <v>913</v>
      </c>
      <c r="B916" s="11">
        <v>86.699507389162562</v>
      </c>
      <c r="D916" s="10">
        <v>913</v>
      </c>
      <c r="E916" s="14">
        <v>86.699507389162562</v>
      </c>
    </row>
    <row r="917" spans="1:5" x14ac:dyDescent="0.2">
      <c r="A917" s="10">
        <v>914</v>
      </c>
      <c r="B917" s="11">
        <v>72.427572427572429</v>
      </c>
      <c r="D917" s="10">
        <v>914</v>
      </c>
      <c r="E917" s="14">
        <v>72.427572427572429</v>
      </c>
    </row>
    <row r="918" spans="1:5" x14ac:dyDescent="0.2">
      <c r="A918" s="10">
        <v>915</v>
      </c>
      <c r="B918" s="11">
        <v>141.93872549019608</v>
      </c>
      <c r="D918" s="10">
        <v>915</v>
      </c>
      <c r="E918" s="14">
        <v>141.93872549019608</v>
      </c>
    </row>
    <row r="919" spans="1:5" x14ac:dyDescent="0.2">
      <c r="A919" s="10">
        <v>916</v>
      </c>
      <c r="B919" s="11">
        <v>68.681318681318686</v>
      </c>
      <c r="D919" s="10">
        <v>916</v>
      </c>
      <c r="E919" s="14">
        <v>68.681318681318686</v>
      </c>
    </row>
    <row r="920" spans="1:5" x14ac:dyDescent="0.2">
      <c r="A920" s="10">
        <v>917</v>
      </c>
      <c r="B920" s="11">
        <v>73.564583333333331</v>
      </c>
      <c r="D920" s="10">
        <v>917</v>
      </c>
      <c r="E920" s="14">
        <v>73.564583333333331</v>
      </c>
    </row>
    <row r="921" spans="1:5" x14ac:dyDescent="0.2">
      <c r="A921" s="10">
        <v>918</v>
      </c>
      <c r="B921" s="11">
        <v>109.84540276647681</v>
      </c>
      <c r="D921" s="10">
        <v>918</v>
      </c>
      <c r="E921" s="14">
        <v>109.84540276647681</v>
      </c>
    </row>
    <row r="922" spans="1:5" x14ac:dyDescent="0.2">
      <c r="A922" s="10">
        <v>919</v>
      </c>
      <c r="B922" s="11">
        <v>111.89468735307945</v>
      </c>
      <c r="D922" s="10">
        <v>919</v>
      </c>
      <c r="E922" s="14">
        <v>111.89468735307945</v>
      </c>
    </row>
    <row r="923" spans="1:5" x14ac:dyDescent="0.2">
      <c r="A923" s="10">
        <v>920</v>
      </c>
      <c r="B923" s="11">
        <v>124.82319660537482</v>
      </c>
      <c r="D923" s="10">
        <v>920</v>
      </c>
      <c r="E923" s="14">
        <v>124.82319660537482</v>
      </c>
    </row>
    <row r="924" spans="1:5" x14ac:dyDescent="0.2">
      <c r="A924" s="10">
        <v>921</v>
      </c>
      <c r="B924" s="11">
        <v>116.79256246368391</v>
      </c>
      <c r="D924" s="10">
        <v>921</v>
      </c>
      <c r="E924" s="14">
        <v>116.79256246368391</v>
      </c>
    </row>
    <row r="925" spans="1:5" x14ac:dyDescent="0.2">
      <c r="A925" s="10">
        <v>922</v>
      </c>
      <c r="B925" s="11">
        <v>66.318181818181813</v>
      </c>
      <c r="D925" s="10">
        <v>922</v>
      </c>
      <c r="E925" s="14">
        <v>66.318181818181813</v>
      </c>
    </row>
    <row r="926" spans="1:5" x14ac:dyDescent="0.2">
      <c r="A926" s="10">
        <v>923</v>
      </c>
      <c r="B926" s="11">
        <v>129.17173252279636</v>
      </c>
      <c r="D926" s="10">
        <v>923</v>
      </c>
      <c r="E926" s="14">
        <v>129.17173252279636</v>
      </c>
    </row>
    <row r="927" spans="1:5" x14ac:dyDescent="0.2">
      <c r="A927" s="10">
        <v>924</v>
      </c>
      <c r="B927" s="11">
        <v>119.35683364254793</v>
      </c>
      <c r="D927" s="10">
        <v>924</v>
      </c>
      <c r="E927" s="14">
        <v>119.35683364254793</v>
      </c>
    </row>
    <row r="928" spans="1:5" x14ac:dyDescent="0.2">
      <c r="A928" s="10">
        <v>925</v>
      </c>
      <c r="B928" s="11">
        <v>123.07236061684461</v>
      </c>
      <c r="D928" s="10">
        <v>925</v>
      </c>
      <c r="E928" s="14">
        <v>123.07236061684461</v>
      </c>
    </row>
    <row r="929" spans="1:5" x14ac:dyDescent="0.2">
      <c r="A929" s="10">
        <v>926</v>
      </c>
      <c r="B929" s="11">
        <v>155.41740674955594</v>
      </c>
      <c r="D929" s="10">
        <v>926</v>
      </c>
      <c r="E929" s="14">
        <v>155.41740674955594</v>
      </c>
    </row>
    <row r="930" spans="1:5" x14ac:dyDescent="0.2">
      <c r="A930" s="10">
        <v>927</v>
      </c>
      <c r="B930" s="11">
        <v>120.05054759898904</v>
      </c>
      <c r="D930" s="10">
        <v>927</v>
      </c>
      <c r="E930" s="14">
        <v>120.05054759898904</v>
      </c>
    </row>
    <row r="931" spans="1:5" x14ac:dyDescent="0.2">
      <c r="A931" s="10">
        <v>928</v>
      </c>
      <c r="B931" s="11">
        <v>88.978766430738119</v>
      </c>
      <c r="D931" s="10">
        <v>928</v>
      </c>
      <c r="E931" s="14">
        <v>88.978766430738119</v>
      </c>
    </row>
    <row r="932" spans="1:5" x14ac:dyDescent="0.2">
      <c r="A932" s="10">
        <v>929</v>
      </c>
      <c r="B932" s="11">
        <v>132.27069351230426</v>
      </c>
      <c r="D932" s="10">
        <v>929</v>
      </c>
      <c r="E932" s="14">
        <v>132.27069351230426</v>
      </c>
    </row>
    <row r="933" spans="1:5" x14ac:dyDescent="0.2">
      <c r="A933" s="10">
        <v>930</v>
      </c>
      <c r="B933" s="11">
        <v>99.284436493738824</v>
      </c>
      <c r="D933" s="10">
        <v>930</v>
      </c>
      <c r="E933" s="14">
        <v>99.284436493738824</v>
      </c>
    </row>
    <row r="934" spans="1:5" x14ac:dyDescent="0.2">
      <c r="A934" s="10">
        <v>931</v>
      </c>
      <c r="B934" s="11">
        <v>137.10777626193723</v>
      </c>
      <c r="D934" s="10">
        <v>931</v>
      </c>
      <c r="E934" s="14">
        <v>137.10777626193723</v>
      </c>
    </row>
    <row r="935" spans="1:5" x14ac:dyDescent="0.2">
      <c r="A935" s="10">
        <v>932</v>
      </c>
      <c r="B935" s="11">
        <v>127.02702702702703</v>
      </c>
      <c r="D935" s="10">
        <v>932</v>
      </c>
      <c r="E935" s="14">
        <v>127.02702702702703</v>
      </c>
    </row>
    <row r="936" spans="1:5" x14ac:dyDescent="0.2">
      <c r="A936" s="10">
        <v>933</v>
      </c>
      <c r="B936" s="11">
        <v>167.97900262467192</v>
      </c>
      <c r="D936" s="10">
        <v>933</v>
      </c>
      <c r="E936" s="14">
        <v>167.97900262467192</v>
      </c>
    </row>
    <row r="937" spans="1:5" x14ac:dyDescent="0.2">
      <c r="A937" s="10">
        <v>934</v>
      </c>
      <c r="B937" s="11">
        <v>126.66666666666667</v>
      </c>
      <c r="D937" s="10">
        <v>934</v>
      </c>
      <c r="E937" s="14">
        <v>126.66666666666667</v>
      </c>
    </row>
    <row r="938" spans="1:5" x14ac:dyDescent="0.2">
      <c r="A938" s="10">
        <v>935</v>
      </c>
      <c r="B938" s="11">
        <v>116.96471725471243</v>
      </c>
      <c r="D938" s="10">
        <v>935</v>
      </c>
      <c r="E938" s="14">
        <v>116.96471725471243</v>
      </c>
    </row>
    <row r="939" spans="1:5" x14ac:dyDescent="0.2">
      <c r="A939" s="10">
        <v>936</v>
      </c>
      <c r="B939" s="11">
        <v>106.9611780455154</v>
      </c>
      <c r="D939" s="10">
        <v>936</v>
      </c>
      <c r="E939" s="14">
        <v>106.9611780455154</v>
      </c>
    </row>
    <row r="940" spans="1:5" x14ac:dyDescent="0.2">
      <c r="A940" s="10">
        <v>937</v>
      </c>
      <c r="B940" s="11">
        <v>154.08333333333334</v>
      </c>
      <c r="D940" s="10">
        <v>937</v>
      </c>
      <c r="E940" s="14">
        <v>154.08333333333334</v>
      </c>
    </row>
    <row r="941" spans="1:5" x14ac:dyDescent="0.2">
      <c r="A941" s="10">
        <v>938</v>
      </c>
      <c r="B941" s="11">
        <v>128.36123795027905</v>
      </c>
      <c r="D941" s="10">
        <v>938</v>
      </c>
      <c r="E941" s="14">
        <v>128.36123795027905</v>
      </c>
    </row>
    <row r="942" spans="1:5" x14ac:dyDescent="0.2">
      <c r="A942" s="10">
        <v>939</v>
      </c>
      <c r="B942" s="11">
        <v>122.2217125382263</v>
      </c>
      <c r="D942" s="10">
        <v>939</v>
      </c>
      <c r="E942" s="14">
        <v>122.2217125382263</v>
      </c>
    </row>
    <row r="943" spans="1:5" x14ac:dyDescent="0.2">
      <c r="A943" s="10">
        <v>940</v>
      </c>
      <c r="B943" s="11">
        <v>101.70620058260508</v>
      </c>
      <c r="D943" s="10">
        <v>940</v>
      </c>
      <c r="E943" s="14">
        <v>101.70620058260508</v>
      </c>
    </row>
    <row r="944" spans="1:5" x14ac:dyDescent="0.2">
      <c r="A944" s="10">
        <v>941</v>
      </c>
      <c r="B944" s="11">
        <v>87.326388888888886</v>
      </c>
      <c r="D944" s="10">
        <v>941</v>
      </c>
      <c r="E944" s="14">
        <v>87.326388888888886</v>
      </c>
    </row>
    <row r="945" spans="1:5" x14ac:dyDescent="0.2">
      <c r="A945" s="10">
        <v>942</v>
      </c>
      <c r="B945" s="11">
        <v>103.88349514563107</v>
      </c>
      <c r="D945" s="10">
        <v>942</v>
      </c>
      <c r="E945" s="14">
        <v>103.88349514563107</v>
      </c>
    </row>
    <row r="946" spans="1:5" x14ac:dyDescent="0.2">
      <c r="A946" s="10">
        <v>943</v>
      </c>
      <c r="B946" s="11">
        <v>104.16666666666667</v>
      </c>
      <c r="D946" s="10">
        <v>943</v>
      </c>
      <c r="E946" s="14">
        <v>104.16666666666667</v>
      </c>
    </row>
    <row r="947" spans="1:5" x14ac:dyDescent="0.2">
      <c r="A947" s="10">
        <v>944</v>
      </c>
      <c r="B947" s="11">
        <v>87.622549019607845</v>
      </c>
      <c r="D947" s="10">
        <v>944</v>
      </c>
      <c r="E947" s="14">
        <v>87.622549019607845</v>
      </c>
    </row>
    <row r="948" spans="1:5" x14ac:dyDescent="0.2">
      <c r="A948" s="10">
        <v>945</v>
      </c>
      <c r="B948" s="11">
        <v>102.30654761904762</v>
      </c>
      <c r="D948" s="10">
        <v>945</v>
      </c>
      <c r="E948" s="14">
        <v>102.30654761904762</v>
      </c>
    </row>
    <row r="949" spans="1:5" x14ac:dyDescent="0.2">
      <c r="A949" s="10">
        <v>946</v>
      </c>
      <c r="B949" s="11">
        <v>66.827180310326384</v>
      </c>
      <c r="D949" s="10">
        <v>946</v>
      </c>
      <c r="E949" s="14">
        <v>66.827180310326384</v>
      </c>
    </row>
    <row r="950" spans="1:5" x14ac:dyDescent="0.2">
      <c r="A950" s="10">
        <v>947</v>
      </c>
      <c r="B950" s="11">
        <v>125</v>
      </c>
      <c r="D950" s="10">
        <v>947</v>
      </c>
      <c r="E950" s="14">
        <v>125</v>
      </c>
    </row>
    <row r="951" spans="1:5" x14ac:dyDescent="0.2">
      <c r="A951" s="10">
        <v>948</v>
      </c>
      <c r="B951" s="11">
        <v>165.74585635359117</v>
      </c>
      <c r="D951" s="10">
        <v>948</v>
      </c>
      <c r="E951" s="14">
        <v>165.74585635359117</v>
      </c>
    </row>
    <row r="952" spans="1:5" x14ac:dyDescent="0.2">
      <c r="A952" s="10">
        <v>949</v>
      </c>
      <c r="B952" s="11">
        <v>108.38963963963964</v>
      </c>
      <c r="D952" s="10">
        <v>949</v>
      </c>
      <c r="E952" s="14">
        <v>108.38963963963964</v>
      </c>
    </row>
    <row r="953" spans="1:5" x14ac:dyDescent="0.2">
      <c r="A953" s="10">
        <v>950</v>
      </c>
      <c r="B953" s="11">
        <v>143.01230992034758</v>
      </c>
      <c r="D953" s="10">
        <v>950</v>
      </c>
      <c r="E953" s="14">
        <v>143.01230992034758</v>
      </c>
    </row>
    <row r="954" spans="1:5" x14ac:dyDescent="0.2">
      <c r="A954" s="10">
        <v>951</v>
      </c>
      <c r="B954" s="11">
        <v>149.30555555555554</v>
      </c>
      <c r="D954" s="10">
        <v>951</v>
      </c>
      <c r="E954" s="14">
        <v>149.30555555555554</v>
      </c>
    </row>
    <row r="955" spans="1:5" x14ac:dyDescent="0.2">
      <c r="A955" s="10">
        <v>952</v>
      </c>
      <c r="B955" s="11">
        <v>124.24870466321244</v>
      </c>
      <c r="D955" s="10">
        <v>952</v>
      </c>
      <c r="E955" s="14">
        <v>124.24870466321244</v>
      </c>
    </row>
    <row r="956" spans="1:5" x14ac:dyDescent="0.2">
      <c r="A956" s="10">
        <v>953</v>
      </c>
      <c r="B956" s="11">
        <v>174.34895833333334</v>
      </c>
      <c r="D956" s="10">
        <v>953</v>
      </c>
      <c r="E956" s="14">
        <v>174.34895833333334</v>
      </c>
    </row>
    <row r="957" spans="1:5" x14ac:dyDescent="0.2">
      <c r="A957" s="10">
        <v>954</v>
      </c>
      <c r="B957" s="11">
        <v>87.39837398373983</v>
      </c>
      <c r="D957" s="10">
        <v>954</v>
      </c>
      <c r="E957" s="14">
        <v>87.39837398373983</v>
      </c>
    </row>
    <row r="958" spans="1:5" x14ac:dyDescent="0.2">
      <c r="A958" s="10">
        <v>955</v>
      </c>
      <c r="B958" s="11">
        <v>130.10204081632654</v>
      </c>
      <c r="D958" s="10">
        <v>955</v>
      </c>
      <c r="E958" s="14">
        <v>130.10204081632654</v>
      </c>
    </row>
    <row r="959" spans="1:5" x14ac:dyDescent="0.2">
      <c r="A959" s="10">
        <v>956</v>
      </c>
      <c r="B959" s="11">
        <v>74.055158324821249</v>
      </c>
      <c r="D959" s="10">
        <v>956</v>
      </c>
      <c r="E959" s="14">
        <v>74.055158324821249</v>
      </c>
    </row>
    <row r="960" spans="1:5" x14ac:dyDescent="0.2">
      <c r="A960" s="10">
        <v>957</v>
      </c>
      <c r="B960" s="11">
        <v>100.89503661513426</v>
      </c>
      <c r="D960" s="10">
        <v>957</v>
      </c>
      <c r="E960" s="14">
        <v>100.89503661513426</v>
      </c>
    </row>
    <row r="961" spans="1:5" x14ac:dyDescent="0.2">
      <c r="A961" s="10">
        <v>958</v>
      </c>
      <c r="B961" s="11">
        <v>124.88174077578051</v>
      </c>
      <c r="D961" s="10">
        <v>958</v>
      </c>
      <c r="E961" s="14">
        <v>124.88174077578051</v>
      </c>
    </row>
    <row r="962" spans="1:5" x14ac:dyDescent="0.2">
      <c r="A962" s="10">
        <v>959</v>
      </c>
      <c r="B962" s="11">
        <v>138.36948391922215</v>
      </c>
      <c r="D962" s="10">
        <v>959</v>
      </c>
      <c r="E962" s="14">
        <v>138.36948391922215</v>
      </c>
    </row>
    <row r="963" spans="1:5" x14ac:dyDescent="0.2">
      <c r="A963" s="10">
        <v>960</v>
      </c>
      <c r="B963" s="11">
        <v>109.46327683615819</v>
      </c>
      <c r="D963" s="10">
        <v>960</v>
      </c>
      <c r="E963" s="14">
        <v>109.46327683615819</v>
      </c>
    </row>
    <row r="964" spans="1:5" x14ac:dyDescent="0.2">
      <c r="A964" s="10">
        <v>961</v>
      </c>
      <c r="B964" s="11">
        <v>135.78088578088577</v>
      </c>
      <c r="D964" s="10">
        <v>961</v>
      </c>
      <c r="E964" s="14">
        <v>135.78088578088577</v>
      </c>
    </row>
    <row r="965" spans="1:5" x14ac:dyDescent="0.2">
      <c r="A965" s="10">
        <v>962</v>
      </c>
      <c r="B965" s="11">
        <v>94.707520891364908</v>
      </c>
      <c r="D965" s="10">
        <v>962</v>
      </c>
      <c r="E965" s="14">
        <v>94.707520891364908</v>
      </c>
    </row>
    <row r="966" spans="1:5" x14ac:dyDescent="0.2">
      <c r="A966" s="10">
        <v>963</v>
      </c>
      <c r="B966" s="11">
        <v>100.12919896640827</v>
      </c>
      <c r="D966" s="10">
        <v>963</v>
      </c>
      <c r="E966" s="14">
        <v>100.12919896640827</v>
      </c>
    </row>
    <row r="967" spans="1:5" x14ac:dyDescent="0.2">
      <c r="A967" s="10">
        <v>964</v>
      </c>
      <c r="B967" s="11">
        <v>132.77777777777777</v>
      </c>
      <c r="D967" s="10">
        <v>964</v>
      </c>
      <c r="E967" s="14">
        <v>132.77777777777777</v>
      </c>
    </row>
    <row r="968" spans="1:5" x14ac:dyDescent="0.2">
      <c r="A968" s="10">
        <v>965</v>
      </c>
      <c r="B968" s="11">
        <v>113.46356916578669</v>
      </c>
      <c r="D968" s="10">
        <v>965</v>
      </c>
      <c r="E968" s="14">
        <v>113.46356916578669</v>
      </c>
    </row>
    <row r="969" spans="1:5" x14ac:dyDescent="0.2">
      <c r="A969" s="10">
        <v>966</v>
      </c>
      <c r="B969" s="11">
        <v>120.55256064690028</v>
      </c>
      <c r="D969" s="10">
        <v>966</v>
      </c>
      <c r="E969" s="14">
        <v>120.55256064690028</v>
      </c>
    </row>
    <row r="970" spans="1:5" x14ac:dyDescent="0.2">
      <c r="A970" s="10">
        <v>967</v>
      </c>
      <c r="B970" s="11">
        <v>122.32415902140673</v>
      </c>
      <c r="D970" s="10">
        <v>967</v>
      </c>
      <c r="E970" s="14">
        <v>122.32415902140673</v>
      </c>
    </row>
    <row r="971" spans="1:5" x14ac:dyDescent="0.2">
      <c r="A971" s="10">
        <v>968</v>
      </c>
      <c r="B971" s="11">
        <v>122.95081967213115</v>
      </c>
      <c r="D971" s="10">
        <v>968</v>
      </c>
      <c r="E971" s="14">
        <v>122.95081967213115</v>
      </c>
    </row>
    <row r="972" spans="1:5" x14ac:dyDescent="0.2">
      <c r="A972" s="10">
        <v>969</v>
      </c>
      <c r="B972" s="11">
        <v>39.152892561983471</v>
      </c>
      <c r="D972" s="10">
        <v>969</v>
      </c>
      <c r="E972" s="14">
        <v>39.152892561983471</v>
      </c>
    </row>
    <row r="973" spans="1:5" x14ac:dyDescent="0.2">
      <c r="A973" s="10">
        <v>970</v>
      </c>
      <c r="B973" s="11">
        <v>127.85388127853881</v>
      </c>
      <c r="D973" s="10">
        <v>970</v>
      </c>
      <c r="E973" s="14">
        <v>127.85388127853881</v>
      </c>
    </row>
    <row r="974" spans="1:5" x14ac:dyDescent="0.2">
      <c r="A974" s="10">
        <v>971</v>
      </c>
      <c r="B974" s="11">
        <v>113.25503355704699</v>
      </c>
      <c r="D974" s="10">
        <v>971</v>
      </c>
      <c r="E974" s="14">
        <v>113.25503355704699</v>
      </c>
    </row>
    <row r="975" spans="1:5" x14ac:dyDescent="0.2">
      <c r="A975" s="10">
        <v>972</v>
      </c>
      <c r="B975" s="11">
        <v>106.39606396063961</v>
      </c>
      <c r="D975" s="10">
        <v>972</v>
      </c>
      <c r="E975" s="14">
        <v>106.39606396063961</v>
      </c>
    </row>
    <row r="976" spans="1:5" x14ac:dyDescent="0.2">
      <c r="A976" s="10">
        <v>973</v>
      </c>
      <c r="B976" s="11">
        <v>108.38779956427015</v>
      </c>
      <c r="D976" s="10">
        <v>973</v>
      </c>
      <c r="E976" s="14">
        <v>108.38779956427015</v>
      </c>
    </row>
    <row r="977" spans="1:5" x14ac:dyDescent="0.2">
      <c r="A977" s="10">
        <v>974</v>
      </c>
      <c r="B977" s="11">
        <v>127.45098039215686</v>
      </c>
      <c r="D977" s="10">
        <v>974</v>
      </c>
      <c r="E977" s="14">
        <v>127.45098039215686</v>
      </c>
    </row>
    <row r="978" spans="1:5" x14ac:dyDescent="0.2">
      <c r="A978" s="10">
        <v>975</v>
      </c>
      <c r="B978" s="11">
        <v>82.961862308073307</v>
      </c>
      <c r="D978" s="10">
        <v>975</v>
      </c>
      <c r="E978" s="14">
        <v>82.961862308073307</v>
      </c>
    </row>
    <row r="979" spans="1:5" x14ac:dyDescent="0.2">
      <c r="A979" s="10">
        <v>976</v>
      </c>
      <c r="B979" s="11">
        <v>119.39218523878436</v>
      </c>
      <c r="D979" s="10">
        <v>976</v>
      </c>
      <c r="E979" s="14">
        <v>119.39218523878436</v>
      </c>
    </row>
    <row r="980" spans="1:5" x14ac:dyDescent="0.2">
      <c r="A980" s="10">
        <v>977</v>
      </c>
      <c r="B980" s="11">
        <v>98.388952819332573</v>
      </c>
      <c r="D980" s="10">
        <v>977</v>
      </c>
      <c r="E980" s="14">
        <v>98.388952819332573</v>
      </c>
    </row>
    <row r="981" spans="1:5" x14ac:dyDescent="0.2">
      <c r="A981" s="10">
        <v>978</v>
      </c>
      <c r="B981" s="11">
        <v>161.07977437550363</v>
      </c>
      <c r="D981" s="10">
        <v>978</v>
      </c>
      <c r="E981" s="14">
        <v>161.07977437550363</v>
      </c>
    </row>
    <row r="982" spans="1:5" x14ac:dyDescent="0.2">
      <c r="A982" s="10">
        <v>979</v>
      </c>
      <c r="B982" s="11">
        <v>123.04250559284117</v>
      </c>
      <c r="D982" s="10">
        <v>979</v>
      </c>
      <c r="E982" s="14">
        <v>123.04250559284117</v>
      </c>
    </row>
    <row r="983" spans="1:5" x14ac:dyDescent="0.2">
      <c r="A983" s="10">
        <v>980</v>
      </c>
      <c r="B983" s="11">
        <v>123.9964317573595</v>
      </c>
      <c r="D983" s="10">
        <v>980</v>
      </c>
      <c r="E983" s="14">
        <v>123.9964317573595</v>
      </c>
    </row>
    <row r="984" spans="1:5" x14ac:dyDescent="0.2">
      <c r="A984" s="10">
        <v>981</v>
      </c>
      <c r="B984" s="11">
        <v>178.57857857857857</v>
      </c>
      <c r="D984" s="10">
        <v>981</v>
      </c>
      <c r="E984" s="14">
        <v>178.57857857857857</v>
      </c>
    </row>
    <row r="985" spans="1:5" x14ac:dyDescent="0.2">
      <c r="A985" s="10">
        <v>982</v>
      </c>
      <c r="B985" s="11">
        <v>128.63705972434917</v>
      </c>
      <c r="D985" s="10">
        <v>982</v>
      </c>
      <c r="E985" s="14">
        <v>128.63705972434917</v>
      </c>
    </row>
    <row r="986" spans="1:5" x14ac:dyDescent="0.2">
      <c r="A986" s="10">
        <v>983</v>
      </c>
      <c r="B986" s="11">
        <v>126.29936808846762</v>
      </c>
      <c r="D986" s="10">
        <v>983</v>
      </c>
      <c r="E986" s="14">
        <v>126.29936808846762</v>
      </c>
    </row>
    <row r="987" spans="1:5" x14ac:dyDescent="0.2">
      <c r="A987" s="10">
        <v>984</v>
      </c>
      <c r="B987" s="11">
        <v>111.7467248908297</v>
      </c>
      <c r="D987" s="10">
        <v>984</v>
      </c>
      <c r="E987" s="14">
        <v>111.7467248908297</v>
      </c>
    </row>
    <row r="988" spans="1:5" x14ac:dyDescent="0.2">
      <c r="A988" s="10">
        <v>985</v>
      </c>
      <c r="B988" s="11">
        <v>72.664359861591691</v>
      </c>
      <c r="D988" s="10">
        <v>985</v>
      </c>
      <c r="E988" s="14">
        <v>72.664359861591691</v>
      </c>
    </row>
    <row r="989" spans="1:5" x14ac:dyDescent="0.2">
      <c r="A989" s="10">
        <v>986</v>
      </c>
      <c r="B989" s="11">
        <v>107.38831615120274</v>
      </c>
      <c r="D989" s="10">
        <v>986</v>
      </c>
      <c r="E989" s="14">
        <v>107.38831615120274</v>
      </c>
    </row>
    <row r="990" spans="1:5" x14ac:dyDescent="0.2">
      <c r="A990" s="10">
        <v>987</v>
      </c>
      <c r="B990" s="11">
        <v>71.559633027522935</v>
      </c>
      <c r="D990" s="10">
        <v>987</v>
      </c>
      <c r="E990" s="14">
        <v>71.559633027522935</v>
      </c>
    </row>
    <row r="991" spans="1:5" x14ac:dyDescent="0.2">
      <c r="A991" s="10">
        <v>988</v>
      </c>
      <c r="B991" s="11">
        <v>203.70721649484537</v>
      </c>
      <c r="D991" s="10">
        <v>988</v>
      </c>
      <c r="E991" s="14">
        <v>203.70721649484537</v>
      </c>
    </row>
    <row r="992" spans="1:5" x14ac:dyDescent="0.2">
      <c r="A992" s="10">
        <v>989</v>
      </c>
      <c r="B992" s="11">
        <v>96.059113300492612</v>
      </c>
      <c r="D992" s="10">
        <v>989</v>
      </c>
      <c r="E992" s="14">
        <v>96.059113300492612</v>
      </c>
    </row>
    <row r="993" spans="1:5" x14ac:dyDescent="0.2">
      <c r="A993" s="10">
        <v>990</v>
      </c>
      <c r="B993" s="11">
        <v>125</v>
      </c>
      <c r="D993" s="10">
        <v>990</v>
      </c>
      <c r="E993" s="14">
        <v>125</v>
      </c>
    </row>
    <row r="994" spans="1:5" x14ac:dyDescent="0.2">
      <c r="A994" s="10">
        <v>991</v>
      </c>
      <c r="B994" s="11">
        <v>145.48494983277592</v>
      </c>
      <c r="D994" s="10">
        <v>991</v>
      </c>
      <c r="E994" s="14">
        <v>145.48494983277592</v>
      </c>
    </row>
    <row r="995" spans="1:5" x14ac:dyDescent="0.2">
      <c r="A995" s="10">
        <v>992</v>
      </c>
      <c r="B995" s="11">
        <v>96.440872560275551</v>
      </c>
      <c r="D995" s="10">
        <v>992</v>
      </c>
      <c r="E995" s="14">
        <v>96.440872560275551</v>
      </c>
    </row>
    <row r="996" spans="1:5" x14ac:dyDescent="0.2">
      <c r="A996" s="10">
        <v>993</v>
      </c>
      <c r="B996" s="11">
        <v>101.02647217720151</v>
      </c>
      <c r="D996" s="10">
        <v>993</v>
      </c>
      <c r="E996" s="14">
        <v>101.02647217720151</v>
      </c>
    </row>
    <row r="997" spans="1:5" x14ac:dyDescent="0.2">
      <c r="A997" s="10">
        <v>994</v>
      </c>
      <c r="B997" s="11">
        <v>115.93333333333334</v>
      </c>
      <c r="D997" s="10">
        <v>994</v>
      </c>
      <c r="E997" s="14">
        <v>115.93333333333334</v>
      </c>
    </row>
    <row r="998" spans="1:5" x14ac:dyDescent="0.2">
      <c r="A998" s="10">
        <v>995</v>
      </c>
      <c r="B998" s="11">
        <v>196.44935972060534</v>
      </c>
      <c r="D998" s="10">
        <v>995</v>
      </c>
      <c r="E998" s="14">
        <v>196.44935972060534</v>
      </c>
    </row>
    <row r="999" spans="1:5" x14ac:dyDescent="0.2">
      <c r="A999" s="10">
        <v>996</v>
      </c>
      <c r="B999" s="11">
        <v>98.861788617886177</v>
      </c>
      <c r="D999" s="10">
        <v>996</v>
      </c>
      <c r="E999" s="14">
        <v>98.861788617886177</v>
      </c>
    </row>
    <row r="1000" spans="1:5" x14ac:dyDescent="0.2">
      <c r="A1000" s="10">
        <v>997</v>
      </c>
      <c r="B1000" s="11">
        <v>130</v>
      </c>
      <c r="D1000" s="10">
        <v>997</v>
      </c>
      <c r="E1000" s="14">
        <v>130</v>
      </c>
    </row>
    <row r="1001" spans="1:5" x14ac:dyDescent="0.2">
      <c r="A1001" s="10">
        <v>998</v>
      </c>
      <c r="B1001" s="11">
        <v>128.29403606102636</v>
      </c>
      <c r="D1001" s="10">
        <v>998</v>
      </c>
      <c r="E1001" s="14">
        <v>128.29403606102636</v>
      </c>
    </row>
    <row r="1002" spans="1:5" x14ac:dyDescent="0.2">
      <c r="A1002" s="10">
        <v>999</v>
      </c>
      <c r="B1002" s="11">
        <v>84.493964716805948</v>
      </c>
      <c r="D1002" s="10">
        <v>999</v>
      </c>
      <c r="E1002" s="14">
        <v>84.493964716805948</v>
      </c>
    </row>
    <row r="1003" spans="1:5" x14ac:dyDescent="0.2">
      <c r="A1003" s="10">
        <v>1000</v>
      </c>
      <c r="B1003" s="11">
        <v>170.52980132450332</v>
      </c>
      <c r="D1003" s="10">
        <v>1000</v>
      </c>
      <c r="E1003" s="14">
        <v>170.52980132450332</v>
      </c>
    </row>
    <row r="1004" spans="1:5" x14ac:dyDescent="0.2">
      <c r="A1004" s="10">
        <v>1001</v>
      </c>
      <c r="B1004" s="11">
        <v>86.86440677966101</v>
      </c>
      <c r="D1004" s="10">
        <v>1001</v>
      </c>
      <c r="E1004" s="14">
        <v>86.86440677966101</v>
      </c>
    </row>
    <row r="1005" spans="1:5" x14ac:dyDescent="0.2">
      <c r="A1005" s="10">
        <v>1002</v>
      </c>
      <c r="B1005" s="11">
        <v>124.45730824891461</v>
      </c>
      <c r="D1005" s="10">
        <v>1002</v>
      </c>
      <c r="E1005" s="14">
        <v>124.45730824891461</v>
      </c>
    </row>
    <row r="1006" spans="1:5" x14ac:dyDescent="0.2">
      <c r="A1006" s="10">
        <v>1003</v>
      </c>
      <c r="B1006" s="11">
        <v>147.39517153748412</v>
      </c>
      <c r="D1006" s="10">
        <v>1003</v>
      </c>
      <c r="E1006" s="14">
        <v>147.39517153748412</v>
      </c>
    </row>
    <row r="1007" spans="1:5" x14ac:dyDescent="0.2">
      <c r="A1007" s="10">
        <v>1004</v>
      </c>
      <c r="B1007" s="11">
        <v>81.491071428571431</v>
      </c>
      <c r="D1007" s="10">
        <v>1004</v>
      </c>
      <c r="E1007" s="14">
        <v>81.491071428571431</v>
      </c>
    </row>
    <row r="1008" spans="1:5" x14ac:dyDescent="0.2">
      <c r="A1008" s="10">
        <v>1005</v>
      </c>
      <c r="B1008" s="11">
        <v>120.34574468085107</v>
      </c>
      <c r="D1008" s="10">
        <v>1005</v>
      </c>
      <c r="E1008" s="14">
        <v>120.34574468085107</v>
      </c>
    </row>
    <row r="1009" spans="1:5" x14ac:dyDescent="0.2">
      <c r="A1009" s="10">
        <v>1006</v>
      </c>
      <c r="B1009" s="11">
        <v>152.18274111675126</v>
      </c>
      <c r="D1009" s="10">
        <v>1006</v>
      </c>
      <c r="E1009" s="14">
        <v>152.18274111675126</v>
      </c>
    </row>
    <row r="1010" spans="1:5" x14ac:dyDescent="0.2">
      <c r="A1010" s="10">
        <v>1007</v>
      </c>
      <c r="B1010" s="11">
        <v>98.672299336149663</v>
      </c>
      <c r="D1010" s="10">
        <v>1007</v>
      </c>
      <c r="E1010" s="14">
        <v>98.672299336149663</v>
      </c>
    </row>
    <row r="1011" spans="1:5" x14ac:dyDescent="0.2">
      <c r="A1011" s="10">
        <v>1008</v>
      </c>
      <c r="B1011" s="11">
        <v>80.586080586080584</v>
      </c>
      <c r="D1011" s="10">
        <v>1008</v>
      </c>
      <c r="E1011" s="14">
        <v>80.586080586080584</v>
      </c>
    </row>
    <row r="1012" spans="1:5" x14ac:dyDescent="0.2">
      <c r="A1012" s="10">
        <v>1009</v>
      </c>
      <c r="B1012" s="11">
        <v>140.35087719298247</v>
      </c>
      <c r="D1012" s="10">
        <v>1009</v>
      </c>
      <c r="E1012" s="14">
        <v>140.35087719298247</v>
      </c>
    </row>
    <row r="1013" spans="1:5" x14ac:dyDescent="0.2">
      <c r="A1013" s="10">
        <v>1010</v>
      </c>
      <c r="B1013" s="11">
        <v>67.017082785808142</v>
      </c>
      <c r="D1013" s="10">
        <v>1010</v>
      </c>
      <c r="E1013" s="14">
        <v>67.017082785808142</v>
      </c>
    </row>
    <row r="1014" spans="1:5" x14ac:dyDescent="0.2">
      <c r="A1014" s="10">
        <v>1011</v>
      </c>
      <c r="B1014" s="11">
        <v>106.21557828481511</v>
      </c>
      <c r="D1014" s="10">
        <v>1011</v>
      </c>
      <c r="E1014" s="14">
        <v>106.21557828481511</v>
      </c>
    </row>
    <row r="1015" spans="1:5" x14ac:dyDescent="0.2">
      <c r="A1015" s="10">
        <v>1012</v>
      </c>
      <c r="B1015" s="11">
        <v>60.096153846153847</v>
      </c>
      <c r="D1015" s="10">
        <v>1012</v>
      </c>
      <c r="E1015" s="14">
        <v>60.096153846153847</v>
      </c>
    </row>
    <row r="1016" spans="1:5" x14ac:dyDescent="0.2">
      <c r="A1016" s="10">
        <v>1013</v>
      </c>
      <c r="B1016" s="11">
        <v>109.85352862849534</v>
      </c>
      <c r="D1016" s="10">
        <v>1013</v>
      </c>
      <c r="E1016" s="14">
        <v>109.85352862849534</v>
      </c>
    </row>
    <row r="1017" spans="1:5" x14ac:dyDescent="0.2">
      <c r="A1017" s="10">
        <v>1014</v>
      </c>
      <c r="B1017" s="11">
        <v>83.170254403131111</v>
      </c>
      <c r="D1017" s="10">
        <v>1014</v>
      </c>
      <c r="E1017" s="14">
        <v>83.170254403131111</v>
      </c>
    </row>
    <row r="1018" spans="1:5" x14ac:dyDescent="0.2">
      <c r="A1018" s="10">
        <v>1015</v>
      </c>
      <c r="B1018" s="11">
        <v>110.16635859519408</v>
      </c>
      <c r="D1018" s="10">
        <v>1015</v>
      </c>
      <c r="E1018" s="14">
        <v>110.16635859519408</v>
      </c>
    </row>
    <row r="1019" spans="1:5" x14ac:dyDescent="0.2">
      <c r="A1019" s="10">
        <v>1016</v>
      </c>
      <c r="B1019" s="11">
        <v>136.33633633633633</v>
      </c>
      <c r="D1019" s="10">
        <v>1016</v>
      </c>
      <c r="E1019" s="14">
        <v>136.33633633633633</v>
      </c>
    </row>
    <row r="1020" spans="1:5" x14ac:dyDescent="0.2">
      <c r="A1020" s="10">
        <v>1017</v>
      </c>
      <c r="B1020" s="11">
        <v>134.97340425531914</v>
      </c>
      <c r="D1020" s="10">
        <v>1017</v>
      </c>
      <c r="E1020" s="14">
        <v>134.97340425531914</v>
      </c>
    </row>
    <row r="1021" spans="1:5" x14ac:dyDescent="0.2">
      <c r="A1021" s="10">
        <v>1018</v>
      </c>
      <c r="B1021" s="11">
        <v>137.86764705882354</v>
      </c>
      <c r="D1021" s="10">
        <v>1018</v>
      </c>
      <c r="E1021" s="14">
        <v>137.86764705882354</v>
      </c>
    </row>
    <row r="1022" spans="1:5" x14ac:dyDescent="0.2">
      <c r="A1022" s="10">
        <v>1019</v>
      </c>
      <c r="B1022" s="11">
        <v>108.69565217391305</v>
      </c>
      <c r="D1022" s="10">
        <v>1019</v>
      </c>
      <c r="E1022" s="14">
        <v>108.69565217391305</v>
      </c>
    </row>
    <row r="1023" spans="1:5" x14ac:dyDescent="0.2">
      <c r="A1023" s="10">
        <v>1020</v>
      </c>
      <c r="B1023" s="11">
        <v>141.75962815405046</v>
      </c>
      <c r="D1023" s="10">
        <v>1020</v>
      </c>
      <c r="E1023" s="14">
        <v>141.75962815405046</v>
      </c>
    </row>
    <row r="1024" spans="1:5" x14ac:dyDescent="0.2">
      <c r="A1024" s="10">
        <v>1021</v>
      </c>
      <c r="B1024" s="11">
        <v>155.47703180212014</v>
      </c>
      <c r="D1024" s="10">
        <v>1021</v>
      </c>
      <c r="E1024" s="14">
        <v>155.47703180212014</v>
      </c>
    </row>
    <row r="1025" spans="1:5" x14ac:dyDescent="0.2">
      <c r="A1025" s="10">
        <v>1022</v>
      </c>
      <c r="B1025" s="11">
        <v>159.01639344262296</v>
      </c>
      <c r="D1025" s="10">
        <v>1022</v>
      </c>
      <c r="E1025" s="14">
        <v>159.01639344262296</v>
      </c>
    </row>
    <row r="1026" spans="1:5" x14ac:dyDescent="0.2">
      <c r="A1026" s="10">
        <v>1023</v>
      </c>
      <c r="B1026" s="11">
        <v>69.711538461538467</v>
      </c>
      <c r="D1026" s="10">
        <v>1023</v>
      </c>
      <c r="E1026" s="14">
        <v>69.711538461538467</v>
      </c>
    </row>
    <row r="1027" spans="1:5" x14ac:dyDescent="0.2">
      <c r="A1027" s="10">
        <v>1024</v>
      </c>
      <c r="B1027" s="11">
        <v>126.99468085106383</v>
      </c>
      <c r="D1027" s="10">
        <v>1024</v>
      </c>
      <c r="E1027" s="14">
        <v>126.99468085106383</v>
      </c>
    </row>
    <row r="1028" spans="1:5" x14ac:dyDescent="0.2">
      <c r="A1028" s="10">
        <v>1025</v>
      </c>
      <c r="B1028" s="11">
        <v>99.033816425120776</v>
      </c>
      <c r="D1028" s="10">
        <v>1025</v>
      </c>
      <c r="E1028" s="14">
        <v>99.033816425120776</v>
      </c>
    </row>
    <row r="1029" spans="1:5" x14ac:dyDescent="0.2">
      <c r="A1029" s="10">
        <v>1026</v>
      </c>
      <c r="B1029" s="11">
        <v>127.55102040816327</v>
      </c>
      <c r="D1029" s="10">
        <v>1026</v>
      </c>
      <c r="E1029" s="14">
        <v>127.55102040816327</v>
      </c>
    </row>
    <row r="1030" spans="1:5" x14ac:dyDescent="0.2">
      <c r="A1030" s="10">
        <v>1027</v>
      </c>
      <c r="B1030" s="11">
        <v>132.51582278481013</v>
      </c>
      <c r="D1030" s="10">
        <v>1027</v>
      </c>
      <c r="E1030" s="14">
        <v>132.51582278481013</v>
      </c>
    </row>
    <row r="1031" spans="1:5" x14ac:dyDescent="0.2">
      <c r="A1031" s="10">
        <v>1028</v>
      </c>
      <c r="B1031" s="11">
        <v>178.05407047387607</v>
      </c>
      <c r="D1031" s="10">
        <v>1028</v>
      </c>
      <c r="E1031" s="14">
        <v>178.05407047387607</v>
      </c>
    </row>
    <row r="1032" spans="1:5" x14ac:dyDescent="0.2">
      <c r="A1032" s="10">
        <v>1029</v>
      </c>
      <c r="B1032" s="11">
        <v>76.308139534883722</v>
      </c>
      <c r="D1032" s="10">
        <v>1029</v>
      </c>
      <c r="E1032" s="14">
        <v>76.308139534883722</v>
      </c>
    </row>
    <row r="1033" spans="1:5" x14ac:dyDescent="0.2">
      <c r="A1033" s="10">
        <v>1030</v>
      </c>
      <c r="B1033" s="11">
        <v>96.880131362889983</v>
      </c>
      <c r="D1033" s="10">
        <v>1030</v>
      </c>
      <c r="E1033" s="14">
        <v>96.880131362889983</v>
      </c>
    </row>
    <row r="1034" spans="1:5" x14ac:dyDescent="0.2">
      <c r="A1034" s="10">
        <v>1031</v>
      </c>
      <c r="B1034" s="11">
        <v>82.987551867219921</v>
      </c>
      <c r="D1034" s="10">
        <v>1031</v>
      </c>
      <c r="E1034" s="14">
        <v>82.987551867219921</v>
      </c>
    </row>
    <row r="1035" spans="1:5" x14ac:dyDescent="0.2">
      <c r="A1035" s="10">
        <v>1032</v>
      </c>
      <c r="B1035" s="11">
        <v>63.919532770927972</v>
      </c>
      <c r="D1035" s="10">
        <v>1032</v>
      </c>
      <c r="E1035" s="14">
        <v>63.919532770927972</v>
      </c>
    </row>
    <row r="1036" spans="1:5" x14ac:dyDescent="0.2">
      <c r="A1036" s="10">
        <v>1033</v>
      </c>
      <c r="B1036" s="11">
        <v>123.01587301587301</v>
      </c>
      <c r="D1036" s="10">
        <v>1033</v>
      </c>
      <c r="E1036" s="14">
        <v>123.01587301587301</v>
      </c>
    </row>
    <row r="1037" spans="1:5" x14ac:dyDescent="0.2">
      <c r="A1037" s="10">
        <v>1034</v>
      </c>
      <c r="B1037" s="11">
        <v>139.05683192261185</v>
      </c>
      <c r="D1037" s="10">
        <v>1034</v>
      </c>
      <c r="E1037" s="14">
        <v>139.05683192261185</v>
      </c>
    </row>
    <row r="1038" spans="1:5" x14ac:dyDescent="0.2">
      <c r="A1038" s="10">
        <v>1035</v>
      </c>
      <c r="B1038" s="11">
        <v>125.52410901467505</v>
      </c>
      <c r="D1038" s="10">
        <v>1035</v>
      </c>
      <c r="E1038" s="14">
        <v>125.52410901467505</v>
      </c>
    </row>
    <row r="1039" spans="1:5" x14ac:dyDescent="0.2">
      <c r="A1039" s="10">
        <v>1036</v>
      </c>
      <c r="B1039" s="11">
        <v>99.408284023668642</v>
      </c>
      <c r="D1039" s="10">
        <v>1036</v>
      </c>
      <c r="E1039" s="14">
        <v>99.408284023668642</v>
      </c>
    </row>
    <row r="1040" spans="1:5" x14ac:dyDescent="0.2">
      <c r="A1040" s="10">
        <v>1037</v>
      </c>
      <c r="B1040" s="11">
        <v>194.75308641975309</v>
      </c>
      <c r="D1040" s="10">
        <v>1037</v>
      </c>
      <c r="E1040" s="14">
        <v>194.75308641975309</v>
      </c>
    </row>
    <row r="1041" spans="1:5" x14ac:dyDescent="0.2">
      <c r="A1041" s="10">
        <v>1038</v>
      </c>
      <c r="B1041" s="11">
        <v>126.82280159080867</v>
      </c>
      <c r="D1041" s="10">
        <v>1038</v>
      </c>
      <c r="E1041" s="14">
        <v>126.82280159080867</v>
      </c>
    </row>
    <row r="1042" spans="1:5" x14ac:dyDescent="0.2">
      <c r="A1042" s="10">
        <v>1039</v>
      </c>
      <c r="B1042" s="11">
        <v>72.172619047619051</v>
      </c>
      <c r="D1042" s="10">
        <v>1039</v>
      </c>
      <c r="E1042" s="14">
        <v>72.172619047619051</v>
      </c>
    </row>
    <row r="1043" spans="1:5" x14ac:dyDescent="0.2">
      <c r="A1043" s="10">
        <v>1040</v>
      </c>
      <c r="B1043" s="11">
        <v>126.98412698412699</v>
      </c>
      <c r="D1043" s="10">
        <v>1040</v>
      </c>
      <c r="E1043" s="14">
        <v>126.98412698412699</v>
      </c>
    </row>
    <row r="1044" spans="1:5" x14ac:dyDescent="0.2">
      <c r="A1044" s="10">
        <v>1041</v>
      </c>
      <c r="B1044" s="11">
        <v>85.967831392124239</v>
      </c>
      <c r="D1044" s="10">
        <v>1041</v>
      </c>
      <c r="E1044" s="14">
        <v>85.967831392124239</v>
      </c>
    </row>
    <row r="1045" spans="1:5" x14ac:dyDescent="0.2">
      <c r="A1045" s="10">
        <v>1042</v>
      </c>
      <c r="B1045" s="11">
        <v>106.00490196078431</v>
      </c>
      <c r="D1045" s="10">
        <v>1042</v>
      </c>
      <c r="E1045" s="14">
        <v>106.00490196078431</v>
      </c>
    </row>
    <row r="1046" spans="1:5" x14ac:dyDescent="0.2">
      <c r="A1046" s="10">
        <v>1043</v>
      </c>
      <c r="B1046" s="11">
        <v>150.07656967840734</v>
      </c>
      <c r="D1046" s="10">
        <v>1043</v>
      </c>
      <c r="E1046" s="14">
        <v>150.07656967840734</v>
      </c>
    </row>
    <row r="1047" spans="1:5" x14ac:dyDescent="0.2">
      <c r="A1047" s="10">
        <v>1044</v>
      </c>
      <c r="B1047" s="11">
        <v>112.61485616144267</v>
      </c>
      <c r="D1047" s="10">
        <v>1044</v>
      </c>
      <c r="E1047" s="14">
        <v>112.61485616144267</v>
      </c>
    </row>
    <row r="1048" spans="1:5" x14ac:dyDescent="0.2">
      <c r="A1048" s="10">
        <v>1045</v>
      </c>
      <c r="B1048" s="11">
        <v>110.14263074484944</v>
      </c>
      <c r="D1048" s="10">
        <v>1045</v>
      </c>
      <c r="E1048" s="14">
        <v>110.14263074484944</v>
      </c>
    </row>
    <row r="1049" spans="1:5" x14ac:dyDescent="0.2">
      <c r="A1049" s="10">
        <v>1046</v>
      </c>
      <c r="B1049" s="11">
        <v>80.553952683208308</v>
      </c>
      <c r="D1049" s="10">
        <v>1046</v>
      </c>
      <c r="E1049" s="14">
        <v>80.553952683208308</v>
      </c>
    </row>
    <row r="1050" spans="1:5" x14ac:dyDescent="0.2">
      <c r="A1050" s="10">
        <v>1047</v>
      </c>
      <c r="B1050" s="11">
        <v>194.06589958158995</v>
      </c>
      <c r="D1050" s="10">
        <v>1047</v>
      </c>
      <c r="E1050" s="14">
        <v>194.06589958158995</v>
      </c>
    </row>
    <row r="1051" spans="1:5" x14ac:dyDescent="0.2">
      <c r="A1051" s="10">
        <v>1048</v>
      </c>
      <c r="B1051" s="11">
        <v>146.46464646464648</v>
      </c>
      <c r="D1051" s="10">
        <v>1048</v>
      </c>
      <c r="E1051" s="14">
        <v>146.46464646464648</v>
      </c>
    </row>
    <row r="1052" spans="1:5" x14ac:dyDescent="0.2">
      <c r="A1052" s="10">
        <v>1049</v>
      </c>
      <c r="B1052" s="11">
        <v>64.935064935064929</v>
      </c>
      <c r="D1052" s="10">
        <v>1049</v>
      </c>
      <c r="E1052" s="14">
        <v>64.935064935064929</v>
      </c>
    </row>
    <row r="1053" spans="1:5" x14ac:dyDescent="0.2">
      <c r="A1053" s="10">
        <v>1050</v>
      </c>
      <c r="B1053" s="11">
        <v>91.290322580645167</v>
      </c>
      <c r="D1053" s="10">
        <v>1050</v>
      </c>
      <c r="E1053" s="14">
        <v>91.290322580645167</v>
      </c>
    </row>
    <row r="1054" spans="1:5" x14ac:dyDescent="0.2">
      <c r="A1054" s="10">
        <v>1051</v>
      </c>
      <c r="B1054" s="11">
        <v>135.54915514592935</v>
      </c>
      <c r="D1054" s="10">
        <v>1051</v>
      </c>
      <c r="E1054" s="14">
        <v>135.54915514592935</v>
      </c>
    </row>
    <row r="1055" spans="1:5" x14ac:dyDescent="0.2">
      <c r="A1055" s="10">
        <v>1052</v>
      </c>
      <c r="B1055" s="11">
        <v>152.08282674772036</v>
      </c>
      <c r="D1055" s="10">
        <v>1052</v>
      </c>
      <c r="E1055" s="14">
        <v>152.08282674772036</v>
      </c>
    </row>
    <row r="1056" spans="1:5" x14ac:dyDescent="0.2">
      <c r="A1056" s="10">
        <v>1053</v>
      </c>
      <c r="B1056" s="11">
        <v>83.459787556904402</v>
      </c>
      <c r="D1056" s="10">
        <v>1053</v>
      </c>
      <c r="E1056" s="14">
        <v>83.459787556904402</v>
      </c>
    </row>
    <row r="1057" spans="1:5" x14ac:dyDescent="0.2">
      <c r="A1057" s="10">
        <v>1054</v>
      </c>
      <c r="B1057" s="11">
        <v>94.692005242463964</v>
      </c>
      <c r="D1057" s="10">
        <v>1054</v>
      </c>
      <c r="E1057" s="14">
        <v>94.692005242463964</v>
      </c>
    </row>
    <row r="1058" spans="1:5" x14ac:dyDescent="0.2">
      <c r="A1058" s="10">
        <v>1055</v>
      </c>
      <c r="B1058" s="11">
        <v>128.2051282051282</v>
      </c>
      <c r="D1058" s="10">
        <v>1055</v>
      </c>
      <c r="E1058" s="14">
        <v>128.2051282051282</v>
      </c>
    </row>
    <row r="1059" spans="1:5" x14ac:dyDescent="0.2">
      <c r="A1059" s="10">
        <v>1056</v>
      </c>
      <c r="B1059" s="11">
        <v>118.18778726198293</v>
      </c>
      <c r="D1059" s="10">
        <v>1056</v>
      </c>
      <c r="E1059" s="14">
        <v>118.18778726198293</v>
      </c>
    </row>
    <row r="1060" spans="1:5" x14ac:dyDescent="0.2">
      <c r="A1060" s="10">
        <v>1057</v>
      </c>
      <c r="B1060" s="11">
        <v>136.25366568914956</v>
      </c>
      <c r="D1060" s="10">
        <v>1057</v>
      </c>
      <c r="E1060" s="14">
        <v>136.25366568914956</v>
      </c>
    </row>
    <row r="1061" spans="1:5" x14ac:dyDescent="0.2">
      <c r="A1061" s="10">
        <v>1058</v>
      </c>
      <c r="B1061" s="11">
        <v>134.05405405405406</v>
      </c>
      <c r="D1061" s="10">
        <v>1058</v>
      </c>
      <c r="E1061" s="14">
        <v>134.05405405405406</v>
      </c>
    </row>
    <row r="1062" spans="1:5" x14ac:dyDescent="0.2">
      <c r="A1062" s="10">
        <v>1059</v>
      </c>
      <c r="B1062" s="11">
        <v>153.38827838827839</v>
      </c>
      <c r="D1062" s="10">
        <v>1059</v>
      </c>
      <c r="E1062" s="14">
        <v>153.38827838827839</v>
      </c>
    </row>
    <row r="1063" spans="1:5" x14ac:dyDescent="0.2">
      <c r="A1063" s="10">
        <v>1060</v>
      </c>
      <c r="B1063" s="11">
        <v>110.49723756906077</v>
      </c>
      <c r="D1063" s="10">
        <v>1060</v>
      </c>
      <c r="E1063" s="14">
        <v>110.49723756906077</v>
      </c>
    </row>
    <row r="1064" spans="1:5" x14ac:dyDescent="0.2">
      <c r="A1064" s="10">
        <v>1061</v>
      </c>
      <c r="B1064" s="11">
        <v>159.56651718983557</v>
      </c>
      <c r="D1064" s="10">
        <v>1061</v>
      </c>
      <c r="E1064" s="14">
        <v>159.56651718983557</v>
      </c>
    </row>
    <row r="1065" spans="1:5" x14ac:dyDescent="0.2">
      <c r="A1065" s="10">
        <v>1062</v>
      </c>
      <c r="B1065" s="11">
        <v>90.604026845637577</v>
      </c>
      <c r="D1065" s="10">
        <v>1062</v>
      </c>
      <c r="E1065" s="14">
        <v>90.604026845637577</v>
      </c>
    </row>
    <row r="1066" spans="1:5" x14ac:dyDescent="0.2">
      <c r="A1066" s="10">
        <v>1063</v>
      </c>
      <c r="B1066" s="11">
        <v>38.510911424903725</v>
      </c>
      <c r="D1066" s="10">
        <v>1063</v>
      </c>
      <c r="E1066" s="14">
        <v>38.510911424903725</v>
      </c>
    </row>
    <row r="1067" spans="1:5" x14ac:dyDescent="0.2">
      <c r="A1067" s="10">
        <v>1064</v>
      </c>
      <c r="B1067" s="11">
        <v>100.18132366273798</v>
      </c>
      <c r="D1067" s="10">
        <v>1064</v>
      </c>
      <c r="E1067" s="14">
        <v>100.18132366273798</v>
      </c>
    </row>
    <row r="1068" spans="1:5" x14ac:dyDescent="0.2">
      <c r="A1068" s="10">
        <v>1065</v>
      </c>
      <c r="B1068" s="11">
        <v>133.44887348353552</v>
      </c>
      <c r="D1068" s="10">
        <v>1065</v>
      </c>
      <c r="E1068" s="14">
        <v>133.44887348353552</v>
      </c>
    </row>
    <row r="1069" spans="1:5" x14ac:dyDescent="0.2">
      <c r="A1069" s="10">
        <v>1066</v>
      </c>
      <c r="B1069" s="11">
        <v>145.13274336283186</v>
      </c>
      <c r="D1069" s="10">
        <v>1066</v>
      </c>
      <c r="E1069" s="14">
        <v>145.13274336283186</v>
      </c>
    </row>
    <row r="1070" spans="1:5" x14ac:dyDescent="0.2">
      <c r="A1070" s="10">
        <v>1067</v>
      </c>
      <c r="B1070" s="11">
        <v>113.30362826225334</v>
      </c>
      <c r="D1070" s="10">
        <v>1067</v>
      </c>
      <c r="E1070" s="14">
        <v>113.30362826225334</v>
      </c>
    </row>
    <row r="1071" spans="1:5" x14ac:dyDescent="0.2">
      <c r="A1071" s="10">
        <v>1068</v>
      </c>
      <c r="B1071" s="11">
        <v>104.2209807572936</v>
      </c>
      <c r="D1071" s="10">
        <v>1068</v>
      </c>
      <c r="E1071" s="14">
        <v>104.2209807572936</v>
      </c>
    </row>
    <row r="1072" spans="1:5" x14ac:dyDescent="0.2">
      <c r="A1072" s="10">
        <v>1069</v>
      </c>
      <c r="B1072" s="11">
        <v>60.05553351844506</v>
      </c>
      <c r="D1072" s="10">
        <v>1069</v>
      </c>
      <c r="E1072" s="14">
        <v>60.05553351844506</v>
      </c>
    </row>
    <row r="1073" spans="1:5" x14ac:dyDescent="0.2">
      <c r="A1073" s="10">
        <v>1070</v>
      </c>
      <c r="B1073" s="11">
        <v>151.17581187010077</v>
      </c>
      <c r="D1073" s="10">
        <v>1070</v>
      </c>
      <c r="E1073" s="14">
        <v>151.17581187010077</v>
      </c>
    </row>
    <row r="1074" spans="1:5" x14ac:dyDescent="0.2">
      <c r="A1074" s="10">
        <v>1071</v>
      </c>
      <c r="B1074" s="11">
        <v>128.81679389312978</v>
      </c>
      <c r="D1074" s="10">
        <v>1071</v>
      </c>
      <c r="E1074" s="14">
        <v>128.81679389312978</v>
      </c>
    </row>
    <row r="1075" spans="1:5" x14ac:dyDescent="0.2">
      <c r="A1075" s="10">
        <v>1072</v>
      </c>
      <c r="B1075" s="11">
        <v>98.971722365038559</v>
      </c>
      <c r="D1075" s="10">
        <v>1072</v>
      </c>
      <c r="E1075" s="14">
        <v>98.971722365038559</v>
      </c>
    </row>
    <row r="1076" spans="1:5" x14ac:dyDescent="0.2">
      <c r="A1076" s="10">
        <v>1073</v>
      </c>
      <c r="B1076" s="11">
        <v>62.843406593406591</v>
      </c>
      <c r="D1076" s="10">
        <v>1073</v>
      </c>
      <c r="E1076" s="14">
        <v>62.843406593406591</v>
      </c>
    </row>
    <row r="1077" spans="1:5" x14ac:dyDescent="0.2">
      <c r="A1077" s="10">
        <v>1074</v>
      </c>
      <c r="B1077" s="11">
        <v>111.85133239831697</v>
      </c>
      <c r="D1077" s="10">
        <v>1074</v>
      </c>
      <c r="E1077" s="14">
        <v>111.85133239831697</v>
      </c>
    </row>
    <row r="1078" spans="1:5" x14ac:dyDescent="0.2">
      <c r="A1078" s="10">
        <v>1075</v>
      </c>
      <c r="B1078" s="11">
        <v>156.45161290322579</v>
      </c>
      <c r="D1078" s="10">
        <v>1075</v>
      </c>
      <c r="E1078" s="14">
        <v>156.45161290322579</v>
      </c>
    </row>
    <row r="1079" spans="1:5" x14ac:dyDescent="0.2">
      <c r="A1079" s="10">
        <v>1076</v>
      </c>
      <c r="B1079" s="11">
        <v>126.14942528735632</v>
      </c>
      <c r="D1079" s="10">
        <v>1076</v>
      </c>
      <c r="E1079" s="14">
        <v>126.14942528735632</v>
      </c>
    </row>
    <row r="1080" spans="1:5" x14ac:dyDescent="0.2">
      <c r="A1080" s="10">
        <v>1077</v>
      </c>
      <c r="B1080" s="11">
        <v>115.96180081855388</v>
      </c>
      <c r="D1080" s="10">
        <v>1077</v>
      </c>
      <c r="E1080" s="14">
        <v>115.96180081855388</v>
      </c>
    </row>
    <row r="1081" spans="1:5" x14ac:dyDescent="0.2">
      <c r="A1081" s="10">
        <v>1078</v>
      </c>
      <c r="B1081" s="11">
        <v>126.64233576642336</v>
      </c>
      <c r="D1081" s="10">
        <v>1078</v>
      </c>
      <c r="E1081" s="14">
        <v>126.64233576642336</v>
      </c>
    </row>
    <row r="1082" spans="1:5" x14ac:dyDescent="0.2">
      <c r="A1082" s="10">
        <v>1079</v>
      </c>
      <c r="B1082" s="11">
        <v>183.84433962264151</v>
      </c>
      <c r="D1082" s="10">
        <v>1079</v>
      </c>
      <c r="E1082" s="14">
        <v>183.84433962264151</v>
      </c>
    </row>
    <row r="1083" spans="1:5" x14ac:dyDescent="0.2">
      <c r="A1083" s="10">
        <v>1080</v>
      </c>
      <c r="B1083" s="11">
        <v>127.27272727272727</v>
      </c>
      <c r="D1083" s="10">
        <v>1080</v>
      </c>
      <c r="E1083" s="14">
        <v>127.27272727272727</v>
      </c>
    </row>
    <row r="1084" spans="1:5" x14ac:dyDescent="0.2">
      <c r="A1084" s="10">
        <v>1081</v>
      </c>
      <c r="B1084" s="11">
        <v>115.26232114467409</v>
      </c>
      <c r="D1084" s="10">
        <v>1081</v>
      </c>
      <c r="E1084" s="14">
        <v>115.26232114467409</v>
      </c>
    </row>
    <row r="1085" spans="1:5" x14ac:dyDescent="0.2">
      <c r="A1085" s="10">
        <v>1082</v>
      </c>
      <c r="B1085" s="11">
        <v>127.88461538461539</v>
      </c>
      <c r="D1085" s="10">
        <v>1082</v>
      </c>
      <c r="E1085" s="14">
        <v>127.88461538461539</v>
      </c>
    </row>
    <row r="1086" spans="1:5" x14ac:dyDescent="0.2">
      <c r="A1086" s="10">
        <v>1083</v>
      </c>
      <c r="B1086" s="11">
        <v>131.59698423577794</v>
      </c>
      <c r="D1086" s="10">
        <v>1083</v>
      </c>
      <c r="E1086" s="14">
        <v>131.59698423577794</v>
      </c>
    </row>
    <row r="1087" spans="1:5" x14ac:dyDescent="0.2">
      <c r="A1087" s="10">
        <v>1084</v>
      </c>
      <c r="B1087" s="11">
        <v>127.89768185451639</v>
      </c>
      <c r="D1087" s="10">
        <v>1084</v>
      </c>
      <c r="E1087" s="14">
        <v>127.89768185451639</v>
      </c>
    </row>
    <row r="1088" spans="1:5" x14ac:dyDescent="0.2">
      <c r="A1088" s="10">
        <v>1085</v>
      </c>
      <c r="B1088" s="11">
        <v>125.16688918558077</v>
      </c>
      <c r="D1088" s="10">
        <v>1085</v>
      </c>
      <c r="E1088" s="14">
        <v>125.16688918558077</v>
      </c>
    </row>
    <row r="1089" spans="1:5" x14ac:dyDescent="0.2">
      <c r="A1089" s="10">
        <v>1086</v>
      </c>
      <c r="B1089" s="11">
        <v>147.59036144578315</v>
      </c>
      <c r="D1089" s="10">
        <v>1086</v>
      </c>
      <c r="E1089" s="14">
        <v>147.59036144578315</v>
      </c>
    </row>
    <row r="1090" spans="1:5" x14ac:dyDescent="0.2">
      <c r="A1090" s="10">
        <v>1087</v>
      </c>
      <c r="B1090" s="11">
        <v>76.46520146520146</v>
      </c>
      <c r="D1090" s="10">
        <v>1087</v>
      </c>
      <c r="E1090" s="14">
        <v>76.46520146520146</v>
      </c>
    </row>
    <row r="1091" spans="1:5" x14ac:dyDescent="0.2">
      <c r="A1091" s="10">
        <v>1088</v>
      </c>
      <c r="B1091" s="11">
        <v>129.03225806451613</v>
      </c>
      <c r="D1091" s="10">
        <v>1088</v>
      </c>
      <c r="E1091" s="14">
        <v>129.03225806451613</v>
      </c>
    </row>
    <row r="1092" spans="1:5" x14ac:dyDescent="0.2">
      <c r="A1092" s="10">
        <v>1089</v>
      </c>
      <c r="B1092" s="11">
        <v>80.456407255705088</v>
      </c>
      <c r="D1092" s="10">
        <v>1089</v>
      </c>
      <c r="E1092" s="14">
        <v>80.456407255705088</v>
      </c>
    </row>
    <row r="1093" spans="1:5" x14ac:dyDescent="0.2">
      <c r="A1093" s="10">
        <v>1090</v>
      </c>
      <c r="B1093" s="11">
        <v>157.97914995990376</v>
      </c>
      <c r="D1093" s="10">
        <v>1090</v>
      </c>
      <c r="E1093" s="14">
        <v>157.97914995990376</v>
      </c>
    </row>
    <row r="1094" spans="1:5" x14ac:dyDescent="0.2">
      <c r="A1094" s="10">
        <v>1091</v>
      </c>
      <c r="B1094" s="11">
        <v>89.32692307692308</v>
      </c>
      <c r="D1094" s="10">
        <v>1091</v>
      </c>
      <c r="E1094" s="14">
        <v>89.32692307692308</v>
      </c>
    </row>
    <row r="1095" spans="1:5" x14ac:dyDescent="0.2">
      <c r="A1095" s="10">
        <v>1092</v>
      </c>
      <c r="B1095" s="11">
        <v>127.79552715654953</v>
      </c>
      <c r="D1095" s="10">
        <v>1092</v>
      </c>
      <c r="E1095" s="14">
        <v>127.79552715654953</v>
      </c>
    </row>
    <row r="1096" spans="1:5" x14ac:dyDescent="0.2">
      <c r="A1096" s="10">
        <v>1093</v>
      </c>
      <c r="B1096" s="11">
        <v>80.578512396694208</v>
      </c>
      <c r="D1096" s="10">
        <v>1093</v>
      </c>
      <c r="E1096" s="14">
        <v>80.578512396694208</v>
      </c>
    </row>
    <row r="1097" spans="1:5" x14ac:dyDescent="0.2">
      <c r="A1097" s="10">
        <v>1094</v>
      </c>
      <c r="B1097" s="11">
        <v>121.66666666666667</v>
      </c>
      <c r="D1097" s="10">
        <v>1094</v>
      </c>
      <c r="E1097" s="14">
        <v>121.66666666666667</v>
      </c>
    </row>
    <row r="1098" spans="1:5" x14ac:dyDescent="0.2">
      <c r="A1098" s="10">
        <v>1095</v>
      </c>
      <c r="B1098" s="11">
        <v>137.82051282051282</v>
      </c>
      <c r="D1098" s="10">
        <v>1095</v>
      </c>
      <c r="E1098" s="14">
        <v>137.82051282051282</v>
      </c>
    </row>
    <row r="1099" spans="1:5" x14ac:dyDescent="0.2">
      <c r="A1099" s="10">
        <v>1096</v>
      </c>
      <c r="B1099" s="11">
        <v>134.27092846270929</v>
      </c>
      <c r="D1099" s="10">
        <v>1096</v>
      </c>
      <c r="E1099" s="14">
        <v>134.27092846270929</v>
      </c>
    </row>
    <row r="1100" spans="1:5" x14ac:dyDescent="0.2">
      <c r="A1100" s="10">
        <v>1097</v>
      </c>
      <c r="B1100" s="11">
        <v>93.726937269372698</v>
      </c>
      <c r="D1100" s="10">
        <v>1097</v>
      </c>
      <c r="E1100" s="14">
        <v>93.726937269372698</v>
      </c>
    </row>
    <row r="1101" spans="1:5" x14ac:dyDescent="0.2">
      <c r="A1101" s="10">
        <v>1098</v>
      </c>
      <c r="B1101" s="11">
        <v>156.25</v>
      </c>
      <c r="D1101" s="10">
        <v>1098</v>
      </c>
      <c r="E1101" s="14">
        <v>156.25</v>
      </c>
    </row>
    <row r="1102" spans="1:5" x14ac:dyDescent="0.2">
      <c r="A1102" s="10">
        <v>1099</v>
      </c>
      <c r="B1102" s="11">
        <v>96.676737160120851</v>
      </c>
      <c r="D1102" s="10">
        <v>1099</v>
      </c>
      <c r="E1102" s="14">
        <v>96.676737160120851</v>
      </c>
    </row>
    <row r="1103" spans="1:5" x14ac:dyDescent="0.2">
      <c r="A1103" s="10">
        <v>1100</v>
      </c>
      <c r="B1103" s="11">
        <v>98.063710181136784</v>
      </c>
      <c r="D1103" s="10">
        <v>1100</v>
      </c>
      <c r="E1103" s="14">
        <v>98.063710181136784</v>
      </c>
    </row>
    <row r="1104" spans="1:5" x14ac:dyDescent="0.2">
      <c r="A1104" s="10">
        <v>1101</v>
      </c>
      <c r="B1104" s="11">
        <v>136.98630136986301</v>
      </c>
      <c r="D1104" s="10">
        <v>1101</v>
      </c>
      <c r="E1104" s="14">
        <v>136.98630136986301</v>
      </c>
    </row>
    <row r="1105" spans="1:5" x14ac:dyDescent="0.2">
      <c r="A1105" s="10">
        <v>1102</v>
      </c>
      <c r="B1105" s="11">
        <v>125.78947368421052</v>
      </c>
      <c r="D1105" s="10">
        <v>1102</v>
      </c>
      <c r="E1105" s="14">
        <v>125.78947368421052</v>
      </c>
    </row>
    <row r="1106" spans="1:5" x14ac:dyDescent="0.2">
      <c r="A1106" s="10">
        <v>1103</v>
      </c>
      <c r="B1106" s="11">
        <v>119.04761904761905</v>
      </c>
      <c r="D1106" s="10">
        <v>1103</v>
      </c>
      <c r="E1106" s="14">
        <v>119.04761904761905</v>
      </c>
    </row>
    <row r="1107" spans="1:5" x14ac:dyDescent="0.2">
      <c r="A1107" s="10">
        <v>1104</v>
      </c>
      <c r="B1107" s="11">
        <v>133.58458961474037</v>
      </c>
      <c r="D1107" s="10">
        <v>1104</v>
      </c>
      <c r="E1107" s="14">
        <v>133.58458961474037</v>
      </c>
    </row>
    <row r="1108" spans="1:5" x14ac:dyDescent="0.2">
      <c r="A1108" s="10">
        <v>1105</v>
      </c>
      <c r="B1108" s="11">
        <v>81.413210445468508</v>
      </c>
      <c r="D1108" s="10">
        <v>1105</v>
      </c>
      <c r="E1108" s="14">
        <v>81.413210445468508</v>
      </c>
    </row>
    <row r="1109" spans="1:5" x14ac:dyDescent="0.2">
      <c r="A1109" s="10">
        <v>1106</v>
      </c>
      <c r="B1109" s="11">
        <v>123.95118230358504</v>
      </c>
      <c r="D1109" s="10">
        <v>1106</v>
      </c>
      <c r="E1109" s="14">
        <v>123.95118230358504</v>
      </c>
    </row>
    <row r="1110" spans="1:5" x14ac:dyDescent="0.2">
      <c r="A1110" s="10">
        <v>1107</v>
      </c>
      <c r="B1110" s="11">
        <v>124.75728155339806</v>
      </c>
      <c r="D1110" s="10">
        <v>1107</v>
      </c>
      <c r="E1110" s="14">
        <v>124.75728155339806</v>
      </c>
    </row>
    <row r="1111" spans="1:5" x14ac:dyDescent="0.2">
      <c r="A1111" s="10">
        <v>1108</v>
      </c>
      <c r="B1111" s="11">
        <v>135.93518060366156</v>
      </c>
      <c r="D1111" s="10">
        <v>1108</v>
      </c>
      <c r="E1111" s="14">
        <v>135.93518060366156</v>
      </c>
    </row>
    <row r="1112" spans="1:5" x14ac:dyDescent="0.2">
      <c r="A1112" s="10">
        <v>1109</v>
      </c>
      <c r="B1112" s="11">
        <v>107.10059171597634</v>
      </c>
      <c r="D1112" s="10">
        <v>1109</v>
      </c>
      <c r="E1112" s="14">
        <v>107.10059171597634</v>
      </c>
    </row>
    <row r="1113" spans="1:5" x14ac:dyDescent="0.2">
      <c r="A1113" s="10">
        <v>1110</v>
      </c>
      <c r="B1113" s="11">
        <v>152.50544662309369</v>
      </c>
      <c r="D1113" s="10">
        <v>1110</v>
      </c>
      <c r="E1113" s="14">
        <v>152.50544662309369</v>
      </c>
    </row>
    <row r="1114" spans="1:5" x14ac:dyDescent="0.2">
      <c r="A1114" s="10">
        <v>1111</v>
      </c>
      <c r="B1114" s="11">
        <v>113.38962605548853</v>
      </c>
      <c r="D1114" s="10">
        <v>1111</v>
      </c>
      <c r="E1114" s="14">
        <v>113.38962605548853</v>
      </c>
    </row>
    <row r="1115" spans="1:5" x14ac:dyDescent="0.2">
      <c r="A1115" s="10">
        <v>1112</v>
      </c>
      <c r="B1115" s="11">
        <v>104.37881873727088</v>
      </c>
      <c r="D1115" s="10">
        <v>1112</v>
      </c>
      <c r="E1115" s="14">
        <v>104.37881873727088</v>
      </c>
    </row>
    <row r="1116" spans="1:5" x14ac:dyDescent="0.2">
      <c r="A1116" s="10">
        <v>1113</v>
      </c>
      <c r="B1116" s="11">
        <v>159.19117647058823</v>
      </c>
      <c r="D1116" s="10">
        <v>1113</v>
      </c>
      <c r="E1116" s="14">
        <v>159.19117647058823</v>
      </c>
    </row>
    <row r="1117" spans="1:5" x14ac:dyDescent="0.2">
      <c r="A1117" s="10">
        <v>1114</v>
      </c>
      <c r="B1117" s="11">
        <v>133.43253968253967</v>
      </c>
      <c r="D1117" s="10">
        <v>1114</v>
      </c>
      <c r="E1117" s="14">
        <v>133.43253968253967</v>
      </c>
    </row>
    <row r="1118" spans="1:5" x14ac:dyDescent="0.2">
      <c r="A1118" s="10">
        <v>1115</v>
      </c>
      <c r="B1118" s="11">
        <v>140.45618247298918</v>
      </c>
      <c r="D1118" s="10">
        <v>1115</v>
      </c>
      <c r="E1118" s="14">
        <v>140.45618247298918</v>
      </c>
    </row>
    <row r="1119" spans="1:5" x14ac:dyDescent="0.2">
      <c r="A1119" s="10">
        <v>1116</v>
      </c>
      <c r="B1119" s="11">
        <v>183.3910034602076</v>
      </c>
      <c r="D1119" s="10">
        <v>1116</v>
      </c>
      <c r="E1119" s="14">
        <v>183.3910034602076</v>
      </c>
    </row>
    <row r="1120" spans="1:5" x14ac:dyDescent="0.2">
      <c r="A1120" s="10">
        <v>1117</v>
      </c>
      <c r="B1120" s="11">
        <v>129.73925299506695</v>
      </c>
      <c r="D1120" s="10">
        <v>1117</v>
      </c>
      <c r="E1120" s="14">
        <v>129.73925299506695</v>
      </c>
    </row>
    <row r="1121" spans="1:5" x14ac:dyDescent="0.2">
      <c r="A1121" s="10">
        <v>1118</v>
      </c>
      <c r="B1121" s="11">
        <v>145.413870246085</v>
      </c>
      <c r="D1121" s="10">
        <v>1118</v>
      </c>
      <c r="E1121" s="14">
        <v>145.413870246085</v>
      </c>
    </row>
    <row r="1122" spans="1:5" x14ac:dyDescent="0.2">
      <c r="A1122" s="10">
        <v>1119</v>
      </c>
      <c r="B1122" s="11">
        <v>87.445346658338536</v>
      </c>
      <c r="D1122" s="10">
        <v>1119</v>
      </c>
      <c r="E1122" s="14">
        <v>87.445346658338536</v>
      </c>
    </row>
    <row r="1123" spans="1:5" x14ac:dyDescent="0.2">
      <c r="A1123" s="10">
        <v>1120</v>
      </c>
      <c r="B1123" s="11">
        <v>128.55769230769232</v>
      </c>
      <c r="D1123" s="10">
        <v>1120</v>
      </c>
      <c r="E1123" s="14">
        <v>128.55769230769232</v>
      </c>
    </row>
    <row r="1124" spans="1:5" x14ac:dyDescent="0.2">
      <c r="A1124" s="10">
        <v>1121</v>
      </c>
      <c r="B1124" s="11">
        <v>116.99604743083005</v>
      </c>
      <c r="D1124" s="10">
        <v>1121</v>
      </c>
      <c r="E1124" s="14">
        <v>116.99604743083005</v>
      </c>
    </row>
    <row r="1125" spans="1:5" x14ac:dyDescent="0.2">
      <c r="A1125" s="10">
        <v>1122</v>
      </c>
      <c r="B1125" s="11">
        <v>137.1778350515464</v>
      </c>
      <c r="D1125" s="10">
        <v>1122</v>
      </c>
      <c r="E1125" s="14">
        <v>137.1778350515464</v>
      </c>
    </row>
    <row r="1126" spans="1:5" x14ac:dyDescent="0.2">
      <c r="A1126" s="10">
        <v>1123</v>
      </c>
      <c r="B1126" s="11">
        <v>116.66666666666667</v>
      </c>
      <c r="D1126" s="10">
        <v>1123</v>
      </c>
      <c r="E1126" s="14">
        <v>116.66666666666667</v>
      </c>
    </row>
    <row r="1127" spans="1:5" x14ac:dyDescent="0.2">
      <c r="A1127" s="10">
        <v>1124</v>
      </c>
      <c r="B1127" s="11">
        <v>169.05444126074499</v>
      </c>
      <c r="D1127" s="10">
        <v>1124</v>
      </c>
      <c r="E1127" s="14">
        <v>169.05444126074499</v>
      </c>
    </row>
    <row r="1128" spans="1:5" x14ac:dyDescent="0.2">
      <c r="A1128" s="10">
        <v>1125</v>
      </c>
      <c r="B1128" s="11">
        <v>110.59379217273954</v>
      </c>
      <c r="D1128" s="10">
        <v>1125</v>
      </c>
      <c r="E1128" s="14">
        <v>110.59379217273954</v>
      </c>
    </row>
    <row r="1129" spans="1:5" x14ac:dyDescent="0.2">
      <c r="A1129" s="10">
        <v>1126</v>
      </c>
      <c r="B1129" s="11">
        <v>114.42786069651741</v>
      </c>
      <c r="D1129" s="10">
        <v>1126</v>
      </c>
      <c r="E1129" s="14">
        <v>114.42786069651741</v>
      </c>
    </row>
    <row r="1130" spans="1:5" x14ac:dyDescent="0.2">
      <c r="A1130" s="10">
        <v>1127</v>
      </c>
      <c r="B1130" s="11">
        <v>111.89710610932475</v>
      </c>
      <c r="D1130" s="10">
        <v>1127</v>
      </c>
      <c r="E1130" s="14">
        <v>111.89710610932475</v>
      </c>
    </row>
    <row r="1131" spans="1:5" x14ac:dyDescent="0.2">
      <c r="A1131" s="10">
        <v>1128</v>
      </c>
      <c r="B1131" s="11">
        <v>169.281045751634</v>
      </c>
      <c r="D1131" s="10">
        <v>1128</v>
      </c>
      <c r="E1131" s="14">
        <v>169.281045751634</v>
      </c>
    </row>
    <row r="1132" spans="1:5" x14ac:dyDescent="0.2">
      <c r="A1132" s="10">
        <v>1129</v>
      </c>
      <c r="B1132" s="11">
        <v>109.74987238386932</v>
      </c>
      <c r="D1132" s="10">
        <v>1129</v>
      </c>
      <c r="E1132" s="14">
        <v>109.74987238386932</v>
      </c>
    </row>
    <row r="1133" spans="1:5" x14ac:dyDescent="0.2">
      <c r="A1133" s="10">
        <v>1130</v>
      </c>
      <c r="B1133" s="11">
        <v>149.57264957264957</v>
      </c>
      <c r="D1133" s="10">
        <v>1130</v>
      </c>
      <c r="E1133" s="14">
        <v>149.57264957264957</v>
      </c>
    </row>
    <row r="1134" spans="1:5" x14ac:dyDescent="0.2">
      <c r="A1134" s="10">
        <v>1131</v>
      </c>
      <c r="B1134" s="11">
        <v>68.14740030287733</v>
      </c>
      <c r="D1134" s="10">
        <v>1131</v>
      </c>
      <c r="E1134" s="14">
        <v>68.14740030287733</v>
      </c>
    </row>
    <row r="1135" spans="1:5" x14ac:dyDescent="0.2">
      <c r="A1135" s="10">
        <v>1132</v>
      </c>
      <c r="B1135" s="11">
        <v>95.995893223819309</v>
      </c>
      <c r="D1135" s="10">
        <v>1132</v>
      </c>
      <c r="E1135" s="14">
        <v>95.995893223819309</v>
      </c>
    </row>
    <row r="1136" spans="1:5" x14ac:dyDescent="0.2">
      <c r="A1136" s="10">
        <v>1133</v>
      </c>
      <c r="B1136" s="11">
        <v>53.167420814479641</v>
      </c>
      <c r="D1136" s="10">
        <v>1133</v>
      </c>
      <c r="E1136" s="14">
        <v>53.167420814479641</v>
      </c>
    </row>
    <row r="1137" spans="1:5" x14ac:dyDescent="0.2">
      <c r="A1137" s="10">
        <v>1134</v>
      </c>
      <c r="B1137" s="11">
        <v>118.56435643564356</v>
      </c>
      <c r="D1137" s="10">
        <v>1134</v>
      </c>
      <c r="E1137" s="14">
        <v>118.56435643564356</v>
      </c>
    </row>
    <row r="1138" spans="1:5" x14ac:dyDescent="0.2">
      <c r="A1138" s="10">
        <v>1135</v>
      </c>
      <c r="B1138" s="11">
        <v>105.625</v>
      </c>
      <c r="D1138" s="10">
        <v>1135</v>
      </c>
      <c r="E1138" s="14">
        <v>105.625</v>
      </c>
    </row>
    <row r="1139" spans="1:5" x14ac:dyDescent="0.2">
      <c r="A1139" s="10">
        <v>1136</v>
      </c>
      <c r="B1139" s="11">
        <v>103.44827586206897</v>
      </c>
      <c r="D1139" s="10">
        <v>1136</v>
      </c>
      <c r="E1139" s="14">
        <v>103.44827586206897</v>
      </c>
    </row>
    <row r="1140" spans="1:5" x14ac:dyDescent="0.2">
      <c r="A1140" s="10">
        <v>1137</v>
      </c>
      <c r="B1140" s="11">
        <v>95.047923322683701</v>
      </c>
      <c r="D1140" s="10">
        <v>1137</v>
      </c>
      <c r="E1140" s="14">
        <v>95.047923322683701</v>
      </c>
    </row>
    <row r="1141" spans="1:5" x14ac:dyDescent="0.2">
      <c r="A1141" s="10">
        <v>1138</v>
      </c>
      <c r="B1141" s="11">
        <v>92.156862745098039</v>
      </c>
      <c r="D1141" s="10">
        <v>1138</v>
      </c>
      <c r="E1141" s="14">
        <v>92.156862745098039</v>
      </c>
    </row>
    <row r="1142" spans="1:5" x14ac:dyDescent="0.2">
      <c r="A1142" s="10">
        <v>1139</v>
      </c>
      <c r="B1142" s="11">
        <v>125.07977026164646</v>
      </c>
      <c r="D1142" s="10">
        <v>1139</v>
      </c>
      <c r="E1142" s="14">
        <v>125.07977026164646</v>
      </c>
    </row>
    <row r="1143" spans="1:5" x14ac:dyDescent="0.2">
      <c r="A1143" s="10">
        <v>1140</v>
      </c>
      <c r="B1143" s="11">
        <v>123.39331619537275</v>
      </c>
      <c r="D1143" s="10">
        <v>1140</v>
      </c>
      <c r="E1143" s="14">
        <v>123.39331619537275</v>
      </c>
    </row>
    <row r="1144" spans="1:5" x14ac:dyDescent="0.2">
      <c r="A1144" s="10">
        <v>1141</v>
      </c>
      <c r="B1144" s="11">
        <v>146.00840336134453</v>
      </c>
      <c r="D1144" s="10">
        <v>1141</v>
      </c>
      <c r="E1144" s="14">
        <v>146.00840336134453</v>
      </c>
    </row>
    <row r="1145" spans="1:5" x14ac:dyDescent="0.2">
      <c r="A1145" s="10">
        <v>1142</v>
      </c>
      <c r="B1145" s="11">
        <v>105.72805139186295</v>
      </c>
      <c r="D1145" s="10">
        <v>1142</v>
      </c>
      <c r="E1145" s="14">
        <v>105.72805139186295</v>
      </c>
    </row>
    <row r="1146" spans="1:5" x14ac:dyDescent="0.2">
      <c r="A1146" s="10">
        <v>1143</v>
      </c>
      <c r="B1146" s="11">
        <v>150.23691654879772</v>
      </c>
      <c r="D1146" s="10">
        <v>1143</v>
      </c>
      <c r="E1146" s="14">
        <v>150.23691654879772</v>
      </c>
    </row>
    <row r="1147" spans="1:5" x14ac:dyDescent="0.2">
      <c r="A1147" s="10">
        <v>1144</v>
      </c>
      <c r="B1147" s="11">
        <v>79.522862823061629</v>
      </c>
      <c r="D1147" s="10">
        <v>1144</v>
      </c>
      <c r="E1147" s="14">
        <v>79.522862823061629</v>
      </c>
    </row>
    <row r="1148" spans="1:5" x14ac:dyDescent="0.2">
      <c r="A1148" s="10">
        <v>1145</v>
      </c>
      <c r="B1148" s="11">
        <v>86.580086580086586</v>
      </c>
      <c r="D1148" s="10">
        <v>1145</v>
      </c>
      <c r="E1148" s="14">
        <v>86.580086580086586</v>
      </c>
    </row>
    <row r="1149" spans="1:5" x14ac:dyDescent="0.2">
      <c r="A1149" s="10">
        <v>1146</v>
      </c>
      <c r="B1149" s="11">
        <v>94.543147208121823</v>
      </c>
      <c r="D1149" s="10">
        <v>1146</v>
      </c>
      <c r="E1149" s="14">
        <v>94.543147208121823</v>
      </c>
    </row>
    <row r="1150" spans="1:5" x14ac:dyDescent="0.2">
      <c r="A1150" s="10">
        <v>1147</v>
      </c>
      <c r="B1150" s="11">
        <v>138.67488443759629</v>
      </c>
      <c r="D1150" s="10">
        <v>1147</v>
      </c>
      <c r="E1150" s="14">
        <v>138.67488443759629</v>
      </c>
    </row>
    <row r="1151" spans="1:5" x14ac:dyDescent="0.2">
      <c r="A1151" s="10">
        <v>1148</v>
      </c>
      <c r="B1151" s="11">
        <v>111.57289002557545</v>
      </c>
      <c r="D1151" s="10">
        <v>1148</v>
      </c>
      <c r="E1151" s="14">
        <v>111.57289002557545</v>
      </c>
    </row>
    <row r="1152" spans="1:5" x14ac:dyDescent="0.2">
      <c r="A1152" s="10">
        <v>1149</v>
      </c>
      <c r="B1152" s="11">
        <v>105.22052205220523</v>
      </c>
      <c r="D1152" s="10">
        <v>1149</v>
      </c>
      <c r="E1152" s="14">
        <v>105.22052205220523</v>
      </c>
    </row>
    <row r="1153" spans="1:5" x14ac:dyDescent="0.2">
      <c r="A1153" s="10">
        <v>1150</v>
      </c>
      <c r="B1153" s="11">
        <v>96.491228070175438</v>
      </c>
      <c r="D1153" s="10">
        <v>1150</v>
      </c>
      <c r="E1153" s="14">
        <v>96.491228070175438</v>
      </c>
    </row>
    <row r="1154" spans="1:5" x14ac:dyDescent="0.2">
      <c r="A1154" s="10">
        <v>1151</v>
      </c>
      <c r="B1154" s="11">
        <v>133.04721030042919</v>
      </c>
      <c r="D1154" s="10">
        <v>1151</v>
      </c>
      <c r="E1154" s="14">
        <v>133.04721030042919</v>
      </c>
    </row>
    <row r="1155" spans="1:5" x14ac:dyDescent="0.2">
      <c r="A1155" s="10">
        <v>1152</v>
      </c>
      <c r="B1155" s="11">
        <v>102.25102319236017</v>
      </c>
      <c r="D1155" s="10">
        <v>1152</v>
      </c>
      <c r="E1155" s="14">
        <v>102.25102319236017</v>
      </c>
    </row>
    <row r="1156" spans="1:5" x14ac:dyDescent="0.2">
      <c r="A1156" s="10">
        <v>1153</v>
      </c>
      <c r="B1156" s="11">
        <v>127.00165654334621</v>
      </c>
      <c r="D1156" s="10">
        <v>1153</v>
      </c>
      <c r="E1156" s="14">
        <v>127.00165654334621</v>
      </c>
    </row>
    <row r="1157" spans="1:5" x14ac:dyDescent="0.2">
      <c r="A1157" s="10">
        <v>1154</v>
      </c>
      <c r="B1157" s="11">
        <v>147.67156862745097</v>
      </c>
      <c r="D1157" s="10">
        <v>1154</v>
      </c>
      <c r="E1157" s="14">
        <v>147.67156862745097</v>
      </c>
    </row>
    <row r="1158" spans="1:5" x14ac:dyDescent="0.2">
      <c r="A1158" s="10">
        <v>1155</v>
      </c>
      <c r="B1158" s="11">
        <v>110.87912087912088</v>
      </c>
      <c r="D1158" s="10">
        <v>1155</v>
      </c>
      <c r="E1158" s="14">
        <v>110.87912087912088</v>
      </c>
    </row>
    <row r="1159" spans="1:5" x14ac:dyDescent="0.2">
      <c r="A1159" s="10">
        <v>1156</v>
      </c>
      <c r="B1159" s="11">
        <v>151.70494084899096</v>
      </c>
      <c r="D1159" s="10">
        <v>1156</v>
      </c>
      <c r="E1159" s="14">
        <v>151.70494084899096</v>
      </c>
    </row>
    <row r="1160" spans="1:5" x14ac:dyDescent="0.2">
      <c r="A1160" s="10">
        <v>1157</v>
      </c>
      <c r="B1160" s="11">
        <v>142.21343873517787</v>
      </c>
      <c r="D1160" s="10">
        <v>1157</v>
      </c>
      <c r="E1160" s="14">
        <v>142.21343873517787</v>
      </c>
    </row>
    <row r="1161" spans="1:5" x14ac:dyDescent="0.2">
      <c r="A1161" s="10">
        <v>1158</v>
      </c>
      <c r="B1161" s="11">
        <v>175.0380517503805</v>
      </c>
      <c r="D1161" s="10">
        <v>1158</v>
      </c>
      <c r="E1161" s="14">
        <v>175.0380517503805</v>
      </c>
    </row>
    <row r="1162" spans="1:5" x14ac:dyDescent="0.2">
      <c r="A1162" s="10">
        <v>1159</v>
      </c>
      <c r="B1162" s="11">
        <v>148.81518987341772</v>
      </c>
      <c r="D1162" s="10">
        <v>1159</v>
      </c>
      <c r="E1162" s="14">
        <v>148.81518987341772</v>
      </c>
    </row>
    <row r="1163" spans="1:5" x14ac:dyDescent="0.2">
      <c r="A1163" s="10">
        <v>1160</v>
      </c>
      <c r="B1163" s="11">
        <v>98.614072494669514</v>
      </c>
      <c r="D1163" s="10">
        <v>1160</v>
      </c>
      <c r="E1163" s="14">
        <v>98.614072494669514</v>
      </c>
    </row>
    <row r="1164" spans="1:5" x14ac:dyDescent="0.2">
      <c r="A1164" s="10">
        <v>1161</v>
      </c>
      <c r="B1164" s="11">
        <v>100.27472527472527</v>
      </c>
      <c r="D1164" s="10">
        <v>1161</v>
      </c>
      <c r="E1164" s="14">
        <v>100.27472527472527</v>
      </c>
    </row>
    <row r="1165" spans="1:5" x14ac:dyDescent="0.2">
      <c r="A1165" s="10">
        <v>1162</v>
      </c>
      <c r="B1165" s="11">
        <v>136.58536585365854</v>
      </c>
      <c r="D1165" s="10">
        <v>1162</v>
      </c>
      <c r="E1165" s="14">
        <v>136.58536585365854</v>
      </c>
    </row>
    <row r="1166" spans="1:5" x14ac:dyDescent="0.2">
      <c r="A1166" s="10">
        <v>1163</v>
      </c>
      <c r="B1166" s="11">
        <v>144.29530201342283</v>
      </c>
      <c r="D1166" s="10">
        <v>1163</v>
      </c>
      <c r="E1166" s="14">
        <v>144.29530201342283</v>
      </c>
    </row>
    <row r="1167" spans="1:5" x14ac:dyDescent="0.2">
      <c r="A1167" s="10">
        <v>1164</v>
      </c>
      <c r="B1167" s="11">
        <v>86.612877583465817</v>
      </c>
      <c r="D1167" s="10">
        <v>1164</v>
      </c>
      <c r="E1167" s="14">
        <v>86.612877583465817</v>
      </c>
    </row>
    <row r="1168" spans="1:5" x14ac:dyDescent="0.2">
      <c r="A1168" s="10">
        <v>1165</v>
      </c>
      <c r="B1168" s="11">
        <v>135.47486033519553</v>
      </c>
      <c r="D1168" s="10">
        <v>1165</v>
      </c>
      <c r="E1168" s="14">
        <v>135.47486033519553</v>
      </c>
    </row>
    <row r="1169" spans="1:5" x14ac:dyDescent="0.2">
      <c r="A1169" s="10">
        <v>1166</v>
      </c>
      <c r="B1169" s="11">
        <v>155.23968042609854</v>
      </c>
      <c r="D1169" s="10">
        <v>1166</v>
      </c>
      <c r="E1169" s="14">
        <v>155.23968042609854</v>
      </c>
    </row>
    <row r="1170" spans="1:5" x14ac:dyDescent="0.2">
      <c r="A1170" s="10">
        <v>1167</v>
      </c>
      <c r="B1170" s="11">
        <v>144.83471074380165</v>
      </c>
      <c r="D1170" s="10">
        <v>1167</v>
      </c>
      <c r="E1170" s="14">
        <v>144.83471074380165</v>
      </c>
    </row>
    <row r="1171" spans="1:5" x14ac:dyDescent="0.2">
      <c r="A1171" s="10">
        <v>1168</v>
      </c>
      <c r="B1171" s="11">
        <v>103.53081986834231</v>
      </c>
      <c r="D1171" s="10">
        <v>1168</v>
      </c>
      <c r="E1171" s="14">
        <v>103.53081986834231</v>
      </c>
    </row>
    <row r="1172" spans="1:5" x14ac:dyDescent="0.2">
      <c r="A1172" s="10">
        <v>1169</v>
      </c>
      <c r="B1172" s="11">
        <v>111.48007590132828</v>
      </c>
      <c r="D1172" s="10">
        <v>1169</v>
      </c>
      <c r="E1172" s="14">
        <v>111.48007590132828</v>
      </c>
    </row>
    <row r="1173" spans="1:5" x14ac:dyDescent="0.2">
      <c r="A1173" s="10">
        <v>1170</v>
      </c>
      <c r="B1173" s="11">
        <v>172.31872070581747</v>
      </c>
      <c r="D1173" s="10">
        <v>1170</v>
      </c>
      <c r="E1173" s="14">
        <v>172.31872070581747</v>
      </c>
    </row>
    <row r="1174" spans="1:5" x14ac:dyDescent="0.2">
      <c r="A1174" s="10">
        <v>1171</v>
      </c>
      <c r="B1174" s="11">
        <v>152.95169946332737</v>
      </c>
      <c r="D1174" s="10">
        <v>1171</v>
      </c>
      <c r="E1174" s="14">
        <v>152.95169946332737</v>
      </c>
    </row>
    <row r="1175" spans="1:5" x14ac:dyDescent="0.2">
      <c r="A1175" s="10">
        <v>1172</v>
      </c>
      <c r="B1175" s="11">
        <v>129.26249008723235</v>
      </c>
      <c r="D1175" s="10">
        <v>1172</v>
      </c>
      <c r="E1175" s="14">
        <v>129.26249008723235</v>
      </c>
    </row>
    <row r="1176" spans="1:5" x14ac:dyDescent="0.2">
      <c r="A1176" s="10">
        <v>1173</v>
      </c>
      <c r="B1176" s="11">
        <v>137.52000000000001</v>
      </c>
      <c r="D1176" s="10">
        <v>1173</v>
      </c>
      <c r="E1176" s="14">
        <v>137.52000000000001</v>
      </c>
    </row>
    <row r="1177" spans="1:5" x14ac:dyDescent="0.2">
      <c r="A1177" s="10">
        <v>1174</v>
      </c>
      <c r="B1177" s="11">
        <v>64.970836033700579</v>
      </c>
      <c r="D1177" s="10">
        <v>1174</v>
      </c>
      <c r="E1177" s="14">
        <v>64.970836033700579</v>
      </c>
    </row>
    <row r="1178" spans="1:5" x14ac:dyDescent="0.2">
      <c r="A1178" s="10">
        <v>1175</v>
      </c>
      <c r="B1178" s="11">
        <v>101.91897654584221</v>
      </c>
      <c r="D1178" s="10">
        <v>1175</v>
      </c>
      <c r="E1178" s="14">
        <v>101.91897654584221</v>
      </c>
    </row>
    <row r="1179" spans="1:5" x14ac:dyDescent="0.2">
      <c r="A1179" s="10">
        <v>1176</v>
      </c>
      <c r="B1179" s="11">
        <v>99.233983286908071</v>
      </c>
      <c r="D1179" s="10">
        <v>1176</v>
      </c>
      <c r="E1179" s="14">
        <v>99.233983286908071</v>
      </c>
    </row>
    <row r="1180" spans="1:5" x14ac:dyDescent="0.2">
      <c r="A1180" s="10">
        <v>1177</v>
      </c>
      <c r="B1180" s="11">
        <v>129.46912242686889</v>
      </c>
      <c r="D1180" s="10">
        <v>1177</v>
      </c>
      <c r="E1180" s="14">
        <v>129.46912242686889</v>
      </c>
    </row>
    <row r="1181" spans="1:5" x14ac:dyDescent="0.2">
      <c r="A1181" s="10">
        <v>1178</v>
      </c>
      <c r="B1181" s="11">
        <v>93.954248366013076</v>
      </c>
      <c r="D1181" s="10">
        <v>1178</v>
      </c>
      <c r="E1181" s="14">
        <v>93.954248366013076</v>
      </c>
    </row>
    <row r="1182" spans="1:5" x14ac:dyDescent="0.2">
      <c r="A1182" s="10">
        <v>1179</v>
      </c>
      <c r="B1182" s="11">
        <v>115.33879374534624</v>
      </c>
      <c r="D1182" s="10">
        <v>1179</v>
      </c>
      <c r="E1182" s="14">
        <v>115.33879374534624</v>
      </c>
    </row>
    <row r="1183" spans="1:5" x14ac:dyDescent="0.2">
      <c r="A1183" s="10">
        <v>1180</v>
      </c>
      <c r="B1183" s="11">
        <v>82.740213523131672</v>
      </c>
      <c r="D1183" s="10">
        <v>1180</v>
      </c>
      <c r="E1183" s="14">
        <v>82.740213523131672</v>
      </c>
    </row>
    <row r="1184" spans="1:5" x14ac:dyDescent="0.2">
      <c r="A1184" s="10">
        <v>1181</v>
      </c>
      <c r="B1184" s="11">
        <v>99.443118536197289</v>
      </c>
      <c r="D1184" s="10">
        <v>1181</v>
      </c>
      <c r="E1184" s="14">
        <v>99.443118536197289</v>
      </c>
    </row>
    <row r="1185" spans="1:5" x14ac:dyDescent="0.2">
      <c r="A1185" s="10">
        <v>1182</v>
      </c>
      <c r="B1185" s="11">
        <v>237.59079903147699</v>
      </c>
      <c r="D1185" s="10">
        <v>1182</v>
      </c>
      <c r="E1185" s="14">
        <v>237.59079903147699</v>
      </c>
    </row>
    <row r="1186" spans="1:5" x14ac:dyDescent="0.2">
      <c r="A1186" s="10">
        <v>1183</v>
      </c>
      <c r="B1186" s="11">
        <v>166.44325290437891</v>
      </c>
      <c r="D1186" s="10">
        <v>1183</v>
      </c>
      <c r="E1186" s="14">
        <v>166.44325290437891</v>
      </c>
    </row>
    <row r="1187" spans="1:5" x14ac:dyDescent="0.2">
      <c r="A1187" s="10">
        <v>1184</v>
      </c>
      <c r="B1187" s="11">
        <v>106.19469026548673</v>
      </c>
      <c r="D1187" s="10">
        <v>1184</v>
      </c>
      <c r="E1187" s="14">
        <v>106.19469026548673</v>
      </c>
    </row>
    <row r="1188" spans="1:5" x14ac:dyDescent="0.2">
      <c r="A1188" s="10">
        <v>1185</v>
      </c>
      <c r="B1188" s="11">
        <v>118.76590330788804</v>
      </c>
      <c r="D1188" s="10">
        <v>1185</v>
      </c>
      <c r="E1188" s="14">
        <v>118.76590330788804</v>
      </c>
    </row>
    <row r="1189" spans="1:5" x14ac:dyDescent="0.2">
      <c r="A1189" s="10">
        <v>1186</v>
      </c>
      <c r="B1189" s="11">
        <v>85.913185913185913</v>
      </c>
      <c r="D1189" s="10">
        <v>1186</v>
      </c>
      <c r="E1189" s="14">
        <v>85.913185913185913</v>
      </c>
    </row>
    <row r="1190" spans="1:5" x14ac:dyDescent="0.2">
      <c r="A1190" s="10">
        <v>1187</v>
      </c>
      <c r="B1190" s="11">
        <v>55.915244261330194</v>
      </c>
      <c r="D1190" s="10">
        <v>1187</v>
      </c>
      <c r="E1190" s="14">
        <v>55.915244261330194</v>
      </c>
    </row>
    <row r="1191" spans="1:5" x14ac:dyDescent="0.2">
      <c r="A1191" s="10">
        <v>1188</v>
      </c>
      <c r="B1191" s="11">
        <v>161.33004926108376</v>
      </c>
      <c r="D1191" s="10">
        <v>1188</v>
      </c>
      <c r="E1191" s="14">
        <v>161.33004926108376</v>
      </c>
    </row>
    <row r="1192" spans="1:5" x14ac:dyDescent="0.2">
      <c r="A1192" s="10">
        <v>1189</v>
      </c>
      <c r="B1192" s="11">
        <v>117.46987951807229</v>
      </c>
      <c r="D1192" s="10">
        <v>1189</v>
      </c>
      <c r="E1192" s="14">
        <v>117.46987951807229</v>
      </c>
    </row>
    <row r="1193" spans="1:5" x14ac:dyDescent="0.2">
      <c r="A1193" s="10">
        <v>1190</v>
      </c>
      <c r="B1193" s="11">
        <v>104.76718403547672</v>
      </c>
      <c r="D1193" s="10">
        <v>1190</v>
      </c>
      <c r="E1193" s="14">
        <v>104.76718403547672</v>
      </c>
    </row>
    <row r="1194" spans="1:5" x14ac:dyDescent="0.2">
      <c r="A1194" s="10">
        <v>1191</v>
      </c>
      <c r="B1194" s="11">
        <v>103.57583230579532</v>
      </c>
      <c r="D1194" s="10">
        <v>1191</v>
      </c>
      <c r="E1194" s="14">
        <v>103.57583230579532</v>
      </c>
    </row>
    <row r="1195" spans="1:5" x14ac:dyDescent="0.2">
      <c r="A1195" s="10">
        <v>1192</v>
      </c>
      <c r="B1195" s="11">
        <v>120.74947952810548</v>
      </c>
      <c r="D1195" s="10">
        <v>1192</v>
      </c>
      <c r="E1195" s="14">
        <v>120.74947952810548</v>
      </c>
    </row>
    <row r="1196" spans="1:5" x14ac:dyDescent="0.2">
      <c r="A1196" s="10">
        <v>1193</v>
      </c>
      <c r="B1196" s="11">
        <v>84.918478260869563</v>
      </c>
      <c r="D1196" s="10">
        <v>1193</v>
      </c>
      <c r="E1196" s="14">
        <v>84.918478260869563</v>
      </c>
    </row>
    <row r="1197" spans="1:5" x14ac:dyDescent="0.2">
      <c r="A1197" s="10">
        <v>1194</v>
      </c>
      <c r="B1197" s="11">
        <v>134.80392156862746</v>
      </c>
      <c r="D1197" s="10">
        <v>1194</v>
      </c>
      <c r="E1197" s="14">
        <v>134.80392156862746</v>
      </c>
    </row>
    <row r="1198" spans="1:5" x14ac:dyDescent="0.2">
      <c r="A1198" s="10">
        <v>1195</v>
      </c>
      <c r="B1198" s="11">
        <v>116.86390532544378</v>
      </c>
      <c r="D1198" s="10">
        <v>1195</v>
      </c>
      <c r="E1198" s="14">
        <v>116.86390532544378</v>
      </c>
    </row>
    <row r="1199" spans="1:5" x14ac:dyDescent="0.2">
      <c r="A1199" s="10">
        <v>1196</v>
      </c>
      <c r="B1199" s="11">
        <v>120.87912087912088</v>
      </c>
      <c r="D1199" s="10">
        <v>1196</v>
      </c>
      <c r="E1199" s="14">
        <v>120.87912087912088</v>
      </c>
    </row>
    <row r="1200" spans="1:5" x14ac:dyDescent="0.2">
      <c r="A1200" s="10">
        <v>1197</v>
      </c>
      <c r="B1200" s="11">
        <v>117.66505636070853</v>
      </c>
      <c r="D1200" s="10">
        <v>1197</v>
      </c>
      <c r="E1200" s="14">
        <v>117.66505636070853</v>
      </c>
    </row>
    <row r="1201" spans="1:5" x14ac:dyDescent="0.2">
      <c r="A1201" s="10">
        <v>1198</v>
      </c>
      <c r="B1201" s="11">
        <v>85.207100591715971</v>
      </c>
      <c r="D1201" s="10">
        <v>1198</v>
      </c>
      <c r="E1201" s="14">
        <v>85.207100591715971</v>
      </c>
    </row>
    <row r="1202" spans="1:5" x14ac:dyDescent="0.2">
      <c r="A1202" s="10">
        <v>1199</v>
      </c>
      <c r="B1202" s="11">
        <v>146.86468646864685</v>
      </c>
      <c r="D1202" s="10">
        <v>1199</v>
      </c>
      <c r="E1202" s="14">
        <v>146.86468646864685</v>
      </c>
    </row>
    <row r="1203" spans="1:5" x14ac:dyDescent="0.2">
      <c r="A1203" s="10">
        <v>1200</v>
      </c>
      <c r="B1203" s="11">
        <v>107.09117221418235</v>
      </c>
      <c r="D1203" s="10">
        <v>1200</v>
      </c>
      <c r="E1203" s="14">
        <v>107.09117221418235</v>
      </c>
    </row>
    <row r="1204" spans="1:5" x14ac:dyDescent="0.2">
      <c r="A1204" s="10">
        <v>1201</v>
      </c>
      <c r="B1204" s="11">
        <v>134.31712962962962</v>
      </c>
      <c r="D1204" s="10">
        <v>1201</v>
      </c>
      <c r="E1204" s="14">
        <v>134.31712962962962</v>
      </c>
    </row>
    <row r="1205" spans="1:5" x14ac:dyDescent="0.2">
      <c r="A1205" s="10">
        <v>1202</v>
      </c>
      <c r="B1205" s="11">
        <v>111.24227093872962</v>
      </c>
      <c r="D1205" s="10">
        <v>1202</v>
      </c>
      <c r="E1205" s="14">
        <v>111.24227093872962</v>
      </c>
    </row>
    <row r="1206" spans="1:5" x14ac:dyDescent="0.2">
      <c r="A1206" s="10">
        <v>1203</v>
      </c>
      <c r="B1206" s="11">
        <v>86.795252225519292</v>
      </c>
      <c r="D1206" s="10">
        <v>1203</v>
      </c>
      <c r="E1206" s="14">
        <v>86.795252225519292</v>
      </c>
    </row>
    <row r="1207" spans="1:5" x14ac:dyDescent="0.2">
      <c r="A1207" s="10">
        <v>1204</v>
      </c>
      <c r="B1207" s="11">
        <v>130.67484662576686</v>
      </c>
      <c r="D1207" s="10">
        <v>1204</v>
      </c>
      <c r="E1207" s="14">
        <v>130.67484662576686</v>
      </c>
    </row>
    <row r="1208" spans="1:5" x14ac:dyDescent="0.2">
      <c r="A1208" s="10">
        <v>1205</v>
      </c>
      <c r="B1208" s="11">
        <v>142.92364990689012</v>
      </c>
      <c r="D1208" s="10">
        <v>1205</v>
      </c>
      <c r="E1208" s="14">
        <v>142.92364990689012</v>
      </c>
    </row>
    <row r="1209" spans="1:5" x14ac:dyDescent="0.2">
      <c r="A1209" s="10">
        <v>1206</v>
      </c>
      <c r="B1209" s="11">
        <v>123.81602914389799</v>
      </c>
      <c r="D1209" s="10">
        <v>1206</v>
      </c>
      <c r="E1209" s="14">
        <v>123.81602914389799</v>
      </c>
    </row>
    <row r="1210" spans="1:5" x14ac:dyDescent="0.2">
      <c r="A1210" s="10">
        <v>1207</v>
      </c>
      <c r="B1210" s="11">
        <v>101.32575757575758</v>
      </c>
      <c r="D1210" s="10">
        <v>1207</v>
      </c>
      <c r="E1210" s="14">
        <v>101.32575757575758</v>
      </c>
    </row>
    <row r="1211" spans="1:5" x14ac:dyDescent="0.2">
      <c r="A1211" s="10">
        <v>1208</v>
      </c>
      <c r="B1211" s="11">
        <v>117.64705882352941</v>
      </c>
      <c r="D1211" s="10">
        <v>1208</v>
      </c>
      <c r="E1211" s="14">
        <v>117.64705882352941</v>
      </c>
    </row>
    <row r="1212" spans="1:5" x14ac:dyDescent="0.2">
      <c r="A1212" s="10">
        <v>1209</v>
      </c>
      <c r="B1212" s="11">
        <v>109.11925175370226</v>
      </c>
      <c r="D1212" s="10">
        <v>1209</v>
      </c>
      <c r="E1212" s="14">
        <v>109.11925175370226</v>
      </c>
    </row>
    <row r="1213" spans="1:5" x14ac:dyDescent="0.2">
      <c r="A1213" s="10">
        <v>1210</v>
      </c>
      <c r="B1213" s="11">
        <v>174.6987951807229</v>
      </c>
      <c r="D1213" s="10">
        <v>1210</v>
      </c>
      <c r="E1213" s="14">
        <v>174.6987951807229</v>
      </c>
    </row>
    <row r="1214" spans="1:5" x14ac:dyDescent="0.2">
      <c r="A1214" s="10">
        <v>1211</v>
      </c>
      <c r="B1214" s="11">
        <v>102.4390243902439</v>
      </c>
      <c r="D1214" s="10">
        <v>1211</v>
      </c>
      <c r="E1214" s="14">
        <v>102.4390243902439</v>
      </c>
    </row>
    <row r="1215" spans="1:5" x14ac:dyDescent="0.2">
      <c r="A1215" s="10">
        <v>1212</v>
      </c>
      <c r="B1215" s="11">
        <v>93.607305936073061</v>
      </c>
      <c r="D1215" s="10">
        <v>1212</v>
      </c>
      <c r="E1215" s="14">
        <v>93.607305936073061</v>
      </c>
    </row>
    <row r="1216" spans="1:5" x14ac:dyDescent="0.2">
      <c r="A1216" s="10">
        <v>1213</v>
      </c>
      <c r="B1216" s="11">
        <v>168.1547619047619</v>
      </c>
      <c r="D1216" s="10">
        <v>1213</v>
      </c>
      <c r="E1216" s="14">
        <v>168.1547619047619</v>
      </c>
    </row>
    <row r="1217" spans="1:5" x14ac:dyDescent="0.2">
      <c r="A1217" s="10">
        <v>1214</v>
      </c>
      <c r="B1217" s="11">
        <v>151.04166666666666</v>
      </c>
      <c r="D1217" s="10">
        <v>1214</v>
      </c>
      <c r="E1217" s="14">
        <v>151.04166666666666</v>
      </c>
    </row>
    <row r="1218" spans="1:5" x14ac:dyDescent="0.2">
      <c r="A1218" s="10">
        <v>1215</v>
      </c>
      <c r="B1218" s="11">
        <v>134.63463463463464</v>
      </c>
      <c r="D1218" s="10">
        <v>1215</v>
      </c>
      <c r="E1218" s="14">
        <v>134.63463463463464</v>
      </c>
    </row>
    <row r="1219" spans="1:5" x14ac:dyDescent="0.2">
      <c r="A1219" s="10">
        <v>1216</v>
      </c>
      <c r="B1219" s="11">
        <v>139.82102908277406</v>
      </c>
      <c r="D1219" s="10">
        <v>1216</v>
      </c>
      <c r="E1219" s="14">
        <v>139.82102908277406</v>
      </c>
    </row>
    <row r="1220" spans="1:5" x14ac:dyDescent="0.2">
      <c r="A1220" s="10">
        <v>1217</v>
      </c>
      <c r="B1220" s="11">
        <v>58.885383806519457</v>
      </c>
      <c r="D1220" s="10">
        <v>1217</v>
      </c>
      <c r="E1220" s="14">
        <v>58.885383806519457</v>
      </c>
    </row>
    <row r="1221" spans="1:5" x14ac:dyDescent="0.2">
      <c r="A1221" s="10">
        <v>1218</v>
      </c>
      <c r="B1221" s="11">
        <v>174.6240487062405</v>
      </c>
      <c r="D1221" s="10">
        <v>1218</v>
      </c>
      <c r="E1221" s="14">
        <v>174.6240487062405</v>
      </c>
    </row>
    <row r="1222" spans="1:5" x14ac:dyDescent="0.2">
      <c r="A1222" s="10">
        <v>1219</v>
      </c>
      <c r="B1222" s="11">
        <v>88.267543859649123</v>
      </c>
      <c r="D1222" s="10">
        <v>1219</v>
      </c>
      <c r="E1222" s="14">
        <v>88.267543859649123</v>
      </c>
    </row>
    <row r="1223" spans="1:5" x14ac:dyDescent="0.2">
      <c r="A1223" s="10">
        <v>1220</v>
      </c>
      <c r="B1223" s="11">
        <v>75.123152709359601</v>
      </c>
      <c r="D1223" s="10">
        <v>1220</v>
      </c>
      <c r="E1223" s="14">
        <v>75.123152709359601</v>
      </c>
    </row>
    <row r="1224" spans="1:5" x14ac:dyDescent="0.2">
      <c r="A1224" s="10">
        <v>1221</v>
      </c>
      <c r="B1224" s="11">
        <v>126.09649122807018</v>
      </c>
      <c r="D1224" s="10">
        <v>1221</v>
      </c>
      <c r="E1224" s="14">
        <v>126.09649122807018</v>
      </c>
    </row>
    <row r="1225" spans="1:5" x14ac:dyDescent="0.2">
      <c r="A1225" s="10">
        <v>1222</v>
      </c>
      <c r="B1225" s="11">
        <v>110.6523534269199</v>
      </c>
      <c r="D1225" s="10">
        <v>1222</v>
      </c>
      <c r="E1225" s="14">
        <v>110.6523534269199</v>
      </c>
    </row>
    <row r="1226" spans="1:5" x14ac:dyDescent="0.2">
      <c r="A1226" s="10">
        <v>1223</v>
      </c>
      <c r="B1226" s="11">
        <v>77.464788732394368</v>
      </c>
      <c r="D1226" s="10">
        <v>1223</v>
      </c>
      <c r="E1226" s="14">
        <v>77.464788732394368</v>
      </c>
    </row>
    <row r="1227" spans="1:5" x14ac:dyDescent="0.2">
      <c r="A1227" s="10">
        <v>1224</v>
      </c>
      <c r="B1227" s="11">
        <v>64.559925093632955</v>
      </c>
      <c r="D1227" s="10">
        <v>1224</v>
      </c>
      <c r="E1227" s="14">
        <v>64.559925093632955</v>
      </c>
    </row>
    <row r="1228" spans="1:5" x14ac:dyDescent="0.2">
      <c r="A1228" s="10">
        <v>1225</v>
      </c>
      <c r="B1228" s="11">
        <v>123.48993288590604</v>
      </c>
      <c r="D1228" s="10">
        <v>1225</v>
      </c>
      <c r="E1228" s="14">
        <v>123.48993288590604</v>
      </c>
    </row>
    <row r="1229" spans="1:5" x14ac:dyDescent="0.2">
      <c r="A1229" s="10">
        <v>1226</v>
      </c>
      <c r="B1229" s="11">
        <v>127.41652021089631</v>
      </c>
      <c r="D1229" s="10">
        <v>1226</v>
      </c>
      <c r="E1229" s="14">
        <v>127.41652021089631</v>
      </c>
    </row>
    <row r="1230" spans="1:5" x14ac:dyDescent="0.2">
      <c r="A1230" s="10">
        <v>1227</v>
      </c>
      <c r="B1230" s="11">
        <v>110.7087428867046</v>
      </c>
      <c r="D1230" s="10">
        <v>1227</v>
      </c>
      <c r="E1230" s="14">
        <v>110.7087428867046</v>
      </c>
    </row>
    <row r="1231" spans="1:5" x14ac:dyDescent="0.2">
      <c r="A1231" s="10">
        <v>1228</v>
      </c>
      <c r="B1231" s="11">
        <v>161.18421052631578</v>
      </c>
      <c r="D1231" s="10">
        <v>1228</v>
      </c>
      <c r="E1231" s="14">
        <v>161.18421052631578</v>
      </c>
    </row>
    <row r="1232" spans="1:5" x14ac:dyDescent="0.2">
      <c r="A1232" s="10">
        <v>1229</v>
      </c>
      <c r="B1232" s="11">
        <v>215.80141010575792</v>
      </c>
      <c r="D1232" s="10">
        <v>1229</v>
      </c>
      <c r="E1232" s="14">
        <v>215.80141010575792</v>
      </c>
    </row>
    <row r="1233" spans="1:5" x14ac:dyDescent="0.2">
      <c r="A1233" s="10">
        <v>1230</v>
      </c>
      <c r="B1233" s="11">
        <v>84.273390842733903</v>
      </c>
      <c r="D1233" s="10">
        <v>1230</v>
      </c>
      <c r="E1233" s="14">
        <v>84.273390842733903</v>
      </c>
    </row>
    <row r="1234" spans="1:5" x14ac:dyDescent="0.2">
      <c r="A1234" s="10">
        <v>1231</v>
      </c>
      <c r="B1234" s="11">
        <v>72.519083969465655</v>
      </c>
      <c r="D1234" s="10">
        <v>1231</v>
      </c>
      <c r="E1234" s="14">
        <v>72.519083969465655</v>
      </c>
    </row>
    <row r="1235" spans="1:5" x14ac:dyDescent="0.2">
      <c r="A1235" s="10">
        <v>1232</v>
      </c>
      <c r="B1235" s="11">
        <v>111.34453781512605</v>
      </c>
      <c r="D1235" s="10">
        <v>1232</v>
      </c>
      <c r="E1235" s="14">
        <v>111.34453781512605</v>
      </c>
    </row>
    <row r="1236" spans="1:5" x14ac:dyDescent="0.2">
      <c r="A1236" s="10">
        <v>1233</v>
      </c>
      <c r="B1236" s="11">
        <v>83.169934640522882</v>
      </c>
      <c r="D1236" s="10">
        <v>1233</v>
      </c>
      <c r="E1236" s="14">
        <v>83.169934640522882</v>
      </c>
    </row>
    <row r="1237" spans="1:5" x14ac:dyDescent="0.2">
      <c r="A1237" s="10">
        <v>1234</v>
      </c>
      <c r="B1237" s="11">
        <v>119.52861952861953</v>
      </c>
      <c r="D1237" s="10">
        <v>1234</v>
      </c>
      <c r="E1237" s="14">
        <v>119.52861952861953</v>
      </c>
    </row>
    <row r="1238" spans="1:5" x14ac:dyDescent="0.2">
      <c r="A1238" s="10">
        <v>1235</v>
      </c>
      <c r="B1238" s="11">
        <v>66.191446028513241</v>
      </c>
      <c r="D1238" s="10">
        <v>1235</v>
      </c>
      <c r="E1238" s="14">
        <v>66.191446028513241</v>
      </c>
    </row>
    <row r="1239" spans="1:5" x14ac:dyDescent="0.2">
      <c r="A1239" s="10">
        <v>1236</v>
      </c>
      <c r="B1239" s="11">
        <v>77.85145739910314</v>
      </c>
      <c r="D1239" s="10">
        <v>1236</v>
      </c>
      <c r="E1239" s="14">
        <v>77.85145739910314</v>
      </c>
    </row>
    <row r="1240" spans="1:5" x14ac:dyDescent="0.2">
      <c r="A1240" s="10">
        <v>1237</v>
      </c>
      <c r="B1240" s="11">
        <v>107.93357933579335</v>
      </c>
      <c r="D1240" s="10">
        <v>1237</v>
      </c>
      <c r="E1240" s="14">
        <v>107.93357933579335</v>
      </c>
    </row>
    <row r="1241" spans="1:5" x14ac:dyDescent="0.2">
      <c r="A1241" s="10">
        <v>1238</v>
      </c>
      <c r="B1241" s="11">
        <v>100.10266940451746</v>
      </c>
      <c r="D1241" s="10">
        <v>1238</v>
      </c>
      <c r="E1241" s="14">
        <v>100.10266940451746</v>
      </c>
    </row>
    <row r="1242" spans="1:5" x14ac:dyDescent="0.2">
      <c r="A1242" s="10">
        <v>1239</v>
      </c>
      <c r="B1242" s="11">
        <v>124.89044697633655</v>
      </c>
      <c r="D1242" s="10">
        <v>1239</v>
      </c>
      <c r="E1242" s="14">
        <v>124.89044697633655</v>
      </c>
    </row>
    <row r="1243" spans="1:5" x14ac:dyDescent="0.2">
      <c r="A1243" s="10">
        <v>1240</v>
      </c>
      <c r="B1243" s="11">
        <v>179.17789757412399</v>
      </c>
      <c r="D1243" s="10">
        <v>1240</v>
      </c>
      <c r="E1243" s="14">
        <v>179.17789757412399</v>
      </c>
    </row>
    <row r="1244" spans="1:5" x14ac:dyDescent="0.2">
      <c r="A1244" s="10">
        <v>1241</v>
      </c>
      <c r="B1244" s="11">
        <v>127.20588235294117</v>
      </c>
      <c r="D1244" s="10">
        <v>1241</v>
      </c>
      <c r="E1244" s="14">
        <v>127.20588235294117</v>
      </c>
    </row>
    <row r="1245" spans="1:5" x14ac:dyDescent="0.2">
      <c r="A1245" s="10">
        <v>1242</v>
      </c>
      <c r="B1245" s="11">
        <v>147.02664298401422</v>
      </c>
      <c r="D1245" s="10">
        <v>1242</v>
      </c>
      <c r="E1245" s="14">
        <v>147.02664298401422</v>
      </c>
    </row>
    <row r="1246" spans="1:5" x14ac:dyDescent="0.2">
      <c r="A1246" s="10">
        <v>1243</v>
      </c>
      <c r="B1246" s="11">
        <v>144.92753623188406</v>
      </c>
      <c r="D1246" s="10">
        <v>1243</v>
      </c>
      <c r="E1246" s="14">
        <v>144.92753623188406</v>
      </c>
    </row>
    <row r="1247" spans="1:5" x14ac:dyDescent="0.2">
      <c r="A1247" s="10">
        <v>1244</v>
      </c>
      <c r="B1247" s="11">
        <v>223.98843930635837</v>
      </c>
      <c r="D1247" s="10">
        <v>1244</v>
      </c>
      <c r="E1247" s="14">
        <v>223.98843930635837</v>
      </c>
    </row>
    <row r="1248" spans="1:5" x14ac:dyDescent="0.2">
      <c r="A1248" s="10">
        <v>1245</v>
      </c>
      <c r="B1248" s="11">
        <v>151.61502966381016</v>
      </c>
      <c r="D1248" s="10">
        <v>1245</v>
      </c>
      <c r="E1248" s="14">
        <v>151.61502966381016</v>
      </c>
    </row>
    <row r="1249" spans="1:5" x14ac:dyDescent="0.2">
      <c r="A1249" s="10">
        <v>1246</v>
      </c>
      <c r="B1249" s="11">
        <v>95.289079229122052</v>
      </c>
      <c r="D1249" s="10">
        <v>1246</v>
      </c>
      <c r="E1249" s="14">
        <v>95.289079229122052</v>
      </c>
    </row>
    <row r="1250" spans="1:5" x14ac:dyDescent="0.2">
      <c r="A1250" s="10">
        <v>1247</v>
      </c>
      <c r="B1250" s="11">
        <v>120.09014810045075</v>
      </c>
      <c r="D1250" s="10">
        <v>1247</v>
      </c>
      <c r="E1250" s="14">
        <v>120.09014810045075</v>
      </c>
    </row>
    <row r="1251" spans="1:5" x14ac:dyDescent="0.2">
      <c r="A1251" s="10">
        <v>1248</v>
      </c>
      <c r="B1251" s="11">
        <v>164.31334622823985</v>
      </c>
      <c r="D1251" s="10">
        <v>1248</v>
      </c>
      <c r="E1251" s="14">
        <v>164.31334622823985</v>
      </c>
    </row>
    <row r="1252" spans="1:5" x14ac:dyDescent="0.2">
      <c r="A1252" s="10">
        <v>1249</v>
      </c>
      <c r="B1252" s="11">
        <v>62.925170068027214</v>
      </c>
      <c r="D1252" s="10">
        <v>1249</v>
      </c>
      <c r="E1252" s="14">
        <v>62.925170068027214</v>
      </c>
    </row>
    <row r="1253" spans="1:5" x14ac:dyDescent="0.2">
      <c r="A1253" s="10">
        <v>1250</v>
      </c>
      <c r="B1253" s="11">
        <v>120.44534412955466</v>
      </c>
      <c r="D1253" s="10">
        <v>1250</v>
      </c>
      <c r="E1253" s="14">
        <v>120.44534412955466</v>
      </c>
    </row>
    <row r="1254" spans="1:5" x14ac:dyDescent="0.2">
      <c r="A1254" s="10">
        <v>1251</v>
      </c>
      <c r="B1254" s="11">
        <v>115.63981042654028</v>
      </c>
      <c r="D1254" s="10">
        <v>1251</v>
      </c>
      <c r="E1254" s="14">
        <v>115.63981042654028</v>
      </c>
    </row>
    <row r="1255" spans="1:5" x14ac:dyDescent="0.2">
      <c r="A1255" s="10">
        <v>1252</v>
      </c>
      <c r="B1255" s="11">
        <v>122.24199288256227</v>
      </c>
      <c r="D1255" s="10">
        <v>1252</v>
      </c>
      <c r="E1255" s="14">
        <v>122.24199288256227</v>
      </c>
    </row>
    <row r="1256" spans="1:5" x14ac:dyDescent="0.2">
      <c r="A1256" s="10">
        <v>1253</v>
      </c>
      <c r="B1256" s="11">
        <v>148.74141876430207</v>
      </c>
      <c r="D1256" s="10">
        <v>1253</v>
      </c>
      <c r="E1256" s="14">
        <v>148.74141876430207</v>
      </c>
    </row>
    <row r="1257" spans="1:5" x14ac:dyDescent="0.2">
      <c r="A1257" s="10">
        <v>1254</v>
      </c>
      <c r="B1257" s="11">
        <v>135.67143516382095</v>
      </c>
      <c r="D1257" s="10">
        <v>1254</v>
      </c>
      <c r="E1257" s="14">
        <v>135.67143516382095</v>
      </c>
    </row>
    <row r="1258" spans="1:5" x14ac:dyDescent="0.2">
      <c r="A1258" s="10">
        <v>1255</v>
      </c>
      <c r="B1258" s="11">
        <v>99.879227053140099</v>
      </c>
      <c r="D1258" s="10">
        <v>1255</v>
      </c>
      <c r="E1258" s="14">
        <v>99.879227053140099</v>
      </c>
    </row>
    <row r="1259" spans="1:5" x14ac:dyDescent="0.2">
      <c r="A1259" s="10">
        <v>1256</v>
      </c>
      <c r="B1259" s="11">
        <v>93.269934162399409</v>
      </c>
      <c r="D1259" s="10">
        <v>1256</v>
      </c>
      <c r="E1259" s="14">
        <v>93.269934162399409</v>
      </c>
    </row>
    <row r="1260" spans="1:5" x14ac:dyDescent="0.2">
      <c r="A1260" s="10">
        <v>1257</v>
      </c>
      <c r="B1260" s="11">
        <v>151.73628585807751</v>
      </c>
      <c r="D1260" s="10">
        <v>1257</v>
      </c>
      <c r="E1260" s="14">
        <v>151.73628585807751</v>
      </c>
    </row>
    <row r="1261" spans="1:5" x14ac:dyDescent="0.2">
      <c r="A1261" s="10">
        <v>1258</v>
      </c>
      <c r="B1261" s="11">
        <v>115.625</v>
      </c>
      <c r="D1261" s="10">
        <v>1258</v>
      </c>
      <c r="E1261" s="14">
        <v>115.625</v>
      </c>
    </row>
    <row r="1262" spans="1:5" x14ac:dyDescent="0.2">
      <c r="A1262" s="10">
        <v>1259</v>
      </c>
      <c r="B1262" s="11">
        <v>162.95025728987994</v>
      </c>
      <c r="D1262" s="10">
        <v>1259</v>
      </c>
      <c r="E1262" s="14">
        <v>162.95025728987994</v>
      </c>
    </row>
    <row r="1263" spans="1:5" x14ac:dyDescent="0.2">
      <c r="A1263" s="10">
        <v>1260</v>
      </c>
      <c r="B1263" s="11">
        <v>143.26375711574951</v>
      </c>
      <c r="D1263" s="10">
        <v>1260</v>
      </c>
      <c r="E1263" s="14">
        <v>143.26375711574951</v>
      </c>
    </row>
    <row r="1264" spans="1:5" x14ac:dyDescent="0.2">
      <c r="A1264" s="10">
        <v>1261</v>
      </c>
      <c r="B1264" s="11">
        <v>108.05970149253731</v>
      </c>
      <c r="D1264" s="10">
        <v>1261</v>
      </c>
      <c r="E1264" s="14">
        <v>108.05970149253731</v>
      </c>
    </row>
    <row r="1265" spans="1:5" x14ac:dyDescent="0.2">
      <c r="A1265" s="10">
        <v>1262</v>
      </c>
      <c r="B1265" s="11">
        <v>122.76190476190476</v>
      </c>
      <c r="D1265" s="10">
        <v>1262</v>
      </c>
      <c r="E1265" s="14">
        <v>122.76190476190476</v>
      </c>
    </row>
    <row r="1266" spans="1:5" x14ac:dyDescent="0.2">
      <c r="A1266" s="10">
        <v>1263</v>
      </c>
      <c r="B1266" s="11">
        <v>90.324384787472042</v>
      </c>
      <c r="D1266" s="10">
        <v>1263</v>
      </c>
      <c r="E1266" s="14">
        <v>90.324384787472042</v>
      </c>
    </row>
    <row r="1267" spans="1:5" x14ac:dyDescent="0.2">
      <c r="A1267" s="10">
        <v>1264</v>
      </c>
      <c r="B1267" s="11">
        <v>98.958333333333329</v>
      </c>
      <c r="D1267" s="10">
        <v>1264</v>
      </c>
      <c r="E1267" s="14">
        <v>98.958333333333329</v>
      </c>
    </row>
    <row r="1268" spans="1:5" x14ac:dyDescent="0.2">
      <c r="A1268" s="10">
        <v>1265</v>
      </c>
      <c r="B1268" s="11">
        <v>135.37771129394167</v>
      </c>
      <c r="D1268" s="10">
        <v>1265</v>
      </c>
      <c r="E1268" s="14">
        <v>135.37771129394167</v>
      </c>
    </row>
    <row r="1269" spans="1:5" x14ac:dyDescent="0.2">
      <c r="A1269" s="10">
        <v>1266</v>
      </c>
      <c r="B1269" s="11">
        <v>126.65289256198348</v>
      </c>
      <c r="D1269" s="10">
        <v>1266</v>
      </c>
      <c r="E1269" s="14">
        <v>126.65289256198348</v>
      </c>
    </row>
    <row r="1270" spans="1:5" x14ac:dyDescent="0.2">
      <c r="A1270" s="10">
        <v>1267</v>
      </c>
      <c r="B1270" s="11">
        <v>64.584436209634731</v>
      </c>
      <c r="D1270" s="10">
        <v>1267</v>
      </c>
      <c r="E1270" s="14">
        <v>64.584436209634731</v>
      </c>
    </row>
    <row r="1271" spans="1:5" x14ac:dyDescent="0.2">
      <c r="A1271" s="10">
        <v>1268</v>
      </c>
      <c r="B1271" s="11">
        <v>187.56194251734391</v>
      </c>
      <c r="D1271" s="10">
        <v>1268</v>
      </c>
      <c r="E1271" s="14">
        <v>187.56194251734391</v>
      </c>
    </row>
    <row r="1272" spans="1:5" x14ac:dyDescent="0.2">
      <c r="A1272" s="10">
        <v>1269</v>
      </c>
      <c r="B1272" s="11">
        <v>110.53089643167972</v>
      </c>
      <c r="D1272" s="10">
        <v>1269</v>
      </c>
      <c r="E1272" s="14">
        <v>110.53089643167972</v>
      </c>
    </row>
    <row r="1273" spans="1:5" x14ac:dyDescent="0.2">
      <c r="A1273" s="10">
        <v>1270</v>
      </c>
      <c r="B1273" s="11">
        <v>94.488188976377955</v>
      </c>
      <c r="D1273" s="10">
        <v>1270</v>
      </c>
      <c r="E1273" s="14">
        <v>94.488188976377955</v>
      </c>
    </row>
    <row r="1274" spans="1:5" x14ac:dyDescent="0.2">
      <c r="A1274" s="10">
        <v>1271</v>
      </c>
      <c r="B1274" s="11">
        <v>170.60367454068242</v>
      </c>
      <c r="D1274" s="10">
        <v>1271</v>
      </c>
      <c r="E1274" s="14">
        <v>170.60367454068242</v>
      </c>
    </row>
    <row r="1275" spans="1:5" x14ac:dyDescent="0.2">
      <c r="A1275" s="10">
        <v>1272</v>
      </c>
      <c r="B1275" s="11">
        <v>124.74815312290127</v>
      </c>
      <c r="D1275" s="10">
        <v>1272</v>
      </c>
      <c r="E1275" s="14">
        <v>124.74815312290127</v>
      </c>
    </row>
    <row r="1276" spans="1:5" x14ac:dyDescent="0.2">
      <c r="A1276" s="10">
        <v>1273</v>
      </c>
      <c r="B1276" s="11">
        <v>146.524064171123</v>
      </c>
      <c r="D1276" s="10">
        <v>1273</v>
      </c>
      <c r="E1276" s="14">
        <v>146.524064171123</v>
      </c>
    </row>
    <row r="1277" spans="1:5" x14ac:dyDescent="0.2">
      <c r="A1277" s="10">
        <v>1274</v>
      </c>
      <c r="B1277" s="11">
        <v>130.43478260869566</v>
      </c>
      <c r="D1277" s="10">
        <v>1274</v>
      </c>
      <c r="E1277" s="14">
        <v>130.43478260869566</v>
      </c>
    </row>
    <row r="1278" spans="1:5" x14ac:dyDescent="0.2">
      <c r="A1278" s="10">
        <v>1275</v>
      </c>
      <c r="B1278" s="11">
        <v>111.2</v>
      </c>
      <c r="D1278" s="10">
        <v>1275</v>
      </c>
      <c r="E1278" s="14">
        <v>111.2</v>
      </c>
    </row>
    <row r="1279" spans="1:5" x14ac:dyDescent="0.2">
      <c r="A1279" s="10">
        <v>1276</v>
      </c>
      <c r="B1279" s="11">
        <v>71.354166666666671</v>
      </c>
      <c r="D1279" s="10">
        <v>1276</v>
      </c>
      <c r="E1279" s="14">
        <v>71.354166666666671</v>
      </c>
    </row>
    <row r="1280" spans="1:5" x14ac:dyDescent="0.2">
      <c r="A1280" s="10">
        <v>1277</v>
      </c>
      <c r="B1280" s="11">
        <v>116.12903225806451</v>
      </c>
      <c r="D1280" s="10">
        <v>1277</v>
      </c>
      <c r="E1280" s="14">
        <v>116.12903225806451</v>
      </c>
    </row>
    <row r="1281" spans="1:5" x14ac:dyDescent="0.2">
      <c r="A1281" s="10">
        <v>1278</v>
      </c>
      <c r="B1281" s="11">
        <v>114.79118329466357</v>
      </c>
      <c r="D1281" s="10">
        <v>1278</v>
      </c>
      <c r="E1281" s="14">
        <v>114.79118329466357</v>
      </c>
    </row>
    <row r="1282" spans="1:5" x14ac:dyDescent="0.2">
      <c r="A1282" s="10">
        <v>1279</v>
      </c>
      <c r="B1282" s="11">
        <v>116.69128508124076</v>
      </c>
      <c r="D1282" s="10">
        <v>1279</v>
      </c>
      <c r="E1282" s="14">
        <v>116.69128508124076</v>
      </c>
    </row>
    <row r="1283" spans="1:5" x14ac:dyDescent="0.2">
      <c r="A1283" s="10">
        <v>1280</v>
      </c>
      <c r="B1283" s="11">
        <v>60.638297872340424</v>
      </c>
      <c r="D1283" s="10">
        <v>1280</v>
      </c>
      <c r="E1283" s="14">
        <v>60.638297872340424</v>
      </c>
    </row>
    <row r="1284" spans="1:5" x14ac:dyDescent="0.2">
      <c r="A1284" s="10">
        <v>1281</v>
      </c>
      <c r="B1284" s="11">
        <v>144.31023521932613</v>
      </c>
      <c r="D1284" s="10">
        <v>1281</v>
      </c>
      <c r="E1284" s="14">
        <v>144.31023521932613</v>
      </c>
    </row>
    <row r="1285" spans="1:5" x14ac:dyDescent="0.2">
      <c r="A1285" s="10">
        <v>1282</v>
      </c>
      <c r="B1285" s="11">
        <v>134.42867811799852</v>
      </c>
      <c r="D1285" s="10">
        <v>1282</v>
      </c>
      <c r="E1285" s="14">
        <v>134.42867811799852</v>
      </c>
    </row>
    <row r="1286" spans="1:5" x14ac:dyDescent="0.2">
      <c r="A1286" s="10">
        <v>1283</v>
      </c>
      <c r="B1286" s="11">
        <v>144.71153846153845</v>
      </c>
      <c r="D1286" s="10">
        <v>1283</v>
      </c>
      <c r="E1286" s="14">
        <v>144.71153846153845</v>
      </c>
    </row>
    <row r="1287" spans="1:5" x14ac:dyDescent="0.2">
      <c r="A1287" s="10">
        <v>1284</v>
      </c>
      <c r="B1287" s="11">
        <v>76.206140350877192</v>
      </c>
      <c r="D1287" s="10">
        <v>1284</v>
      </c>
      <c r="E1287" s="14">
        <v>76.206140350877192</v>
      </c>
    </row>
    <row r="1288" spans="1:5" x14ac:dyDescent="0.2">
      <c r="A1288" s="10">
        <v>1285</v>
      </c>
      <c r="B1288" s="11">
        <v>69.064160196158568</v>
      </c>
      <c r="D1288" s="10">
        <v>1285</v>
      </c>
      <c r="E1288" s="14">
        <v>69.064160196158568</v>
      </c>
    </row>
    <row r="1289" spans="1:5" x14ac:dyDescent="0.2">
      <c r="A1289" s="10">
        <v>1286</v>
      </c>
      <c r="B1289" s="11">
        <v>93.838526912181308</v>
      </c>
      <c r="D1289" s="10">
        <v>1286</v>
      </c>
      <c r="E1289" s="14">
        <v>93.838526912181308</v>
      </c>
    </row>
    <row r="1290" spans="1:5" x14ac:dyDescent="0.2">
      <c r="A1290" s="10">
        <v>1287</v>
      </c>
      <c r="B1290" s="11">
        <v>107.68072289156626</v>
      </c>
      <c r="D1290" s="10">
        <v>1287</v>
      </c>
      <c r="E1290" s="14">
        <v>107.68072289156626</v>
      </c>
    </row>
    <row r="1291" spans="1:5" x14ac:dyDescent="0.2">
      <c r="A1291" s="10">
        <v>1288</v>
      </c>
      <c r="B1291" s="11">
        <v>120.10113780025284</v>
      </c>
      <c r="D1291" s="10">
        <v>1288</v>
      </c>
      <c r="E1291" s="14">
        <v>120.10113780025284</v>
      </c>
    </row>
    <row r="1292" spans="1:5" x14ac:dyDescent="0.2">
      <c r="A1292" s="10">
        <v>1289</v>
      </c>
      <c r="B1292" s="11">
        <v>167.57082579867389</v>
      </c>
      <c r="D1292" s="10">
        <v>1289</v>
      </c>
      <c r="E1292" s="14">
        <v>167.57082579867389</v>
      </c>
    </row>
    <row r="1293" spans="1:5" x14ac:dyDescent="0.2">
      <c r="A1293" s="10">
        <v>1290</v>
      </c>
      <c r="B1293" s="11">
        <v>142.63959390862945</v>
      </c>
      <c r="D1293" s="10">
        <v>1290</v>
      </c>
      <c r="E1293" s="14">
        <v>142.63959390862945</v>
      </c>
    </row>
    <row r="1294" spans="1:5" x14ac:dyDescent="0.2">
      <c r="A1294" s="10">
        <v>1291</v>
      </c>
      <c r="B1294" s="11">
        <v>156.68402777777777</v>
      </c>
      <c r="D1294" s="10">
        <v>1291</v>
      </c>
      <c r="E1294" s="14">
        <v>156.68402777777777</v>
      </c>
    </row>
    <row r="1295" spans="1:5" x14ac:dyDescent="0.2">
      <c r="A1295" s="10">
        <v>1292</v>
      </c>
      <c r="B1295" s="11">
        <v>91.781874039938558</v>
      </c>
      <c r="D1295" s="10">
        <v>1292</v>
      </c>
      <c r="E1295" s="14">
        <v>91.781874039938558</v>
      </c>
    </row>
    <row r="1296" spans="1:5" x14ac:dyDescent="0.2">
      <c r="A1296" s="10">
        <v>1293</v>
      </c>
      <c r="B1296" s="11">
        <v>45.320404721753796</v>
      </c>
      <c r="D1296" s="10">
        <v>1293</v>
      </c>
      <c r="E1296" s="14">
        <v>45.320404721753796</v>
      </c>
    </row>
    <row r="1297" spans="1:5" x14ac:dyDescent="0.2">
      <c r="A1297" s="10">
        <v>1294</v>
      </c>
      <c r="B1297" s="11">
        <v>97.896634615384613</v>
      </c>
      <c r="D1297" s="10">
        <v>1294</v>
      </c>
      <c r="E1297" s="14">
        <v>97.896634615384613</v>
      </c>
    </row>
    <row r="1298" spans="1:5" x14ac:dyDescent="0.2">
      <c r="A1298" s="10">
        <v>1295</v>
      </c>
      <c r="B1298" s="11">
        <v>133.10185185185185</v>
      </c>
      <c r="D1298" s="10">
        <v>1295</v>
      </c>
      <c r="E1298" s="14">
        <v>133.10185185185185</v>
      </c>
    </row>
    <row r="1299" spans="1:5" x14ac:dyDescent="0.2">
      <c r="A1299" s="10">
        <v>1296</v>
      </c>
      <c r="B1299" s="11">
        <v>131.65399239543726</v>
      </c>
      <c r="D1299" s="10">
        <v>1296</v>
      </c>
      <c r="E1299" s="14">
        <v>131.65399239543726</v>
      </c>
    </row>
    <row r="1300" spans="1:5" x14ac:dyDescent="0.2">
      <c r="A1300" s="10">
        <v>1297</v>
      </c>
      <c r="B1300" s="11">
        <v>137.41134751773049</v>
      </c>
      <c r="D1300" s="10">
        <v>1297</v>
      </c>
      <c r="E1300" s="14">
        <v>137.41134751773049</v>
      </c>
    </row>
    <row r="1301" spans="1:5" x14ac:dyDescent="0.2">
      <c r="A1301" s="10">
        <v>1298</v>
      </c>
      <c r="B1301" s="11">
        <v>130.59701492537314</v>
      </c>
      <c r="D1301" s="10">
        <v>1298</v>
      </c>
      <c r="E1301" s="14">
        <v>130.59701492537314</v>
      </c>
    </row>
    <row r="1302" spans="1:5" x14ac:dyDescent="0.2">
      <c r="A1302" s="10">
        <v>1299</v>
      </c>
      <c r="B1302" s="11">
        <v>28.358738036157391</v>
      </c>
      <c r="D1302" s="10">
        <v>1299</v>
      </c>
      <c r="E1302" s="14">
        <v>28.358738036157391</v>
      </c>
    </row>
    <row r="1303" spans="1:5" x14ac:dyDescent="0.2">
      <c r="A1303" s="10">
        <v>1300</v>
      </c>
      <c r="B1303" s="11">
        <v>123.59550561797752</v>
      </c>
      <c r="D1303" s="10">
        <v>1300</v>
      </c>
      <c r="E1303" s="14">
        <v>123.59550561797752</v>
      </c>
    </row>
    <row r="1304" spans="1:5" x14ac:dyDescent="0.2">
      <c r="A1304" s="10">
        <v>1301</v>
      </c>
      <c r="B1304" s="11">
        <v>113.464447806354</v>
      </c>
      <c r="D1304" s="10">
        <v>1301</v>
      </c>
      <c r="E1304" s="14">
        <v>113.464447806354</v>
      </c>
    </row>
    <row r="1305" spans="1:5" x14ac:dyDescent="0.2">
      <c r="A1305" s="10">
        <v>1302</v>
      </c>
      <c r="B1305" s="11">
        <v>118.80856760374833</v>
      </c>
      <c r="D1305" s="10">
        <v>1302</v>
      </c>
      <c r="E1305" s="14">
        <v>118.80856760374833</v>
      </c>
    </row>
    <row r="1306" spans="1:5" x14ac:dyDescent="0.2">
      <c r="A1306" s="10">
        <v>1303</v>
      </c>
      <c r="B1306" s="11">
        <v>114.80601741884402</v>
      </c>
      <c r="D1306" s="10">
        <v>1303</v>
      </c>
      <c r="E1306" s="14">
        <v>114.80601741884402</v>
      </c>
    </row>
    <row r="1307" spans="1:5" x14ac:dyDescent="0.2">
      <c r="A1307" s="10">
        <v>1304</v>
      </c>
      <c r="B1307" s="11">
        <v>143.56435643564356</v>
      </c>
      <c r="D1307" s="10">
        <v>1304</v>
      </c>
      <c r="E1307" s="14">
        <v>143.56435643564356</v>
      </c>
    </row>
    <row r="1308" spans="1:5" x14ac:dyDescent="0.2">
      <c r="A1308" s="10">
        <v>1305</v>
      </c>
      <c r="B1308" s="11">
        <v>76.112412177985945</v>
      </c>
      <c r="D1308" s="10">
        <v>1305</v>
      </c>
      <c r="E1308" s="14">
        <v>76.112412177985945</v>
      </c>
    </row>
    <row r="1309" spans="1:5" x14ac:dyDescent="0.2">
      <c r="A1309" s="10">
        <v>1306</v>
      </c>
      <c r="B1309" s="11">
        <v>196.73123486682809</v>
      </c>
      <c r="D1309" s="10">
        <v>1306</v>
      </c>
      <c r="E1309" s="14">
        <v>196.73123486682809</v>
      </c>
    </row>
    <row r="1310" spans="1:5" x14ac:dyDescent="0.2">
      <c r="A1310" s="10">
        <v>1307</v>
      </c>
      <c r="B1310" s="11">
        <v>148.02631578947367</v>
      </c>
      <c r="D1310" s="10">
        <v>1307</v>
      </c>
      <c r="E1310" s="14">
        <v>148.02631578947367</v>
      </c>
    </row>
    <row r="1311" spans="1:5" x14ac:dyDescent="0.2">
      <c r="A1311" s="10">
        <v>1308</v>
      </c>
      <c r="B1311" s="11">
        <v>139.39393939393941</v>
      </c>
      <c r="D1311" s="10">
        <v>1308</v>
      </c>
      <c r="E1311" s="14">
        <v>139.39393939393941</v>
      </c>
    </row>
    <row r="1312" spans="1:5" x14ac:dyDescent="0.2">
      <c r="A1312" s="10">
        <v>1309</v>
      </c>
      <c r="B1312" s="11">
        <v>131.01604278074868</v>
      </c>
      <c r="D1312" s="10">
        <v>1309</v>
      </c>
      <c r="E1312" s="14">
        <v>131.01604278074868</v>
      </c>
    </row>
    <row r="1313" spans="1:5" x14ac:dyDescent="0.2">
      <c r="A1313" s="10">
        <v>1310</v>
      </c>
      <c r="B1313" s="11">
        <v>138.48531684698608</v>
      </c>
      <c r="D1313" s="10">
        <v>1310</v>
      </c>
      <c r="E1313" s="14">
        <v>138.48531684698608</v>
      </c>
    </row>
    <row r="1314" spans="1:5" x14ac:dyDescent="0.2">
      <c r="A1314" s="10">
        <v>1311</v>
      </c>
      <c r="B1314" s="11">
        <v>176.130389064143</v>
      </c>
      <c r="D1314" s="10">
        <v>1311</v>
      </c>
      <c r="E1314" s="14">
        <v>176.130389064143</v>
      </c>
    </row>
    <row r="1315" spans="1:5" x14ac:dyDescent="0.2">
      <c r="A1315" s="10">
        <v>1312</v>
      </c>
      <c r="B1315" s="11">
        <v>159.34065934065933</v>
      </c>
      <c r="D1315" s="10">
        <v>1312</v>
      </c>
      <c r="E1315" s="14">
        <v>159.34065934065933</v>
      </c>
    </row>
    <row r="1316" spans="1:5" x14ac:dyDescent="0.2">
      <c r="A1316" s="10">
        <v>1313</v>
      </c>
      <c r="B1316" s="11">
        <v>107.47330960854093</v>
      </c>
      <c r="D1316" s="10">
        <v>1313</v>
      </c>
      <c r="E1316" s="14">
        <v>107.47330960854093</v>
      </c>
    </row>
    <row r="1317" spans="1:5" x14ac:dyDescent="0.2">
      <c r="A1317" s="10">
        <v>1314</v>
      </c>
      <c r="B1317" s="11">
        <v>128.19084263178146</v>
      </c>
      <c r="D1317" s="10">
        <v>1314</v>
      </c>
      <c r="E1317" s="14">
        <v>128.19084263178146</v>
      </c>
    </row>
    <row r="1318" spans="1:5" x14ac:dyDescent="0.2">
      <c r="A1318" s="10">
        <v>1315</v>
      </c>
      <c r="B1318" s="11">
        <v>125.52742616033755</v>
      </c>
      <c r="D1318" s="10">
        <v>1315</v>
      </c>
      <c r="E1318" s="14">
        <v>125.52742616033755</v>
      </c>
    </row>
    <row r="1319" spans="1:5" x14ac:dyDescent="0.2">
      <c r="A1319" s="10">
        <v>1316</v>
      </c>
      <c r="B1319" s="11">
        <v>97.964015151515156</v>
      </c>
      <c r="D1319" s="10">
        <v>1316</v>
      </c>
      <c r="E1319" s="14">
        <v>97.964015151515156</v>
      </c>
    </row>
    <row r="1320" spans="1:5" x14ac:dyDescent="0.2">
      <c r="A1320" s="10">
        <v>1317</v>
      </c>
      <c r="B1320" s="11">
        <v>181.2840490797546</v>
      </c>
      <c r="D1320" s="10">
        <v>1317</v>
      </c>
      <c r="E1320" s="14">
        <v>181.2840490797546</v>
      </c>
    </row>
    <row r="1321" spans="1:5" x14ac:dyDescent="0.2">
      <c r="A1321" s="10">
        <v>1318</v>
      </c>
      <c r="B1321" s="11">
        <v>154.51183431952663</v>
      </c>
      <c r="D1321" s="10">
        <v>1318</v>
      </c>
      <c r="E1321" s="14">
        <v>154.51183431952663</v>
      </c>
    </row>
    <row r="1322" spans="1:5" x14ac:dyDescent="0.2">
      <c r="A1322" s="10">
        <v>1319</v>
      </c>
      <c r="B1322" s="11">
        <v>153.88919977616118</v>
      </c>
      <c r="D1322" s="10">
        <v>1319</v>
      </c>
      <c r="E1322" s="14">
        <v>153.88919977616118</v>
      </c>
    </row>
    <row r="1323" spans="1:5" x14ac:dyDescent="0.2">
      <c r="A1323" s="10">
        <v>1320</v>
      </c>
      <c r="B1323" s="11">
        <v>117.0886075949367</v>
      </c>
      <c r="D1323" s="10">
        <v>1320</v>
      </c>
      <c r="E1323" s="14">
        <v>117.0886075949367</v>
      </c>
    </row>
    <row r="1324" spans="1:5" x14ac:dyDescent="0.2">
      <c r="A1324" s="10">
        <v>1321</v>
      </c>
      <c r="B1324" s="11">
        <v>105.88633288227334</v>
      </c>
      <c r="D1324" s="10">
        <v>1321</v>
      </c>
      <c r="E1324" s="14">
        <v>105.88633288227334</v>
      </c>
    </row>
    <row r="1325" spans="1:5" x14ac:dyDescent="0.2">
      <c r="A1325" s="10">
        <v>1322</v>
      </c>
      <c r="B1325" s="11">
        <v>100.69444444444444</v>
      </c>
      <c r="D1325" s="10">
        <v>1322</v>
      </c>
      <c r="E1325" s="14">
        <v>100.69444444444444</v>
      </c>
    </row>
    <row r="1326" spans="1:5" x14ac:dyDescent="0.2">
      <c r="A1326" s="10">
        <v>1323</v>
      </c>
      <c r="B1326" s="11">
        <v>98.803952158086318</v>
      </c>
      <c r="D1326" s="10">
        <v>1323</v>
      </c>
      <c r="E1326" s="14">
        <v>98.803952158086318</v>
      </c>
    </row>
    <row r="1327" spans="1:5" x14ac:dyDescent="0.2">
      <c r="A1327" s="10">
        <v>1324</v>
      </c>
      <c r="B1327" s="11">
        <v>116.52542372881356</v>
      </c>
      <c r="D1327" s="10">
        <v>1324</v>
      </c>
      <c r="E1327" s="14">
        <v>116.52542372881356</v>
      </c>
    </row>
    <row r="1328" spans="1:5" x14ac:dyDescent="0.2">
      <c r="A1328" s="10">
        <v>1325</v>
      </c>
      <c r="B1328" s="11">
        <v>81.894150417827305</v>
      </c>
      <c r="D1328" s="10">
        <v>1325</v>
      </c>
      <c r="E1328" s="14">
        <v>81.894150417827305</v>
      </c>
    </row>
    <row r="1329" spans="1:5" x14ac:dyDescent="0.2">
      <c r="A1329" s="10">
        <v>1326</v>
      </c>
      <c r="B1329" s="11">
        <v>69.095477386934675</v>
      </c>
      <c r="D1329" s="10">
        <v>1326</v>
      </c>
      <c r="E1329" s="14">
        <v>69.095477386934675</v>
      </c>
    </row>
    <row r="1330" spans="1:5" x14ac:dyDescent="0.2">
      <c r="A1330" s="10">
        <v>1327</v>
      </c>
      <c r="B1330" s="11">
        <v>102.0671834625323</v>
      </c>
      <c r="D1330" s="10">
        <v>1327</v>
      </c>
      <c r="E1330" s="14">
        <v>102.0671834625323</v>
      </c>
    </row>
    <row r="1331" spans="1:5" x14ac:dyDescent="0.2">
      <c r="A1331" s="10">
        <v>1328</v>
      </c>
      <c r="B1331" s="11">
        <v>159.9264705882353</v>
      </c>
      <c r="D1331" s="10">
        <v>1328</v>
      </c>
      <c r="E1331" s="14">
        <v>159.9264705882353</v>
      </c>
    </row>
    <row r="1332" spans="1:5" x14ac:dyDescent="0.2">
      <c r="A1332" s="10">
        <v>1329</v>
      </c>
      <c r="B1332" s="11">
        <v>91.690544412607451</v>
      </c>
      <c r="D1332" s="10">
        <v>1329</v>
      </c>
      <c r="E1332" s="14">
        <v>91.690544412607451</v>
      </c>
    </row>
    <row r="1333" spans="1:5" x14ac:dyDescent="0.2">
      <c r="A1333" s="10">
        <v>1330</v>
      </c>
      <c r="B1333" s="11">
        <v>108.14950980392157</v>
      </c>
      <c r="D1333" s="10">
        <v>1330</v>
      </c>
      <c r="E1333" s="14">
        <v>108.14950980392157</v>
      </c>
    </row>
    <row r="1334" spans="1:5" x14ac:dyDescent="0.2">
      <c r="A1334" s="10">
        <v>1331</v>
      </c>
      <c r="B1334" s="11">
        <v>142.9471032745592</v>
      </c>
      <c r="D1334" s="10">
        <v>1331</v>
      </c>
      <c r="E1334" s="14">
        <v>142.9471032745592</v>
      </c>
    </row>
    <row r="1335" spans="1:5" x14ac:dyDescent="0.2">
      <c r="A1335" s="10">
        <v>1332</v>
      </c>
      <c r="B1335" s="11">
        <v>138.88888888888889</v>
      </c>
      <c r="D1335" s="10">
        <v>1332</v>
      </c>
      <c r="E1335" s="14">
        <v>138.88888888888889</v>
      </c>
    </row>
    <row r="1336" spans="1:5" x14ac:dyDescent="0.2">
      <c r="A1336" s="10">
        <v>1333</v>
      </c>
      <c r="B1336" s="11">
        <v>122.54901960784314</v>
      </c>
      <c r="D1336" s="10">
        <v>1333</v>
      </c>
      <c r="E1336" s="14">
        <v>122.54901960784314</v>
      </c>
    </row>
    <row r="1337" spans="1:5" x14ac:dyDescent="0.2">
      <c r="A1337" s="10">
        <v>1334</v>
      </c>
      <c r="B1337" s="11">
        <v>92.279411764705884</v>
      </c>
      <c r="D1337" s="10">
        <v>1334</v>
      </c>
      <c r="E1337" s="14">
        <v>92.279411764705884</v>
      </c>
    </row>
    <row r="1338" spans="1:5" x14ac:dyDescent="0.2">
      <c r="A1338" s="10">
        <v>1335</v>
      </c>
      <c r="B1338" s="11">
        <v>91.575091575091577</v>
      </c>
      <c r="D1338" s="10">
        <v>1335</v>
      </c>
      <c r="E1338" s="14">
        <v>91.575091575091577</v>
      </c>
    </row>
    <row r="1339" spans="1:5" x14ac:dyDescent="0.2">
      <c r="A1339" s="10">
        <v>1336</v>
      </c>
      <c r="B1339" s="11">
        <v>125.86206896551724</v>
      </c>
      <c r="D1339" s="10">
        <v>1336</v>
      </c>
      <c r="E1339" s="14">
        <v>125.86206896551724</v>
      </c>
    </row>
    <row r="1340" spans="1:5" x14ac:dyDescent="0.2">
      <c r="A1340" s="10">
        <v>1337</v>
      </c>
      <c r="B1340" s="11">
        <v>81.521739130434781</v>
      </c>
      <c r="D1340" s="10">
        <v>1337</v>
      </c>
      <c r="E1340" s="14">
        <v>81.521739130434781</v>
      </c>
    </row>
    <row r="1341" spans="1:5" x14ac:dyDescent="0.2">
      <c r="A1341" s="10">
        <v>1338</v>
      </c>
      <c r="B1341" s="11">
        <v>75.757575757575751</v>
      </c>
      <c r="D1341" s="10">
        <v>1338</v>
      </c>
      <c r="E1341" s="14">
        <v>75.757575757575751</v>
      </c>
    </row>
    <row r="1342" spans="1:5" x14ac:dyDescent="0.2">
      <c r="A1342" s="10">
        <v>1339</v>
      </c>
      <c r="B1342" s="11">
        <v>107.46910263299301</v>
      </c>
      <c r="D1342" s="10">
        <v>1339</v>
      </c>
      <c r="E1342" s="14">
        <v>107.46910263299301</v>
      </c>
    </row>
    <row r="1343" spans="1:5" x14ac:dyDescent="0.2">
      <c r="A1343" s="10">
        <v>1340</v>
      </c>
      <c r="B1343" s="11">
        <v>148.72685185185185</v>
      </c>
      <c r="D1343" s="10">
        <v>1340</v>
      </c>
      <c r="E1343" s="14">
        <v>148.72685185185185</v>
      </c>
    </row>
    <row r="1344" spans="1:5" x14ac:dyDescent="0.2">
      <c r="A1344" s="10">
        <v>1341</v>
      </c>
      <c r="B1344" s="11">
        <v>141.05504587155963</v>
      </c>
      <c r="D1344" s="10">
        <v>1341</v>
      </c>
      <c r="E1344" s="14">
        <v>141.05504587155963</v>
      </c>
    </row>
    <row r="1345" spans="1:5" x14ac:dyDescent="0.2">
      <c r="A1345" s="10">
        <v>1342</v>
      </c>
      <c r="B1345" s="11">
        <v>139.13824057450628</v>
      </c>
      <c r="D1345" s="10">
        <v>1342</v>
      </c>
      <c r="E1345" s="14">
        <v>139.13824057450628</v>
      </c>
    </row>
    <row r="1346" spans="1:5" x14ac:dyDescent="0.2">
      <c r="A1346" s="10">
        <v>1343</v>
      </c>
      <c r="B1346" s="11">
        <v>105.3480866758875</v>
      </c>
      <c r="D1346" s="10">
        <v>1343</v>
      </c>
      <c r="E1346" s="14">
        <v>105.3480866758875</v>
      </c>
    </row>
    <row r="1347" spans="1:5" x14ac:dyDescent="0.2">
      <c r="A1347" s="10">
        <v>1344</v>
      </c>
      <c r="B1347" s="11">
        <v>92.524830109775223</v>
      </c>
      <c r="D1347" s="10">
        <v>1344</v>
      </c>
      <c r="E1347" s="14">
        <v>92.524830109775223</v>
      </c>
    </row>
    <row r="1348" spans="1:5" x14ac:dyDescent="0.2">
      <c r="A1348" s="10">
        <v>1345</v>
      </c>
      <c r="B1348" s="11">
        <v>107.02953296703296</v>
      </c>
      <c r="D1348" s="10">
        <v>1345</v>
      </c>
      <c r="E1348" s="14">
        <v>107.02953296703296</v>
      </c>
    </row>
    <row r="1349" spans="1:5" x14ac:dyDescent="0.2">
      <c r="A1349" s="10">
        <v>1346</v>
      </c>
      <c r="B1349" s="11">
        <v>113.02083333333333</v>
      </c>
      <c r="D1349" s="10">
        <v>1346</v>
      </c>
      <c r="E1349" s="14">
        <v>113.02083333333333</v>
      </c>
    </row>
    <row r="1350" spans="1:5" x14ac:dyDescent="0.2">
      <c r="A1350" s="10">
        <v>1347</v>
      </c>
      <c r="B1350" s="11">
        <v>121.75324675324676</v>
      </c>
      <c r="D1350" s="10">
        <v>1347</v>
      </c>
      <c r="E1350" s="14">
        <v>121.75324675324676</v>
      </c>
    </row>
    <row r="1351" spans="1:5" x14ac:dyDescent="0.2">
      <c r="A1351" s="10">
        <v>1348</v>
      </c>
      <c r="B1351" s="11">
        <v>159.60754504504504</v>
      </c>
      <c r="D1351" s="10">
        <v>1348</v>
      </c>
      <c r="E1351" s="14">
        <v>159.60754504504504</v>
      </c>
    </row>
    <row r="1352" spans="1:5" x14ac:dyDescent="0.2">
      <c r="A1352" s="10">
        <v>1349</v>
      </c>
      <c r="B1352" s="11">
        <v>143.90896921017404</v>
      </c>
      <c r="D1352" s="10">
        <v>1349</v>
      </c>
      <c r="E1352" s="14">
        <v>143.90896921017404</v>
      </c>
    </row>
    <row r="1353" spans="1:5" x14ac:dyDescent="0.2">
      <c r="A1353" s="10">
        <v>1350</v>
      </c>
      <c r="B1353" s="11">
        <v>51.738761662425787</v>
      </c>
      <c r="D1353" s="10">
        <v>1350</v>
      </c>
      <c r="E1353" s="14">
        <v>51.738761662425787</v>
      </c>
    </row>
    <row r="1354" spans="1:5" x14ac:dyDescent="0.2">
      <c r="A1354" s="10">
        <v>1351</v>
      </c>
      <c r="B1354" s="11">
        <v>75.930144267274102</v>
      </c>
      <c r="D1354" s="10">
        <v>1351</v>
      </c>
      <c r="E1354" s="14">
        <v>75.930144267274102</v>
      </c>
    </row>
    <row r="1355" spans="1:5" x14ac:dyDescent="0.2">
      <c r="A1355" s="10">
        <v>1352</v>
      </c>
      <c r="B1355" s="11">
        <v>99.650349650349654</v>
      </c>
      <c r="D1355" s="10">
        <v>1352</v>
      </c>
      <c r="E1355" s="14">
        <v>99.650349650349654</v>
      </c>
    </row>
    <row r="1356" spans="1:5" x14ac:dyDescent="0.2">
      <c r="A1356" s="10">
        <v>1353</v>
      </c>
      <c r="B1356" s="11">
        <v>114.71088435374149</v>
      </c>
      <c r="D1356" s="10">
        <v>1353</v>
      </c>
      <c r="E1356" s="14">
        <v>114.71088435374149</v>
      </c>
    </row>
    <row r="1357" spans="1:5" x14ac:dyDescent="0.2">
      <c r="A1357" s="10">
        <v>1354</v>
      </c>
      <c r="B1357" s="11">
        <v>126.6213712168005</v>
      </c>
      <c r="D1357" s="10">
        <v>1354</v>
      </c>
      <c r="E1357" s="14">
        <v>126.6213712168005</v>
      </c>
    </row>
    <row r="1358" spans="1:5" x14ac:dyDescent="0.2">
      <c r="A1358" s="10">
        <v>1355</v>
      </c>
      <c r="B1358" s="11">
        <v>126.00536193029491</v>
      </c>
      <c r="D1358" s="10">
        <v>1355</v>
      </c>
      <c r="E1358" s="14">
        <v>126.00536193029491</v>
      </c>
    </row>
    <row r="1359" spans="1:5" x14ac:dyDescent="0.2">
      <c r="A1359" s="10">
        <v>1356</v>
      </c>
      <c r="B1359" s="11">
        <v>88.541666666666671</v>
      </c>
      <c r="D1359" s="10">
        <v>1356</v>
      </c>
      <c r="E1359" s="14">
        <v>88.541666666666671</v>
      </c>
    </row>
    <row r="1360" spans="1:5" x14ac:dyDescent="0.2">
      <c r="A1360" s="10">
        <v>1357</v>
      </c>
      <c r="B1360" s="11">
        <v>123.31838565022422</v>
      </c>
      <c r="D1360" s="10">
        <v>1357</v>
      </c>
      <c r="E1360" s="14">
        <v>123.31838565022422</v>
      </c>
    </row>
    <row r="1361" spans="1:5" x14ac:dyDescent="0.2">
      <c r="A1361" s="10">
        <v>1358</v>
      </c>
      <c r="B1361" s="11">
        <v>139.05380333951763</v>
      </c>
      <c r="D1361" s="10">
        <v>1358</v>
      </c>
      <c r="E1361" s="14">
        <v>139.05380333951763</v>
      </c>
    </row>
    <row r="1362" spans="1:5" x14ac:dyDescent="0.2">
      <c r="A1362" s="10">
        <v>1359</v>
      </c>
      <c r="B1362" s="11">
        <v>112.84170375079466</v>
      </c>
      <c r="D1362" s="10">
        <v>1359</v>
      </c>
      <c r="E1362" s="14">
        <v>112.84170375079466</v>
      </c>
    </row>
    <row r="1363" spans="1:5" x14ac:dyDescent="0.2">
      <c r="A1363" s="10">
        <v>1360</v>
      </c>
      <c r="B1363" s="11">
        <v>159.09090909090909</v>
      </c>
      <c r="D1363" s="10">
        <v>1360</v>
      </c>
      <c r="E1363" s="14">
        <v>159.09090909090909</v>
      </c>
    </row>
    <row r="1364" spans="1:5" x14ac:dyDescent="0.2">
      <c r="A1364" s="10">
        <v>1361</v>
      </c>
      <c r="B1364" s="11">
        <v>72.664359861591691</v>
      </c>
      <c r="D1364" s="10">
        <v>1361</v>
      </c>
      <c r="E1364" s="14">
        <v>72.664359861591691</v>
      </c>
    </row>
    <row r="1365" spans="1:5" x14ac:dyDescent="0.2">
      <c r="A1365" s="10">
        <v>1362</v>
      </c>
      <c r="B1365" s="11">
        <v>169.93464052287581</v>
      </c>
      <c r="D1365" s="10">
        <v>1362</v>
      </c>
      <c r="E1365" s="14">
        <v>169.93464052287581</v>
      </c>
    </row>
    <row r="1366" spans="1:5" x14ac:dyDescent="0.2">
      <c r="A1366" s="10">
        <v>1363</v>
      </c>
      <c r="B1366" s="11">
        <v>60.35673187571922</v>
      </c>
      <c r="D1366" s="10">
        <v>1363</v>
      </c>
      <c r="E1366" s="14">
        <v>60.35673187571922</v>
      </c>
    </row>
    <row r="1367" spans="1:5" x14ac:dyDescent="0.2">
      <c r="A1367" s="10">
        <v>1364</v>
      </c>
      <c r="B1367" s="11">
        <v>111.14164305949008</v>
      </c>
      <c r="D1367" s="10">
        <v>1364</v>
      </c>
      <c r="E1367" s="14">
        <v>111.14164305949008</v>
      </c>
    </row>
    <row r="1368" spans="1:5" x14ac:dyDescent="0.2">
      <c r="A1368" s="10">
        <v>1365</v>
      </c>
      <c r="B1368" s="11">
        <v>120.12666666666667</v>
      </c>
      <c r="D1368" s="10">
        <v>1365</v>
      </c>
      <c r="E1368" s="14">
        <v>120.12666666666667</v>
      </c>
    </row>
    <row r="1369" spans="1:5" x14ac:dyDescent="0.2">
      <c r="A1369" s="10">
        <v>1366</v>
      </c>
      <c r="B1369" s="11">
        <v>129.03225806451613</v>
      </c>
      <c r="D1369" s="10">
        <v>1366</v>
      </c>
      <c r="E1369" s="14">
        <v>129.03225806451613</v>
      </c>
    </row>
    <row r="1370" spans="1:5" x14ac:dyDescent="0.2">
      <c r="A1370" s="10">
        <v>1367</v>
      </c>
      <c r="B1370" s="11">
        <v>107.82122905027933</v>
      </c>
      <c r="D1370" s="10">
        <v>1367</v>
      </c>
      <c r="E1370" s="14">
        <v>107.82122905027933</v>
      </c>
    </row>
    <row r="1371" spans="1:5" x14ac:dyDescent="0.2">
      <c r="A1371" s="10">
        <v>1368</v>
      </c>
      <c r="B1371" s="11">
        <v>86.101694915254242</v>
      </c>
      <c r="D1371" s="10">
        <v>1368</v>
      </c>
      <c r="E1371" s="14">
        <v>86.101694915254242</v>
      </c>
    </row>
    <row r="1372" spans="1:5" x14ac:dyDescent="0.2">
      <c r="A1372" s="10">
        <v>1369</v>
      </c>
      <c r="B1372" s="11">
        <v>169.81132075471697</v>
      </c>
      <c r="D1372" s="10">
        <v>1369</v>
      </c>
      <c r="E1372" s="14">
        <v>169.81132075471697</v>
      </c>
    </row>
    <row r="1373" spans="1:5" x14ac:dyDescent="0.2">
      <c r="A1373" s="10">
        <v>1370</v>
      </c>
      <c r="B1373" s="11">
        <v>139.08872901678657</v>
      </c>
      <c r="D1373" s="10">
        <v>1370</v>
      </c>
      <c r="E1373" s="14">
        <v>139.08872901678657</v>
      </c>
    </row>
    <row r="1374" spans="1:5" x14ac:dyDescent="0.2">
      <c r="A1374" s="10">
        <v>1371</v>
      </c>
      <c r="B1374" s="11">
        <v>76.419213973799131</v>
      </c>
      <c r="D1374" s="10">
        <v>1371</v>
      </c>
      <c r="E1374" s="14">
        <v>76.419213973799131</v>
      </c>
    </row>
    <row r="1375" spans="1:5" x14ac:dyDescent="0.2">
      <c r="A1375" s="10">
        <v>1372</v>
      </c>
      <c r="B1375" s="11">
        <v>99.638771824202294</v>
      </c>
      <c r="D1375" s="10">
        <v>1372</v>
      </c>
      <c r="E1375" s="14">
        <v>99.638771824202294</v>
      </c>
    </row>
    <row r="1376" spans="1:5" x14ac:dyDescent="0.2">
      <c r="A1376" s="10">
        <v>1373</v>
      </c>
      <c r="B1376" s="11">
        <v>130.8059132093467</v>
      </c>
      <c r="D1376" s="10">
        <v>1373</v>
      </c>
      <c r="E1376" s="14">
        <v>130.8059132093467</v>
      </c>
    </row>
    <row r="1377" spans="1:5" x14ac:dyDescent="0.2">
      <c r="A1377" s="10">
        <v>1374</v>
      </c>
      <c r="B1377" s="11">
        <v>177.17432586403342</v>
      </c>
      <c r="D1377" s="10">
        <v>1374</v>
      </c>
      <c r="E1377" s="14">
        <v>177.17432586403342</v>
      </c>
    </row>
    <row r="1378" spans="1:5" x14ac:dyDescent="0.2">
      <c r="A1378" s="10">
        <v>1375</v>
      </c>
      <c r="B1378" s="11">
        <v>127.68130745658836</v>
      </c>
      <c r="D1378" s="10">
        <v>1375</v>
      </c>
      <c r="E1378" s="14">
        <v>127.68130745658836</v>
      </c>
    </row>
    <row r="1379" spans="1:5" x14ac:dyDescent="0.2">
      <c r="A1379" s="10">
        <v>1376</v>
      </c>
      <c r="B1379" s="11">
        <v>152.1323997453851</v>
      </c>
      <c r="D1379" s="10">
        <v>1376</v>
      </c>
      <c r="E1379" s="14">
        <v>152.1323997453851</v>
      </c>
    </row>
    <row r="1380" spans="1:5" x14ac:dyDescent="0.2">
      <c r="A1380" s="10">
        <v>1377</v>
      </c>
      <c r="B1380" s="11">
        <v>115.18987341772151</v>
      </c>
      <c r="D1380" s="10">
        <v>1377</v>
      </c>
      <c r="E1380" s="14">
        <v>115.18987341772151</v>
      </c>
    </row>
    <row r="1381" spans="1:5" x14ac:dyDescent="0.2">
      <c r="A1381" s="10">
        <v>1378</v>
      </c>
      <c r="B1381" s="11">
        <v>72.942643391521202</v>
      </c>
      <c r="D1381" s="10">
        <v>1378</v>
      </c>
      <c r="E1381" s="14">
        <v>72.942643391521202</v>
      </c>
    </row>
    <row r="1382" spans="1:5" x14ac:dyDescent="0.2">
      <c r="A1382" s="10">
        <v>1379</v>
      </c>
      <c r="B1382" s="11">
        <v>84.093211752786218</v>
      </c>
      <c r="D1382" s="10">
        <v>1379</v>
      </c>
      <c r="E1382" s="14">
        <v>84.093211752786218</v>
      </c>
    </row>
    <row r="1383" spans="1:5" x14ac:dyDescent="0.2">
      <c r="A1383" s="10">
        <v>1380</v>
      </c>
      <c r="B1383" s="11">
        <v>120.15781922525107</v>
      </c>
      <c r="D1383" s="10">
        <v>1380</v>
      </c>
      <c r="E1383" s="14">
        <v>120.15781922525107</v>
      </c>
    </row>
    <row r="1384" spans="1:5" x14ac:dyDescent="0.2">
      <c r="A1384" s="10">
        <v>1381</v>
      </c>
      <c r="B1384" s="11">
        <v>67.708333333333329</v>
      </c>
      <c r="D1384" s="10">
        <v>1381</v>
      </c>
      <c r="E1384" s="14">
        <v>67.708333333333329</v>
      </c>
    </row>
    <row r="1385" spans="1:5" x14ac:dyDescent="0.2">
      <c r="A1385" s="10">
        <v>1382</v>
      </c>
      <c r="B1385" s="11">
        <v>112.18705715635333</v>
      </c>
      <c r="D1385" s="10">
        <v>1382</v>
      </c>
      <c r="E1385" s="14">
        <v>112.18705715635333</v>
      </c>
    </row>
    <row r="1386" spans="1:5" x14ac:dyDescent="0.2">
      <c r="A1386" s="10">
        <v>1383</v>
      </c>
      <c r="B1386" s="11">
        <v>89.103291713961411</v>
      </c>
      <c r="D1386" s="10">
        <v>1383</v>
      </c>
      <c r="E1386" s="14">
        <v>89.103291713961411</v>
      </c>
    </row>
    <row r="1387" spans="1:5" x14ac:dyDescent="0.2">
      <c r="A1387" s="10">
        <v>1384</v>
      </c>
      <c r="B1387" s="11">
        <v>79.096045197740111</v>
      </c>
      <c r="D1387" s="10">
        <v>1384</v>
      </c>
      <c r="E1387" s="14">
        <v>79.096045197740111</v>
      </c>
    </row>
    <row r="1388" spans="1:5" x14ac:dyDescent="0.2">
      <c r="A1388" s="10">
        <v>1385</v>
      </c>
      <c r="B1388" s="11">
        <v>83.465818759936411</v>
      </c>
      <c r="D1388" s="10">
        <v>1385</v>
      </c>
      <c r="E1388" s="14">
        <v>83.465818759936411</v>
      </c>
    </row>
    <row r="1389" spans="1:5" x14ac:dyDescent="0.2">
      <c r="A1389" s="10">
        <v>1386</v>
      </c>
      <c r="B1389" s="11">
        <v>108.75216637781629</v>
      </c>
      <c r="D1389" s="10">
        <v>1386</v>
      </c>
      <c r="E1389" s="14">
        <v>108.75216637781629</v>
      </c>
    </row>
    <row r="1390" spans="1:5" x14ac:dyDescent="0.2">
      <c r="A1390" s="10">
        <v>1387</v>
      </c>
      <c r="B1390" s="11">
        <v>89.798850574712645</v>
      </c>
      <c r="D1390" s="10">
        <v>1387</v>
      </c>
      <c r="E1390" s="14">
        <v>89.798850574712645</v>
      </c>
    </row>
    <row r="1391" spans="1:5" x14ac:dyDescent="0.2">
      <c r="A1391" s="10">
        <v>1388</v>
      </c>
      <c r="B1391" s="11">
        <v>53.840063341250989</v>
      </c>
      <c r="D1391" s="10">
        <v>1388</v>
      </c>
      <c r="E1391" s="14">
        <v>53.840063341250989</v>
      </c>
    </row>
    <row r="1392" spans="1:5" x14ac:dyDescent="0.2">
      <c r="A1392" s="10">
        <v>1389</v>
      </c>
      <c r="B1392" s="11">
        <v>216.20847651775486</v>
      </c>
      <c r="D1392" s="10">
        <v>1389</v>
      </c>
      <c r="E1392" s="14">
        <v>216.20847651775486</v>
      </c>
    </row>
    <row r="1393" spans="1:5" x14ac:dyDescent="0.2">
      <c r="A1393" s="10">
        <v>1390</v>
      </c>
      <c r="B1393" s="11">
        <v>107.55336617405582</v>
      </c>
      <c r="D1393" s="10">
        <v>1390</v>
      </c>
      <c r="E1393" s="14">
        <v>107.55336617405582</v>
      </c>
    </row>
    <row r="1394" spans="1:5" x14ac:dyDescent="0.2">
      <c r="A1394" s="10">
        <v>1391</v>
      </c>
      <c r="B1394" s="11">
        <v>154.09836065573771</v>
      </c>
      <c r="D1394" s="10">
        <v>1391</v>
      </c>
      <c r="E1394" s="14">
        <v>154.09836065573771</v>
      </c>
    </row>
    <row r="1395" spans="1:5" x14ac:dyDescent="0.2">
      <c r="A1395" s="10">
        <v>1392</v>
      </c>
      <c r="B1395" s="11">
        <v>78.282828282828277</v>
      </c>
      <c r="D1395" s="10">
        <v>1392</v>
      </c>
      <c r="E1395" s="14">
        <v>78.282828282828277</v>
      </c>
    </row>
    <row r="1396" spans="1:5" x14ac:dyDescent="0.2">
      <c r="A1396" s="10">
        <v>1393</v>
      </c>
      <c r="B1396" s="11">
        <v>136.66666666666666</v>
      </c>
      <c r="D1396" s="10">
        <v>1393</v>
      </c>
      <c r="E1396" s="14">
        <v>136.66666666666666</v>
      </c>
    </row>
    <row r="1397" spans="1:5" x14ac:dyDescent="0.2">
      <c r="A1397" s="10">
        <v>1394</v>
      </c>
      <c r="B1397" s="11">
        <v>85.2510460251046</v>
      </c>
      <c r="D1397" s="10">
        <v>1394</v>
      </c>
      <c r="E1397" s="14">
        <v>85.2510460251046</v>
      </c>
    </row>
    <row r="1398" spans="1:5" x14ac:dyDescent="0.2">
      <c r="A1398" s="10">
        <v>1395</v>
      </c>
      <c r="B1398" s="11">
        <v>164.38533333333334</v>
      </c>
      <c r="D1398" s="10">
        <v>1395</v>
      </c>
      <c r="E1398" s="14">
        <v>164.38533333333334</v>
      </c>
    </row>
    <row r="1399" spans="1:5" x14ac:dyDescent="0.2">
      <c r="A1399" s="10">
        <v>1396</v>
      </c>
      <c r="B1399" s="11">
        <v>113.30096696212732</v>
      </c>
      <c r="D1399" s="10">
        <v>1396</v>
      </c>
      <c r="E1399" s="14">
        <v>113.30096696212732</v>
      </c>
    </row>
    <row r="1400" spans="1:5" x14ac:dyDescent="0.2">
      <c r="A1400" s="10">
        <v>1397</v>
      </c>
      <c r="B1400" s="11">
        <v>94.842916419679909</v>
      </c>
      <c r="D1400" s="10">
        <v>1397</v>
      </c>
      <c r="E1400" s="14">
        <v>94.842916419679909</v>
      </c>
    </row>
    <row r="1401" spans="1:5" x14ac:dyDescent="0.2">
      <c r="A1401" s="10">
        <v>1398</v>
      </c>
      <c r="B1401" s="11">
        <v>90.879048248512888</v>
      </c>
      <c r="D1401" s="10">
        <v>1398</v>
      </c>
      <c r="E1401" s="14">
        <v>90.879048248512888</v>
      </c>
    </row>
    <row r="1402" spans="1:5" x14ac:dyDescent="0.2">
      <c r="A1402" s="10">
        <v>1399</v>
      </c>
      <c r="B1402" s="11">
        <v>72.47899159663865</v>
      </c>
      <c r="D1402" s="10">
        <v>1399</v>
      </c>
      <c r="E1402" s="14">
        <v>72.47899159663865</v>
      </c>
    </row>
    <row r="1403" spans="1:5" x14ac:dyDescent="0.2">
      <c r="A1403" s="10">
        <v>1400</v>
      </c>
      <c r="B1403" s="11">
        <v>85.478855721393032</v>
      </c>
      <c r="D1403" s="10">
        <v>1400</v>
      </c>
      <c r="E1403" s="14">
        <v>85.478855721393032</v>
      </c>
    </row>
    <row r="1404" spans="1:5" x14ac:dyDescent="0.2">
      <c r="A1404" s="10">
        <v>1401</v>
      </c>
      <c r="B1404" s="11">
        <v>103.62694300518135</v>
      </c>
      <c r="D1404" s="10">
        <v>1401</v>
      </c>
      <c r="E1404" s="14">
        <v>103.62694300518135</v>
      </c>
    </row>
    <row r="1405" spans="1:5" x14ac:dyDescent="0.2">
      <c r="A1405" s="10">
        <v>1402</v>
      </c>
      <c r="B1405" s="11">
        <v>121.15505335844318</v>
      </c>
      <c r="D1405" s="10">
        <v>1402</v>
      </c>
      <c r="E1405" s="14">
        <v>121.15505335844318</v>
      </c>
    </row>
    <row r="1406" spans="1:5" x14ac:dyDescent="0.2">
      <c r="A1406" s="10">
        <v>1403</v>
      </c>
      <c r="B1406" s="11">
        <v>149.82921174652242</v>
      </c>
      <c r="D1406" s="10">
        <v>1403</v>
      </c>
      <c r="E1406" s="14">
        <v>149.82921174652242</v>
      </c>
    </row>
    <row r="1407" spans="1:5" x14ac:dyDescent="0.2">
      <c r="A1407" s="10">
        <v>1404</v>
      </c>
      <c r="B1407" s="11">
        <v>193.25273224043715</v>
      </c>
      <c r="D1407" s="10">
        <v>1404</v>
      </c>
      <c r="E1407" s="14">
        <v>193.25273224043715</v>
      </c>
    </row>
    <row r="1408" spans="1:5" x14ac:dyDescent="0.2">
      <c r="A1408" s="10">
        <v>1405</v>
      </c>
      <c r="B1408" s="11">
        <v>86.490939044481053</v>
      </c>
      <c r="D1408" s="10">
        <v>1405</v>
      </c>
      <c r="E1408" s="14">
        <v>86.490939044481053</v>
      </c>
    </row>
    <row r="1409" spans="1:5" x14ac:dyDescent="0.2">
      <c r="A1409" s="10">
        <v>1406</v>
      </c>
      <c r="B1409" s="11">
        <v>167.07168894289185</v>
      </c>
      <c r="D1409" s="10">
        <v>1406</v>
      </c>
      <c r="E1409" s="14">
        <v>167.07168894289185</v>
      </c>
    </row>
    <row r="1410" spans="1:5" x14ac:dyDescent="0.2">
      <c r="A1410" s="10">
        <v>1407</v>
      </c>
      <c r="B1410" s="11">
        <v>173.17708333333334</v>
      </c>
      <c r="D1410" s="10">
        <v>1407</v>
      </c>
      <c r="E1410" s="14">
        <v>173.17708333333334</v>
      </c>
    </row>
    <row r="1411" spans="1:5" x14ac:dyDescent="0.2">
      <c r="A1411" s="10">
        <v>1408</v>
      </c>
      <c r="B1411" s="11">
        <v>134.45378151260505</v>
      </c>
      <c r="D1411" s="10">
        <v>1408</v>
      </c>
      <c r="E1411" s="14">
        <v>134.45378151260505</v>
      </c>
    </row>
    <row r="1412" spans="1:5" x14ac:dyDescent="0.2">
      <c r="A1412" s="10">
        <v>1409</v>
      </c>
      <c r="B1412" s="11">
        <v>92.07630227439472</v>
      </c>
      <c r="D1412" s="10">
        <v>1409</v>
      </c>
      <c r="E1412" s="14">
        <v>92.07630227439472</v>
      </c>
    </row>
    <row r="1413" spans="1:5" x14ac:dyDescent="0.2">
      <c r="A1413" s="10">
        <v>1410</v>
      </c>
      <c r="B1413" s="11">
        <v>102.72336359292881</v>
      </c>
      <c r="D1413" s="10">
        <v>1410</v>
      </c>
      <c r="E1413" s="14">
        <v>102.72336359292881</v>
      </c>
    </row>
    <row r="1414" spans="1:5" x14ac:dyDescent="0.2">
      <c r="A1414" s="10">
        <v>1411</v>
      </c>
      <c r="B1414" s="11">
        <v>125</v>
      </c>
      <c r="D1414" s="10">
        <v>1411</v>
      </c>
      <c r="E1414" s="14">
        <v>125</v>
      </c>
    </row>
    <row r="1415" spans="1:5" x14ac:dyDescent="0.2">
      <c r="A1415" s="10">
        <v>1412</v>
      </c>
      <c r="B1415" s="11">
        <v>83.932853717026376</v>
      </c>
      <c r="D1415" s="10">
        <v>1412</v>
      </c>
      <c r="E1415" s="14">
        <v>83.932853717026376</v>
      </c>
    </row>
    <row r="1416" spans="1:5" x14ac:dyDescent="0.2">
      <c r="A1416" s="10">
        <v>1413</v>
      </c>
      <c r="B1416" s="11">
        <v>86.538461538461533</v>
      </c>
      <c r="D1416" s="10">
        <v>1413</v>
      </c>
      <c r="E1416" s="14">
        <v>86.538461538461533</v>
      </c>
    </row>
    <row r="1417" spans="1:5" x14ac:dyDescent="0.2">
      <c r="A1417" s="10">
        <v>1414</v>
      </c>
      <c r="B1417" s="11">
        <v>139.3709327548807</v>
      </c>
      <c r="D1417" s="10">
        <v>1414</v>
      </c>
      <c r="E1417" s="14">
        <v>139.3709327548807</v>
      </c>
    </row>
    <row r="1418" spans="1:5" x14ac:dyDescent="0.2">
      <c r="A1418" s="10">
        <v>1415</v>
      </c>
      <c r="B1418" s="11">
        <v>112.01298701298701</v>
      </c>
      <c r="D1418" s="10">
        <v>1415</v>
      </c>
      <c r="E1418" s="14">
        <v>112.01298701298701</v>
      </c>
    </row>
    <row r="1419" spans="1:5" x14ac:dyDescent="0.2">
      <c r="A1419" s="10">
        <v>1416</v>
      </c>
      <c r="B1419" s="11">
        <v>112.10962396430848</v>
      </c>
      <c r="D1419" s="10">
        <v>1416</v>
      </c>
      <c r="E1419" s="14">
        <v>112.10962396430848</v>
      </c>
    </row>
    <row r="1420" spans="1:5" x14ac:dyDescent="0.2">
      <c r="A1420" s="10">
        <v>1417</v>
      </c>
      <c r="B1420" s="11">
        <v>53.493449781659386</v>
      </c>
      <c r="D1420" s="10">
        <v>1417</v>
      </c>
      <c r="E1420" s="14">
        <v>53.493449781659386</v>
      </c>
    </row>
    <row r="1421" spans="1:5" x14ac:dyDescent="0.2">
      <c r="A1421" s="10">
        <v>1418</v>
      </c>
      <c r="B1421" s="11">
        <v>138.77551020408163</v>
      </c>
      <c r="D1421" s="10">
        <v>1418</v>
      </c>
      <c r="E1421" s="14">
        <v>138.77551020408163</v>
      </c>
    </row>
    <row r="1422" spans="1:5" x14ac:dyDescent="0.2">
      <c r="A1422" s="10">
        <v>1419</v>
      </c>
      <c r="B1422" s="11">
        <v>108.39160839160839</v>
      </c>
      <c r="D1422" s="10">
        <v>1419</v>
      </c>
      <c r="E1422" s="14">
        <v>108.39160839160839</v>
      </c>
    </row>
    <row r="1423" spans="1:5" x14ac:dyDescent="0.2">
      <c r="A1423" s="10">
        <v>1420</v>
      </c>
      <c r="B1423" s="11">
        <v>120.93275488069415</v>
      </c>
      <c r="D1423" s="10">
        <v>1420</v>
      </c>
      <c r="E1423" s="14">
        <v>120.93275488069415</v>
      </c>
    </row>
    <row r="1424" spans="1:5" x14ac:dyDescent="0.2">
      <c r="A1424" s="10">
        <v>1421</v>
      </c>
      <c r="B1424" s="11">
        <v>127.04802259887006</v>
      </c>
      <c r="D1424" s="10">
        <v>1421</v>
      </c>
      <c r="E1424" s="14">
        <v>127.04802259887006</v>
      </c>
    </row>
    <row r="1425" spans="1:5" x14ac:dyDescent="0.2">
      <c r="A1425" s="10">
        <v>1422</v>
      </c>
      <c r="B1425" s="11">
        <v>119.27034611786716</v>
      </c>
      <c r="D1425" s="10">
        <v>1422</v>
      </c>
      <c r="E1425" s="14">
        <v>119.27034611786716</v>
      </c>
    </row>
    <row r="1426" spans="1:5" x14ac:dyDescent="0.2">
      <c r="A1426" s="10">
        <v>1423</v>
      </c>
      <c r="B1426" s="11">
        <v>160.96698113207546</v>
      </c>
      <c r="D1426" s="10">
        <v>1423</v>
      </c>
      <c r="E1426" s="14">
        <v>160.96698113207546</v>
      </c>
    </row>
    <row r="1427" spans="1:5" x14ac:dyDescent="0.2">
      <c r="A1427" s="10">
        <v>1424</v>
      </c>
      <c r="B1427" s="11">
        <v>124.92957746478874</v>
      </c>
      <c r="D1427" s="10">
        <v>1424</v>
      </c>
      <c r="E1427" s="14">
        <v>124.92957746478874</v>
      </c>
    </row>
    <row r="1428" spans="1:5" x14ac:dyDescent="0.2">
      <c r="A1428" s="10">
        <v>1425</v>
      </c>
      <c r="B1428" s="11">
        <v>107.14285714285714</v>
      </c>
      <c r="D1428" s="10">
        <v>1425</v>
      </c>
      <c r="E1428" s="14">
        <v>107.14285714285714</v>
      </c>
    </row>
    <row r="1429" spans="1:5" x14ac:dyDescent="0.2">
      <c r="A1429" s="10">
        <v>1426</v>
      </c>
      <c r="B1429" s="11">
        <v>113.4185303514377</v>
      </c>
      <c r="D1429" s="10">
        <v>1426</v>
      </c>
      <c r="E1429" s="14">
        <v>113.4185303514377</v>
      </c>
    </row>
    <row r="1430" spans="1:5" x14ac:dyDescent="0.2">
      <c r="A1430" s="10">
        <v>1427</v>
      </c>
      <c r="B1430" s="11">
        <v>127.40949694405266</v>
      </c>
      <c r="D1430" s="10">
        <v>1427</v>
      </c>
      <c r="E1430" s="14">
        <v>127.40949694405266</v>
      </c>
    </row>
    <row r="1431" spans="1:5" x14ac:dyDescent="0.2">
      <c r="A1431" s="10">
        <v>1428</v>
      </c>
      <c r="B1431" s="11">
        <v>89.858793324775348</v>
      </c>
      <c r="D1431" s="10">
        <v>1428</v>
      </c>
      <c r="E1431" s="14">
        <v>89.858793324775348</v>
      </c>
    </row>
    <row r="1432" spans="1:5" x14ac:dyDescent="0.2">
      <c r="A1432" s="10">
        <v>1429</v>
      </c>
      <c r="B1432" s="11">
        <v>148.00995024875621</v>
      </c>
      <c r="D1432" s="10">
        <v>1429</v>
      </c>
      <c r="E1432" s="14">
        <v>148.00995024875621</v>
      </c>
    </row>
    <row r="1433" spans="1:5" x14ac:dyDescent="0.2">
      <c r="A1433" s="10">
        <v>1430</v>
      </c>
      <c r="B1433" s="11">
        <v>127.01388888888889</v>
      </c>
      <c r="D1433" s="10">
        <v>1430</v>
      </c>
      <c r="E1433" s="14">
        <v>127.01388888888889</v>
      </c>
    </row>
    <row r="1434" spans="1:5" x14ac:dyDescent="0.2">
      <c r="A1434" s="10">
        <v>1431</v>
      </c>
      <c r="B1434" s="11">
        <v>104.53754080522307</v>
      </c>
      <c r="D1434" s="10">
        <v>1431</v>
      </c>
      <c r="E1434" s="14">
        <v>104.53754080522307</v>
      </c>
    </row>
    <row r="1435" spans="1:5" x14ac:dyDescent="0.2">
      <c r="A1435" s="10">
        <v>1432</v>
      </c>
      <c r="B1435" s="11">
        <v>150.05219206680584</v>
      </c>
      <c r="D1435" s="10">
        <v>1432</v>
      </c>
      <c r="E1435" s="14">
        <v>150.05219206680584</v>
      </c>
    </row>
    <row r="1436" spans="1:5" x14ac:dyDescent="0.2">
      <c r="A1436" s="10">
        <v>1433</v>
      </c>
      <c r="B1436" s="11">
        <v>66.632231404958674</v>
      </c>
      <c r="D1436" s="10">
        <v>1433</v>
      </c>
      <c r="E1436" s="14">
        <v>66.632231404958674</v>
      </c>
    </row>
    <row r="1437" spans="1:5" x14ac:dyDescent="0.2">
      <c r="A1437" s="10">
        <v>1434</v>
      </c>
      <c r="B1437" s="11">
        <v>104.07366071428571</v>
      </c>
      <c r="D1437" s="10">
        <v>1434</v>
      </c>
      <c r="E1437" s="14">
        <v>104.07366071428571</v>
      </c>
    </row>
    <row r="1438" spans="1:5" x14ac:dyDescent="0.2">
      <c r="A1438" s="10">
        <v>1435</v>
      </c>
      <c r="B1438" s="11">
        <v>142.09591474245116</v>
      </c>
      <c r="D1438" s="10">
        <v>1435</v>
      </c>
      <c r="E1438" s="14">
        <v>142.09591474245116</v>
      </c>
    </row>
    <row r="1439" spans="1:5" x14ac:dyDescent="0.2">
      <c r="A1439" s="10">
        <v>1436</v>
      </c>
      <c r="B1439" s="11">
        <v>113.20754716981132</v>
      </c>
      <c r="D1439" s="10">
        <v>1436</v>
      </c>
      <c r="E1439" s="14">
        <v>113.20754716981132</v>
      </c>
    </row>
    <row r="1440" spans="1:5" x14ac:dyDescent="0.2">
      <c r="A1440" s="10">
        <v>1437</v>
      </c>
      <c r="B1440" s="11">
        <v>139.46759259259258</v>
      </c>
      <c r="D1440" s="10">
        <v>1437</v>
      </c>
      <c r="E1440" s="14">
        <v>139.46759259259258</v>
      </c>
    </row>
    <row r="1441" spans="1:5" x14ac:dyDescent="0.2">
      <c r="A1441" s="10">
        <v>1438</v>
      </c>
      <c r="B1441" s="11">
        <v>204.25310559006212</v>
      </c>
      <c r="D1441" s="10">
        <v>1438</v>
      </c>
      <c r="E1441" s="14">
        <v>204.25310559006212</v>
      </c>
    </row>
    <row r="1442" spans="1:5" x14ac:dyDescent="0.2">
      <c r="A1442" s="10">
        <v>1439</v>
      </c>
      <c r="B1442" s="11">
        <v>121.11650485436893</v>
      </c>
      <c r="D1442" s="10">
        <v>1439</v>
      </c>
      <c r="E1442" s="14">
        <v>121.11650485436893</v>
      </c>
    </row>
    <row r="1443" spans="1:5" x14ac:dyDescent="0.2">
      <c r="A1443" s="10">
        <v>1440</v>
      </c>
      <c r="B1443" s="11">
        <v>114.20289855072464</v>
      </c>
      <c r="D1443" s="10">
        <v>1440</v>
      </c>
      <c r="E1443" s="14">
        <v>114.20289855072464</v>
      </c>
    </row>
    <row r="1444" spans="1:5" x14ac:dyDescent="0.2">
      <c r="A1444" s="10">
        <v>1441</v>
      </c>
      <c r="B1444" s="11">
        <v>74.75538160469668</v>
      </c>
      <c r="D1444" s="10">
        <v>1441</v>
      </c>
      <c r="E1444" s="14">
        <v>74.75538160469668</v>
      </c>
    </row>
    <row r="1445" spans="1:5" x14ac:dyDescent="0.2">
      <c r="A1445" s="10">
        <v>1442</v>
      </c>
      <c r="B1445" s="11">
        <v>176.06132075471697</v>
      </c>
      <c r="D1445" s="10">
        <v>1442</v>
      </c>
      <c r="E1445" s="14">
        <v>176.06132075471697</v>
      </c>
    </row>
    <row r="1446" spans="1:5" x14ac:dyDescent="0.2">
      <c r="A1446" s="10">
        <v>1443</v>
      </c>
      <c r="B1446" s="11">
        <v>154.45939212755357</v>
      </c>
      <c r="D1446" s="10">
        <v>1443</v>
      </c>
      <c r="E1446" s="14">
        <v>154.45939212755357</v>
      </c>
    </row>
    <row r="1447" spans="1:5" x14ac:dyDescent="0.2">
      <c r="A1447" s="10">
        <v>1444</v>
      </c>
      <c r="B1447" s="11">
        <v>127.10084033613445</v>
      </c>
      <c r="D1447" s="10">
        <v>1444</v>
      </c>
      <c r="E1447" s="14">
        <v>127.10084033613445</v>
      </c>
    </row>
    <row r="1448" spans="1:5" x14ac:dyDescent="0.2">
      <c r="A1448" s="10">
        <v>1445</v>
      </c>
      <c r="B1448" s="11">
        <v>126.30098452883263</v>
      </c>
      <c r="D1448" s="10">
        <v>1445</v>
      </c>
      <c r="E1448" s="14">
        <v>126.30098452883263</v>
      </c>
    </row>
    <row r="1449" spans="1:5" x14ac:dyDescent="0.2">
      <c r="A1449" s="10">
        <v>1446</v>
      </c>
      <c r="B1449" s="11">
        <v>141.29244249726179</v>
      </c>
      <c r="D1449" s="10">
        <v>1446</v>
      </c>
      <c r="E1449" s="14">
        <v>141.29244249726179</v>
      </c>
    </row>
    <row r="1450" spans="1:5" x14ac:dyDescent="0.2">
      <c r="A1450" s="10">
        <v>1447</v>
      </c>
      <c r="B1450" s="11">
        <v>132.91245791245791</v>
      </c>
      <c r="D1450" s="10">
        <v>1447</v>
      </c>
      <c r="E1450" s="14">
        <v>132.91245791245791</v>
      </c>
    </row>
    <row r="1451" spans="1:5" x14ac:dyDescent="0.2">
      <c r="A1451" s="10">
        <v>1448</v>
      </c>
      <c r="B1451" s="11">
        <v>114.83253588516746</v>
      </c>
      <c r="D1451" s="10">
        <v>1448</v>
      </c>
      <c r="E1451" s="14">
        <v>114.83253588516746</v>
      </c>
    </row>
    <row r="1452" spans="1:5" x14ac:dyDescent="0.2">
      <c r="A1452" s="10">
        <v>1449</v>
      </c>
      <c r="B1452" s="11">
        <v>83.20950965824666</v>
      </c>
      <c r="D1452" s="10">
        <v>1449</v>
      </c>
      <c r="E1452" s="14">
        <v>83.20950965824666</v>
      </c>
    </row>
    <row r="1453" spans="1:5" x14ac:dyDescent="0.2">
      <c r="A1453" s="10">
        <v>1450</v>
      </c>
      <c r="B1453" s="11">
        <v>146.03174603174602</v>
      </c>
      <c r="D1453" s="10">
        <v>1450</v>
      </c>
      <c r="E1453" s="14">
        <v>146.03174603174602</v>
      </c>
    </row>
    <row r="1454" spans="1:5" x14ac:dyDescent="0.2">
      <c r="A1454" s="10">
        <v>1451</v>
      </c>
      <c r="B1454" s="11">
        <v>75.892857142857139</v>
      </c>
      <c r="D1454" s="10">
        <v>1451</v>
      </c>
      <c r="E1454" s="14">
        <v>75.892857142857139</v>
      </c>
    </row>
    <row r="1455" spans="1:5" x14ac:dyDescent="0.2">
      <c r="A1455" s="10">
        <v>1452</v>
      </c>
      <c r="B1455" s="11">
        <v>181.93282636248415</v>
      </c>
      <c r="D1455" s="10">
        <v>1452</v>
      </c>
      <c r="E1455" s="14">
        <v>181.93282636248415</v>
      </c>
    </row>
    <row r="1456" spans="1:5" x14ac:dyDescent="0.2">
      <c r="A1456" s="10">
        <v>1453</v>
      </c>
      <c r="B1456" s="11">
        <v>135.26119402985074</v>
      </c>
      <c r="D1456" s="10">
        <v>1453</v>
      </c>
      <c r="E1456" s="14">
        <v>135.26119402985074</v>
      </c>
    </row>
    <row r="1457" spans="1:5" x14ac:dyDescent="0.2">
      <c r="A1457" s="10">
        <v>1454</v>
      </c>
      <c r="B1457" s="11">
        <v>74.122807017543863</v>
      </c>
      <c r="D1457" s="10">
        <v>1454</v>
      </c>
      <c r="E1457" s="14">
        <v>74.122807017543863</v>
      </c>
    </row>
    <row r="1458" spans="1:5" x14ac:dyDescent="0.2">
      <c r="A1458" s="10">
        <v>1455</v>
      </c>
      <c r="B1458" s="11">
        <v>151.5151515151515</v>
      </c>
      <c r="D1458" s="10">
        <v>1455</v>
      </c>
      <c r="E1458" s="14">
        <v>151.5151515151515</v>
      </c>
    </row>
    <row r="1459" spans="1:5" x14ac:dyDescent="0.2">
      <c r="A1459" s="10">
        <v>1456</v>
      </c>
      <c r="B1459" s="11">
        <v>106.25379477838494</v>
      </c>
      <c r="D1459" s="10">
        <v>1456</v>
      </c>
      <c r="E1459" s="14">
        <v>106.25379477838494</v>
      </c>
    </row>
    <row r="1460" spans="1:5" x14ac:dyDescent="0.2">
      <c r="A1460" s="10">
        <v>1457</v>
      </c>
      <c r="B1460" s="11">
        <v>101.30246020260492</v>
      </c>
      <c r="D1460" s="10">
        <v>1457</v>
      </c>
      <c r="E1460" s="14">
        <v>101.30246020260492</v>
      </c>
    </row>
    <row r="1461" spans="1:5" x14ac:dyDescent="0.2">
      <c r="A1461" s="10">
        <v>1458</v>
      </c>
      <c r="B1461" s="11">
        <v>113.88888888888889</v>
      </c>
      <c r="D1461" s="10">
        <v>1458</v>
      </c>
      <c r="E1461" s="14">
        <v>113.88888888888889</v>
      </c>
    </row>
    <row r="1462" spans="1:5" x14ac:dyDescent="0.2">
      <c r="A1462" s="10">
        <v>1459</v>
      </c>
      <c r="B1462" s="11">
        <v>131.84137291280149</v>
      </c>
      <c r="D1462" s="10">
        <v>1459</v>
      </c>
      <c r="E1462" s="14">
        <v>131.84137291280149</v>
      </c>
    </row>
    <row r="1463" spans="1:5" x14ac:dyDescent="0.2">
      <c r="A1463" s="10">
        <v>1460</v>
      </c>
      <c r="B1463" s="11">
        <v>117.43630573248407</v>
      </c>
      <c r="D1463" s="10">
        <v>1460</v>
      </c>
      <c r="E1463" s="14">
        <v>117.43630573248407</v>
      </c>
    </row>
    <row r="1464" spans="1:5" x14ac:dyDescent="0.2">
      <c r="A1464" s="10" t="s">
        <v>334</v>
      </c>
      <c r="B1464" s="11"/>
      <c r="D1464" s="10" t="s">
        <v>334</v>
      </c>
      <c r="E1464" s="14"/>
    </row>
  </sheetData>
  <sheetProtection sheet="1" objects="1" scenarios="1"/>
  <pageMargins left="0.7" right="0.7" top="0.75" bottom="0.75" header="0.3" footer="0.3"/>
  <pageSetup orientation="portrait" horizontalDpi="0" verticalDpi="0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50"/>
  <sheetViews>
    <sheetView topLeftCell="H1" workbookViewId="0">
      <selection activeCell="P21" sqref="P21"/>
    </sheetView>
  </sheetViews>
  <sheetFormatPr baseColWidth="10" defaultRowHeight="16" x14ac:dyDescent="0.2"/>
  <cols>
    <col min="1" max="1" width="13.6640625" bestFit="1" customWidth="1"/>
    <col min="2" max="2" width="17" bestFit="1" customWidth="1"/>
    <col min="3" max="3" width="20.33203125" bestFit="1" customWidth="1"/>
    <col min="4" max="4" width="13.6640625" bestFit="1" customWidth="1"/>
    <col min="5" max="5" width="17" bestFit="1" customWidth="1"/>
    <col min="8" max="8" width="29.6640625" customWidth="1"/>
    <col min="9" max="9" width="13.5" customWidth="1"/>
    <col min="10" max="10" width="15" customWidth="1"/>
    <col min="12" max="12" width="15.6640625" customWidth="1"/>
    <col min="13" max="13" width="15.33203125" customWidth="1"/>
    <col min="14" max="14" width="15" customWidth="1"/>
    <col min="15" max="15" width="19.1640625" customWidth="1"/>
  </cols>
  <sheetData>
    <row r="1" spans="1:14" ht="34" x14ac:dyDescent="0.2">
      <c r="H1" s="30" t="s">
        <v>293</v>
      </c>
      <c r="I1" t="s">
        <v>318</v>
      </c>
    </row>
    <row r="2" spans="1:14" x14ac:dyDescent="0.2">
      <c r="A2" s="9" t="s">
        <v>51</v>
      </c>
      <c r="B2" t="s">
        <v>274</v>
      </c>
      <c r="D2" s="9" t="s">
        <v>51</v>
      </c>
      <c r="E2" t="s">
        <v>274</v>
      </c>
      <c r="I2" t="s">
        <v>317</v>
      </c>
    </row>
    <row r="4" spans="1:14" x14ac:dyDescent="0.2">
      <c r="A4" s="9" t="s">
        <v>271</v>
      </c>
      <c r="B4" t="s">
        <v>278</v>
      </c>
      <c r="D4" s="9" t="s">
        <v>271</v>
      </c>
      <c r="E4" t="s">
        <v>279</v>
      </c>
      <c r="H4" t="s">
        <v>282</v>
      </c>
    </row>
    <row r="5" spans="1:14" ht="17" thickBot="1" x14ac:dyDescent="0.25">
      <c r="A5" s="10">
        <v>6</v>
      </c>
      <c r="B5" s="14">
        <v>104.99265785609398</v>
      </c>
      <c r="D5" s="10">
        <v>1</v>
      </c>
      <c r="E5" s="14">
        <v>121.92982456140351</v>
      </c>
    </row>
    <row r="6" spans="1:14" x14ac:dyDescent="0.2">
      <c r="A6" s="10">
        <v>9</v>
      </c>
      <c r="B6" s="14">
        <v>73.224351747463359</v>
      </c>
      <c r="D6" s="10">
        <v>2</v>
      </c>
      <c r="E6" s="14">
        <v>143.81933438985737</v>
      </c>
      <c r="H6" s="6"/>
      <c r="I6" s="18" t="s">
        <v>278</v>
      </c>
      <c r="J6" s="17" t="s">
        <v>279</v>
      </c>
      <c r="M6" s="18" t="s">
        <v>278</v>
      </c>
      <c r="N6" s="17" t="s">
        <v>279</v>
      </c>
    </row>
    <row r="7" spans="1:14" x14ac:dyDescent="0.2">
      <c r="A7" s="10">
        <v>10</v>
      </c>
      <c r="B7" s="14">
        <v>109.5636025998143</v>
      </c>
      <c r="D7" s="10">
        <v>3</v>
      </c>
      <c r="E7" s="14">
        <v>125.13997760358343</v>
      </c>
      <c r="H7" t="s">
        <v>258</v>
      </c>
      <c r="I7">
        <v>131.35042789792931</v>
      </c>
      <c r="J7">
        <v>116.30719391704534</v>
      </c>
      <c r="L7" t="s">
        <v>258</v>
      </c>
      <c r="M7">
        <f t="shared" ref="M7:N9" si="0">I7</f>
        <v>131.35042789792931</v>
      </c>
      <c r="N7">
        <f t="shared" si="0"/>
        <v>116.30719391704534</v>
      </c>
    </row>
    <row r="8" spans="1:14" x14ac:dyDescent="0.2">
      <c r="A8" s="10">
        <v>13</v>
      </c>
      <c r="B8" s="14">
        <v>157.89473684210526</v>
      </c>
      <c r="D8" s="10">
        <v>4</v>
      </c>
      <c r="E8" s="14">
        <v>81.537565521258003</v>
      </c>
      <c r="H8" t="s">
        <v>283</v>
      </c>
      <c r="I8">
        <v>1265.831038326555</v>
      </c>
      <c r="J8">
        <v>811.281165789959</v>
      </c>
      <c r="L8" t="s">
        <v>283</v>
      </c>
      <c r="M8">
        <f t="shared" si="0"/>
        <v>1265.831038326555</v>
      </c>
      <c r="N8">
        <f t="shared" si="0"/>
        <v>811.281165789959</v>
      </c>
    </row>
    <row r="9" spans="1:14" x14ac:dyDescent="0.2">
      <c r="A9" s="10">
        <v>15</v>
      </c>
      <c r="B9" s="14">
        <v>125.29928172386273</v>
      </c>
      <c r="D9" s="10">
        <v>5</v>
      </c>
      <c r="E9" s="14">
        <v>113.73976342129208</v>
      </c>
      <c r="H9" t="s">
        <v>284</v>
      </c>
      <c r="I9">
        <v>414</v>
      </c>
      <c r="J9">
        <v>1046</v>
      </c>
      <c r="L9" t="s">
        <v>284</v>
      </c>
      <c r="M9">
        <f t="shared" si="0"/>
        <v>414</v>
      </c>
      <c r="N9">
        <f t="shared" si="0"/>
        <v>1046</v>
      </c>
    </row>
    <row r="10" spans="1:14" x14ac:dyDescent="0.2">
      <c r="A10" s="10">
        <v>16</v>
      </c>
      <c r="B10" s="14">
        <v>154.56674473067915</v>
      </c>
      <c r="D10" s="10">
        <v>7</v>
      </c>
      <c r="E10" s="14">
        <v>181.22786304604486</v>
      </c>
      <c r="H10" t="s">
        <v>285</v>
      </c>
      <c r="I10">
        <v>0</v>
      </c>
      <c r="L10" t="s">
        <v>300</v>
      </c>
      <c r="M10">
        <f>SQRT(I8/I9)</f>
        <v>1.7485888294589402</v>
      </c>
      <c r="N10">
        <f>SQRT(J8/J9)</f>
        <v>0.88068348966982246</v>
      </c>
    </row>
    <row r="11" spans="1:14" x14ac:dyDescent="0.2">
      <c r="A11" s="10">
        <v>17</v>
      </c>
      <c r="B11" s="14">
        <v>148.40637450199202</v>
      </c>
      <c r="D11" s="10">
        <v>8</v>
      </c>
      <c r="E11" s="14">
        <v>95.693779904306226</v>
      </c>
      <c r="H11" t="s">
        <v>286</v>
      </c>
      <c r="I11">
        <v>633</v>
      </c>
      <c r="L11" t="s">
        <v>301</v>
      </c>
      <c r="M11">
        <f>M10*I16</f>
        <v>3.433736587584836</v>
      </c>
      <c r="N11">
        <f>N10*I16</f>
        <v>1.7294146397451697</v>
      </c>
    </row>
    <row r="12" spans="1:14" x14ac:dyDescent="0.2">
      <c r="A12" s="10">
        <v>18</v>
      </c>
      <c r="B12" s="14">
        <v>69.444444444444443</v>
      </c>
      <c r="D12" s="10">
        <v>11</v>
      </c>
      <c r="E12" s="14">
        <v>124.51923076923077</v>
      </c>
      <c r="H12" t="s">
        <v>287</v>
      </c>
      <c r="I12">
        <v>7.683558101652201</v>
      </c>
    </row>
    <row r="13" spans="1:14" x14ac:dyDescent="0.2">
      <c r="A13" s="10">
        <v>29</v>
      </c>
      <c r="B13" s="14">
        <v>129.6875</v>
      </c>
      <c r="D13" s="10">
        <v>12</v>
      </c>
      <c r="E13" s="14">
        <v>148.45094664371771</v>
      </c>
      <c r="H13" t="s">
        <v>288</v>
      </c>
      <c r="I13">
        <v>2.9568176651313118E-14</v>
      </c>
    </row>
    <row r="14" spans="1:14" x14ac:dyDescent="0.2">
      <c r="A14" s="10">
        <v>30</v>
      </c>
      <c r="B14" s="14">
        <v>131.73076923076923</v>
      </c>
      <c r="D14" s="10">
        <v>14</v>
      </c>
      <c r="E14" s="14">
        <v>187.08165997322624</v>
      </c>
      <c r="H14" t="s">
        <v>289</v>
      </c>
      <c r="I14">
        <v>1.647264393474646</v>
      </c>
    </row>
    <row r="15" spans="1:14" x14ac:dyDescent="0.2">
      <c r="A15" s="10">
        <v>35</v>
      </c>
      <c r="B15" s="14">
        <v>177.77065983344011</v>
      </c>
      <c r="D15" s="10">
        <v>19</v>
      </c>
      <c r="E15" s="14">
        <v>142.72890484739676</v>
      </c>
      <c r="H15" t="s">
        <v>290</v>
      </c>
      <c r="I15" s="32">
        <v>5.9136353302626236E-14</v>
      </c>
      <c r="J15" t="s">
        <v>309</v>
      </c>
    </row>
    <row r="16" spans="1:14" ht="17" thickBot="1" x14ac:dyDescent="0.25">
      <c r="A16" s="10">
        <v>40</v>
      </c>
      <c r="B16" s="14">
        <v>71.180555555555557</v>
      </c>
      <c r="D16" s="10">
        <v>20</v>
      </c>
      <c r="E16" s="14">
        <v>103.80881254667662</v>
      </c>
      <c r="H16" s="5" t="s">
        <v>291</v>
      </c>
      <c r="I16" s="5">
        <v>1.9637187026107934</v>
      </c>
      <c r="J16" s="5"/>
    </row>
    <row r="17" spans="1:15" x14ac:dyDescent="0.2">
      <c r="A17" s="10">
        <v>42</v>
      </c>
      <c r="B17" s="14">
        <v>128.01204819277109</v>
      </c>
      <c r="D17" s="10">
        <v>21</v>
      </c>
      <c r="E17" s="14">
        <v>136.91077441077442</v>
      </c>
    </row>
    <row r="18" spans="1:15" x14ac:dyDescent="0.2">
      <c r="A18" s="10">
        <v>43</v>
      </c>
      <c r="B18" s="14">
        <v>162.89592760180994</v>
      </c>
      <c r="D18" s="10">
        <v>22</v>
      </c>
      <c r="E18" s="14">
        <v>125.81227436823104</v>
      </c>
      <c r="H18" t="s">
        <v>294</v>
      </c>
      <c r="I18">
        <f>SUM(I9:J9)</f>
        <v>1460</v>
      </c>
    </row>
    <row r="19" spans="1:15" x14ac:dyDescent="0.2">
      <c r="A19" s="10">
        <v>46</v>
      </c>
      <c r="B19" s="14">
        <v>182.59132420091325</v>
      </c>
      <c r="D19" s="10">
        <v>23</v>
      </c>
      <c r="E19" s="14">
        <v>128.13370473537606</v>
      </c>
      <c r="H19" t="s">
        <v>295</v>
      </c>
      <c r="I19">
        <f>I7-J7</f>
        <v>15.043233980883969</v>
      </c>
    </row>
    <row r="20" spans="1:15" x14ac:dyDescent="0.2">
      <c r="A20" s="10">
        <v>47</v>
      </c>
      <c r="B20" s="14">
        <v>111.53373662168451</v>
      </c>
      <c r="D20" s="10">
        <v>24</v>
      </c>
      <c r="E20" s="14">
        <v>122.54716981132076</v>
      </c>
      <c r="H20" t="s">
        <v>296</v>
      </c>
      <c r="I20">
        <f>SQRT((I8/I9)+(J8/J9))</f>
        <v>1.9578473647058401</v>
      </c>
    </row>
    <row r="21" spans="1:15" x14ac:dyDescent="0.2">
      <c r="A21" s="10">
        <v>49</v>
      </c>
      <c r="B21" s="14">
        <v>77.823691460055102</v>
      </c>
      <c r="D21" s="10">
        <v>25</v>
      </c>
      <c r="E21" s="14">
        <v>145.28301886792454</v>
      </c>
    </row>
    <row r="22" spans="1:15" x14ac:dyDescent="0.2">
      <c r="A22" s="10">
        <v>53</v>
      </c>
      <c r="B22" s="14">
        <v>134.80392156862746</v>
      </c>
      <c r="D22" s="10">
        <v>26</v>
      </c>
      <c r="E22" s="14">
        <v>160.1875</v>
      </c>
      <c r="H22" t="s">
        <v>297</v>
      </c>
      <c r="I22">
        <f>I16*I20</f>
        <v>3.844661486930113</v>
      </c>
    </row>
    <row r="23" spans="1:15" x14ac:dyDescent="0.2">
      <c r="A23" s="10">
        <v>54</v>
      </c>
      <c r="B23" s="14">
        <v>209.01194353963083</v>
      </c>
      <c r="D23" s="10">
        <v>27</v>
      </c>
      <c r="E23" s="14">
        <v>149.77777777777777</v>
      </c>
      <c r="H23" t="s">
        <v>298</v>
      </c>
      <c r="I23">
        <f>I19-I22</f>
        <v>11.198572493953856</v>
      </c>
    </row>
    <row r="24" spans="1:15" x14ac:dyDescent="0.2">
      <c r="A24" s="10">
        <v>60</v>
      </c>
      <c r="B24" s="14">
        <v>160.12820512820514</v>
      </c>
      <c r="D24" s="10">
        <v>28</v>
      </c>
      <c r="E24" s="14">
        <v>179.57746478873239</v>
      </c>
      <c r="H24" t="s">
        <v>299</v>
      </c>
      <c r="I24">
        <f>I19+I22</f>
        <v>18.887895467814083</v>
      </c>
    </row>
    <row r="25" spans="1:15" x14ac:dyDescent="0.2">
      <c r="A25" s="10">
        <v>63</v>
      </c>
      <c r="B25" s="14">
        <v>147.8102189781022</v>
      </c>
      <c r="D25" s="10">
        <v>31</v>
      </c>
      <c r="E25" s="14">
        <v>30.372057706909644</v>
      </c>
    </row>
    <row r="26" spans="1:15" x14ac:dyDescent="0.2">
      <c r="A26" s="10">
        <v>69</v>
      </c>
      <c r="B26" s="14">
        <v>107.09504685408299</v>
      </c>
      <c r="D26" s="10">
        <v>32</v>
      </c>
      <c r="E26" s="14">
        <v>121.62052117263843</v>
      </c>
    </row>
    <row r="27" spans="1:15" x14ac:dyDescent="0.2">
      <c r="A27" s="10">
        <v>72</v>
      </c>
      <c r="B27" s="14">
        <v>153.25443786982248</v>
      </c>
      <c r="D27" s="10">
        <v>33</v>
      </c>
      <c r="E27" s="14">
        <v>145.78606158833063</v>
      </c>
    </row>
    <row r="28" spans="1:15" ht="17" thickBot="1" x14ac:dyDescent="0.25">
      <c r="A28" s="10">
        <v>76</v>
      </c>
      <c r="B28" s="14">
        <v>92.10526315789474</v>
      </c>
      <c r="D28" s="10">
        <v>34</v>
      </c>
      <c r="E28" s="14">
        <v>97.352941176470594</v>
      </c>
    </row>
    <row r="29" spans="1:15" x14ac:dyDescent="0.2">
      <c r="A29" s="10">
        <v>77</v>
      </c>
      <c r="B29" s="14">
        <v>142.59453781512605</v>
      </c>
      <c r="D29" s="10">
        <v>36</v>
      </c>
      <c r="E29" s="14">
        <v>126.01957585644372</v>
      </c>
      <c r="H29" s="21" t="s">
        <v>319</v>
      </c>
      <c r="I29" s="22"/>
      <c r="J29" s="22"/>
      <c r="K29" s="22"/>
      <c r="L29" s="22"/>
      <c r="M29" s="22"/>
      <c r="N29" s="22"/>
      <c r="O29" s="23"/>
    </row>
    <row r="30" spans="1:15" x14ac:dyDescent="0.2">
      <c r="A30" s="10">
        <v>78</v>
      </c>
      <c r="B30" s="14">
        <v>98.832684824902728</v>
      </c>
      <c r="D30" s="10">
        <v>37</v>
      </c>
      <c r="E30" s="14">
        <v>132.17866909753874</v>
      </c>
      <c r="H30" s="24"/>
      <c r="I30" s="25"/>
      <c r="J30" s="25"/>
      <c r="K30" s="25"/>
      <c r="L30" s="25"/>
      <c r="M30" s="25"/>
      <c r="N30" s="25"/>
      <c r="O30" s="26"/>
    </row>
    <row r="31" spans="1:15" x14ac:dyDescent="0.2">
      <c r="A31" s="10">
        <v>80</v>
      </c>
      <c r="B31" s="14">
        <v>89.430894308943095</v>
      </c>
      <c r="D31" s="10">
        <v>38</v>
      </c>
      <c r="E31" s="14">
        <v>117.96453353893601</v>
      </c>
      <c r="H31" s="24" t="s">
        <v>320</v>
      </c>
      <c r="I31" s="25"/>
      <c r="J31" s="25"/>
      <c r="K31" s="25"/>
      <c r="L31" s="25"/>
      <c r="M31" s="25"/>
      <c r="N31" s="25"/>
      <c r="O31" s="26"/>
    </row>
    <row r="32" spans="1:15" x14ac:dyDescent="0.2">
      <c r="A32" s="10">
        <v>82</v>
      </c>
      <c r="B32" s="14">
        <v>114.80927449513837</v>
      </c>
      <c r="D32" s="10">
        <v>39</v>
      </c>
      <c r="E32" s="14">
        <v>103.12204351939451</v>
      </c>
      <c r="H32" s="24" t="s">
        <v>305</v>
      </c>
      <c r="I32" s="25"/>
      <c r="J32" s="25"/>
      <c r="K32" s="25"/>
      <c r="L32" s="25"/>
      <c r="M32" s="25"/>
      <c r="N32" s="25"/>
      <c r="O32" s="26"/>
    </row>
    <row r="33" spans="1:15" ht="17" thickBot="1" x14ac:dyDescent="0.25">
      <c r="A33" s="10">
        <v>88</v>
      </c>
      <c r="B33" s="14">
        <v>134.39542483660131</v>
      </c>
      <c r="D33" s="10">
        <v>41</v>
      </c>
      <c r="E33" s="14">
        <v>120.84592145015105</v>
      </c>
      <c r="H33" s="27" t="s">
        <v>321</v>
      </c>
      <c r="I33" s="28"/>
      <c r="J33" s="28"/>
      <c r="K33" s="28"/>
      <c r="L33" s="28"/>
      <c r="M33" s="28"/>
      <c r="N33" s="28"/>
      <c r="O33" s="29"/>
    </row>
    <row r="34" spans="1:15" x14ac:dyDescent="0.2">
      <c r="A34" s="10">
        <v>89</v>
      </c>
      <c r="B34" s="14">
        <v>55.701179554390563</v>
      </c>
      <c r="D34" s="10">
        <v>44</v>
      </c>
      <c r="E34" s="14">
        <v>138.85927505330491</v>
      </c>
    </row>
    <row r="35" spans="1:15" x14ac:dyDescent="0.2">
      <c r="A35" s="10">
        <v>91</v>
      </c>
      <c r="B35" s="14">
        <v>105.67307692307692</v>
      </c>
      <c r="D35" s="10">
        <v>45</v>
      </c>
      <c r="E35" s="14">
        <v>122.60869565217391</v>
      </c>
    </row>
    <row r="36" spans="1:15" x14ac:dyDescent="0.2">
      <c r="A36" s="10">
        <v>92</v>
      </c>
      <c r="B36" s="14">
        <v>79.838056680161941</v>
      </c>
      <c r="D36" s="10">
        <v>48</v>
      </c>
      <c r="E36" s="14">
        <v>150.78502415458937</v>
      </c>
      <c r="H36" t="s">
        <v>327</v>
      </c>
      <c r="I36" s="25">
        <v>1500</v>
      </c>
    </row>
    <row r="37" spans="1:15" x14ac:dyDescent="0.2">
      <c r="A37" s="10">
        <v>93</v>
      </c>
      <c r="B37" s="14">
        <v>169.60580912863071</v>
      </c>
      <c r="D37" s="10">
        <v>50</v>
      </c>
      <c r="E37" s="14">
        <v>132.98429319371726</v>
      </c>
      <c r="G37" t="s">
        <v>328</v>
      </c>
      <c r="H37" t="s">
        <v>329</v>
      </c>
      <c r="I37" s="1">
        <f>I36*11</f>
        <v>16500</v>
      </c>
    </row>
    <row r="38" spans="1:15" x14ac:dyDescent="0.2">
      <c r="A38" s="10">
        <v>99</v>
      </c>
      <c r="B38" s="14">
        <v>99.401197604790426</v>
      </c>
      <c r="D38" s="10">
        <v>51</v>
      </c>
      <c r="E38" s="14">
        <v>120.40816326530613</v>
      </c>
      <c r="H38" t="s">
        <v>330</v>
      </c>
      <c r="I38" s="1">
        <f>I36*18.8</f>
        <v>28200</v>
      </c>
    </row>
    <row r="39" spans="1:15" x14ac:dyDescent="0.2">
      <c r="A39" s="10">
        <v>107</v>
      </c>
      <c r="B39" s="14">
        <v>95.510983763132757</v>
      </c>
      <c r="D39" s="10">
        <v>52</v>
      </c>
      <c r="E39" s="14">
        <v>97.363945578231295</v>
      </c>
    </row>
    <row r="40" spans="1:15" x14ac:dyDescent="0.2">
      <c r="A40" s="10">
        <v>108</v>
      </c>
      <c r="B40" s="14">
        <v>145.75411913814955</v>
      </c>
      <c r="D40" s="10">
        <v>55</v>
      </c>
      <c r="E40" s="14">
        <v>95.588235294117652</v>
      </c>
    </row>
    <row r="41" spans="1:15" x14ac:dyDescent="0.2">
      <c r="A41" s="10">
        <v>116</v>
      </c>
      <c r="B41" s="14">
        <v>120.71330589849109</v>
      </c>
      <c r="D41" s="10">
        <v>56</v>
      </c>
      <c r="E41" s="14">
        <v>126.66666666666667</v>
      </c>
    </row>
    <row r="42" spans="1:15" x14ac:dyDescent="0.2">
      <c r="A42" s="10">
        <v>118</v>
      </c>
      <c r="B42" s="14">
        <v>137.77777777777777</v>
      </c>
      <c r="D42" s="10">
        <v>57</v>
      </c>
      <c r="E42" s="14">
        <v>99.19493962047153</v>
      </c>
    </row>
    <row r="43" spans="1:15" x14ac:dyDescent="0.2">
      <c r="A43" s="10">
        <v>121</v>
      </c>
      <c r="B43" s="14">
        <v>182.18623481781376</v>
      </c>
      <c r="D43" s="10">
        <v>58</v>
      </c>
      <c r="E43" s="14">
        <v>114.24418604651163</v>
      </c>
    </row>
    <row r="44" spans="1:15" x14ac:dyDescent="0.2">
      <c r="A44" s="10">
        <v>124</v>
      </c>
      <c r="B44" s="14">
        <v>128.35696413678065</v>
      </c>
      <c r="D44" s="10">
        <v>59</v>
      </c>
      <c r="E44" s="14">
        <v>148.99151103565364</v>
      </c>
    </row>
    <row r="45" spans="1:15" x14ac:dyDescent="0.2">
      <c r="A45" s="10">
        <v>126</v>
      </c>
      <c r="B45" s="14">
        <v>112.06896551724138</v>
      </c>
      <c r="D45" s="10">
        <v>61</v>
      </c>
      <c r="E45" s="14">
        <v>136.44214162348877</v>
      </c>
    </row>
    <row r="46" spans="1:15" x14ac:dyDescent="0.2">
      <c r="A46" s="10">
        <v>127</v>
      </c>
      <c r="B46" s="14">
        <v>133.61169102296452</v>
      </c>
      <c r="D46" s="10">
        <v>62</v>
      </c>
      <c r="E46" s="14">
        <v>90.909090909090907</v>
      </c>
    </row>
    <row r="47" spans="1:15" x14ac:dyDescent="0.2">
      <c r="A47" s="10">
        <v>134</v>
      </c>
      <c r="B47" s="14">
        <v>169.75308641975309</v>
      </c>
      <c r="D47" s="10">
        <v>64</v>
      </c>
      <c r="E47" s="14">
        <v>81.871345029239762</v>
      </c>
    </row>
    <row r="48" spans="1:15" x14ac:dyDescent="0.2">
      <c r="A48" s="10">
        <v>147</v>
      </c>
      <c r="B48" s="14">
        <v>120</v>
      </c>
      <c r="D48" s="10">
        <v>65</v>
      </c>
      <c r="E48" s="14">
        <v>107.91543756145526</v>
      </c>
    </row>
    <row r="49" spans="1:5" x14ac:dyDescent="0.2">
      <c r="A49" s="10">
        <v>152</v>
      </c>
      <c r="B49" s="14">
        <v>217.77894736842106</v>
      </c>
      <c r="D49" s="10">
        <v>66</v>
      </c>
      <c r="E49" s="14">
        <v>128.1843914274161</v>
      </c>
    </row>
    <row r="50" spans="1:5" x14ac:dyDescent="0.2">
      <c r="A50" s="10">
        <v>154</v>
      </c>
      <c r="B50" s="14">
        <v>187.69968051118209</v>
      </c>
      <c r="D50" s="10">
        <v>67</v>
      </c>
      <c r="E50" s="14">
        <v>81.558676937018575</v>
      </c>
    </row>
    <row r="51" spans="1:5" x14ac:dyDescent="0.2">
      <c r="A51" s="10">
        <v>156</v>
      </c>
      <c r="B51" s="14">
        <v>72.080291970802918</v>
      </c>
      <c r="D51" s="10">
        <v>68</v>
      </c>
      <c r="E51" s="14">
        <v>152.80594996619337</v>
      </c>
    </row>
    <row r="52" spans="1:5" x14ac:dyDescent="0.2">
      <c r="A52" s="10">
        <v>157</v>
      </c>
      <c r="B52" s="14">
        <v>105.28846153846153</v>
      </c>
      <c r="D52" s="10">
        <v>70</v>
      </c>
      <c r="E52" s="14">
        <v>98.38216003498033</v>
      </c>
    </row>
    <row r="53" spans="1:5" x14ac:dyDescent="0.2">
      <c r="A53" s="10">
        <v>164</v>
      </c>
      <c r="B53" s="14">
        <v>117.00680272108843</v>
      </c>
      <c r="D53" s="10">
        <v>71</v>
      </c>
      <c r="E53" s="14">
        <v>109.76158344579397</v>
      </c>
    </row>
    <row r="54" spans="1:5" x14ac:dyDescent="0.2">
      <c r="A54" s="10">
        <v>167</v>
      </c>
      <c r="B54" s="14">
        <v>101.76754151044456</v>
      </c>
      <c r="D54" s="10">
        <v>73</v>
      </c>
      <c r="E54" s="14">
        <v>107.68335273573923</v>
      </c>
    </row>
    <row r="55" spans="1:5" x14ac:dyDescent="0.2">
      <c r="A55" s="10">
        <v>170</v>
      </c>
      <c r="B55" s="14">
        <v>133.5676625659051</v>
      </c>
      <c r="D55" s="10">
        <v>74</v>
      </c>
      <c r="E55" s="14">
        <v>133.42541436464089</v>
      </c>
    </row>
    <row r="56" spans="1:5" x14ac:dyDescent="0.2">
      <c r="A56" s="10">
        <v>171</v>
      </c>
      <c r="B56" s="14">
        <v>92.981186685962371</v>
      </c>
      <c r="D56" s="10">
        <v>75</v>
      </c>
      <c r="E56" s="14">
        <v>66.915887850467286</v>
      </c>
    </row>
    <row r="57" spans="1:5" x14ac:dyDescent="0.2">
      <c r="A57" s="10">
        <v>173</v>
      </c>
      <c r="B57" s="14">
        <v>135.25749858517261</v>
      </c>
      <c r="D57" s="10">
        <v>79</v>
      </c>
      <c r="E57" s="14">
        <v>77.205882352941174</v>
      </c>
    </row>
    <row r="58" spans="1:5" x14ac:dyDescent="0.2">
      <c r="A58" s="10">
        <v>179</v>
      </c>
      <c r="B58" s="14">
        <v>224.63607878245301</v>
      </c>
      <c r="D58" s="10">
        <v>81</v>
      </c>
      <c r="E58" s="14">
        <v>90.336134453781511</v>
      </c>
    </row>
    <row r="59" spans="1:5" x14ac:dyDescent="0.2">
      <c r="A59" s="10">
        <v>180</v>
      </c>
      <c r="B59" s="14">
        <v>103.30578512396694</v>
      </c>
      <c r="D59" s="10">
        <v>83</v>
      </c>
      <c r="E59" s="14">
        <v>156.74984005118361</v>
      </c>
    </row>
    <row r="60" spans="1:5" x14ac:dyDescent="0.2">
      <c r="A60" s="10">
        <v>189</v>
      </c>
      <c r="B60" s="14">
        <v>125.27532679738562</v>
      </c>
      <c r="D60" s="10">
        <v>84</v>
      </c>
      <c r="E60" s="14">
        <v>118.77934272300469</v>
      </c>
    </row>
    <row r="61" spans="1:5" x14ac:dyDescent="0.2">
      <c r="A61" s="10">
        <v>190</v>
      </c>
      <c r="B61" s="14">
        <v>179.5354676710609</v>
      </c>
      <c r="D61" s="10">
        <v>85</v>
      </c>
      <c r="E61" s="14">
        <v>114.31478968792402</v>
      </c>
    </row>
    <row r="62" spans="1:5" x14ac:dyDescent="0.2">
      <c r="A62" s="10">
        <v>201</v>
      </c>
      <c r="B62" s="14">
        <v>124.88849241748439</v>
      </c>
      <c r="D62" s="10">
        <v>86</v>
      </c>
      <c r="E62" s="14">
        <v>107.57136946628052</v>
      </c>
    </row>
    <row r="63" spans="1:5" x14ac:dyDescent="0.2">
      <c r="A63" s="10">
        <v>203</v>
      </c>
      <c r="B63" s="14">
        <v>85.496183206106863</v>
      </c>
      <c r="D63" s="10">
        <v>87</v>
      </c>
      <c r="E63" s="14">
        <v>111.53846153846153</v>
      </c>
    </row>
    <row r="64" spans="1:5" x14ac:dyDescent="0.2">
      <c r="A64" s="10">
        <v>204</v>
      </c>
      <c r="B64" s="14">
        <v>175.70754716981133</v>
      </c>
      <c r="D64" s="10">
        <v>90</v>
      </c>
      <c r="E64" s="14">
        <v>124.84848484848484</v>
      </c>
    </row>
    <row r="65" spans="1:5" x14ac:dyDescent="0.2">
      <c r="A65" s="10">
        <v>205</v>
      </c>
      <c r="B65" s="14">
        <v>85.669781931464172</v>
      </c>
      <c r="D65" s="10">
        <v>94</v>
      </c>
      <c r="E65" s="14">
        <v>58.446093408991707</v>
      </c>
    </row>
    <row r="66" spans="1:5" x14ac:dyDescent="0.2">
      <c r="A66" s="10">
        <v>211</v>
      </c>
      <c r="B66" s="14">
        <v>113.42592592592592</v>
      </c>
      <c r="D66" s="10">
        <v>95</v>
      </c>
      <c r="E66" s="14">
        <v>114.64165733482643</v>
      </c>
    </row>
    <row r="67" spans="1:5" x14ac:dyDescent="0.2">
      <c r="A67" s="10">
        <v>216</v>
      </c>
      <c r="B67" s="14">
        <v>108.77831715210355</v>
      </c>
      <c r="D67" s="10">
        <v>96</v>
      </c>
      <c r="E67" s="14">
        <v>125.85034013605443</v>
      </c>
    </row>
    <row r="68" spans="1:5" x14ac:dyDescent="0.2">
      <c r="A68" s="10">
        <v>220</v>
      </c>
      <c r="B68" s="14">
        <v>134.00641025641025</v>
      </c>
      <c r="D68" s="10">
        <v>97</v>
      </c>
      <c r="E68" s="14">
        <v>134.76070528967256</v>
      </c>
    </row>
    <row r="69" spans="1:5" x14ac:dyDescent="0.2">
      <c r="A69" s="10">
        <v>221</v>
      </c>
      <c r="B69" s="14">
        <v>136.78237650200268</v>
      </c>
      <c r="D69" s="10">
        <v>98</v>
      </c>
      <c r="E69" s="14">
        <v>98.697916666666671</v>
      </c>
    </row>
    <row r="70" spans="1:5" x14ac:dyDescent="0.2">
      <c r="A70" s="10">
        <v>224</v>
      </c>
      <c r="B70" s="14">
        <v>112.26851851851852</v>
      </c>
      <c r="D70" s="10">
        <v>100</v>
      </c>
      <c r="E70" s="14">
        <v>105.26530612244898</v>
      </c>
    </row>
    <row r="71" spans="1:5" x14ac:dyDescent="0.2">
      <c r="A71" s="10">
        <v>228</v>
      </c>
      <c r="B71" s="14">
        <v>107.39614994934144</v>
      </c>
      <c r="D71" s="10">
        <v>101</v>
      </c>
      <c r="E71" s="14">
        <v>127.32919254658385</v>
      </c>
    </row>
    <row r="72" spans="1:5" x14ac:dyDescent="0.2">
      <c r="A72" s="10">
        <v>230</v>
      </c>
      <c r="B72" s="14">
        <v>123.79421221864952</v>
      </c>
      <c r="D72" s="10">
        <v>102</v>
      </c>
      <c r="E72" s="14">
        <v>102.77136258660508</v>
      </c>
    </row>
    <row r="73" spans="1:5" x14ac:dyDescent="0.2">
      <c r="A73" s="10">
        <v>233</v>
      </c>
      <c r="B73" s="14">
        <v>95.744680851063833</v>
      </c>
      <c r="D73" s="10">
        <v>103</v>
      </c>
      <c r="E73" s="14">
        <v>77.500977198697072</v>
      </c>
    </row>
    <row r="74" spans="1:5" x14ac:dyDescent="0.2">
      <c r="A74" s="10">
        <v>236</v>
      </c>
      <c r="B74" s="14">
        <v>90.678824721377907</v>
      </c>
      <c r="D74" s="10">
        <v>104</v>
      </c>
      <c r="E74" s="14">
        <v>162.23491027732464</v>
      </c>
    </row>
    <row r="75" spans="1:5" x14ac:dyDescent="0.2">
      <c r="A75" s="10">
        <v>242</v>
      </c>
      <c r="B75" s="14">
        <v>127.59815242494226</v>
      </c>
      <c r="D75" s="10">
        <v>105</v>
      </c>
      <c r="E75" s="14">
        <v>93.234323432343231</v>
      </c>
    </row>
    <row r="76" spans="1:5" x14ac:dyDescent="0.2">
      <c r="A76" s="10">
        <v>248</v>
      </c>
      <c r="B76" s="14">
        <v>101.81818181818181</v>
      </c>
      <c r="D76" s="10">
        <v>106</v>
      </c>
      <c r="E76" s="14">
        <v>125.50200803212851</v>
      </c>
    </row>
    <row r="77" spans="1:5" x14ac:dyDescent="0.2">
      <c r="A77" s="10">
        <v>252</v>
      </c>
      <c r="B77" s="14">
        <v>144.61538461538461</v>
      </c>
      <c r="D77" s="10">
        <v>109</v>
      </c>
      <c r="E77" s="14">
        <v>75.807514831905081</v>
      </c>
    </row>
    <row r="78" spans="1:5" x14ac:dyDescent="0.2">
      <c r="A78" s="10">
        <v>260</v>
      </c>
      <c r="B78" s="14">
        <v>109.97732426303855</v>
      </c>
      <c r="D78" s="10">
        <v>110</v>
      </c>
      <c r="E78" s="14">
        <v>103.03687635574838</v>
      </c>
    </row>
    <row r="79" spans="1:5" x14ac:dyDescent="0.2">
      <c r="A79" s="10">
        <v>265</v>
      </c>
      <c r="B79" s="14">
        <v>95.549738219895289</v>
      </c>
      <c r="D79" s="10">
        <v>111</v>
      </c>
      <c r="E79" s="14">
        <v>73.80053908355795</v>
      </c>
    </row>
    <row r="80" spans="1:5" x14ac:dyDescent="0.2">
      <c r="A80" s="10">
        <v>269</v>
      </c>
      <c r="B80" s="14">
        <v>154.88431876606683</v>
      </c>
      <c r="D80" s="10">
        <v>112</v>
      </c>
      <c r="E80" s="14">
        <v>125.87412587412588</v>
      </c>
    </row>
    <row r="81" spans="1:5" x14ac:dyDescent="0.2">
      <c r="A81" s="10">
        <v>272</v>
      </c>
      <c r="B81" s="14">
        <v>177.18268525311811</v>
      </c>
      <c r="D81" s="10">
        <v>113</v>
      </c>
      <c r="E81" s="14">
        <v>142.42210682492581</v>
      </c>
    </row>
    <row r="82" spans="1:5" x14ac:dyDescent="0.2">
      <c r="A82" s="10">
        <v>275</v>
      </c>
      <c r="B82" s="14">
        <v>152.5735294117647</v>
      </c>
      <c r="D82" s="10">
        <v>114</v>
      </c>
      <c r="E82" s="14">
        <v>96.060203629924743</v>
      </c>
    </row>
    <row r="83" spans="1:5" x14ac:dyDescent="0.2">
      <c r="A83" s="10">
        <v>278</v>
      </c>
      <c r="B83" s="14">
        <v>163.19444444444446</v>
      </c>
      <c r="D83" s="10">
        <v>115</v>
      </c>
      <c r="E83" s="14">
        <v>111.85344827586206</v>
      </c>
    </row>
    <row r="84" spans="1:5" x14ac:dyDescent="0.2">
      <c r="A84" s="10">
        <v>282</v>
      </c>
      <c r="B84" s="14">
        <v>146.59270998415215</v>
      </c>
      <c r="D84" s="10">
        <v>117</v>
      </c>
      <c r="E84" s="14">
        <v>127.28937728937728</v>
      </c>
    </row>
    <row r="85" spans="1:5" x14ac:dyDescent="0.2">
      <c r="A85" s="10">
        <v>283</v>
      </c>
      <c r="B85" s="14">
        <v>157.91476407914763</v>
      </c>
      <c r="D85" s="10">
        <v>119</v>
      </c>
      <c r="E85" s="14">
        <v>99.317194289261323</v>
      </c>
    </row>
    <row r="86" spans="1:5" x14ac:dyDescent="0.2">
      <c r="A86" s="10">
        <v>285</v>
      </c>
      <c r="B86" s="14">
        <v>113.77777777777777</v>
      </c>
      <c r="D86" s="10">
        <v>120</v>
      </c>
      <c r="E86" s="14">
        <v>112.63049450549451</v>
      </c>
    </row>
    <row r="87" spans="1:5" x14ac:dyDescent="0.2">
      <c r="A87" s="10">
        <v>286</v>
      </c>
      <c r="B87" s="14">
        <v>131.76</v>
      </c>
      <c r="D87" s="10">
        <v>122</v>
      </c>
      <c r="E87" s="14">
        <v>89.047195013357083</v>
      </c>
    </row>
    <row r="88" spans="1:5" x14ac:dyDescent="0.2">
      <c r="A88" s="10">
        <v>301</v>
      </c>
      <c r="B88" s="14">
        <v>117.51497005988024</v>
      </c>
      <c r="D88" s="10">
        <v>123</v>
      </c>
      <c r="E88" s="14">
        <v>125.92592592592592</v>
      </c>
    </row>
    <row r="89" spans="1:5" x14ac:dyDescent="0.2">
      <c r="A89" s="10">
        <v>309</v>
      </c>
      <c r="B89" s="14">
        <v>95.818815331010455</v>
      </c>
      <c r="D89" s="10">
        <v>125</v>
      </c>
      <c r="E89" s="14">
        <v>114.12358133669609</v>
      </c>
    </row>
    <row r="90" spans="1:5" x14ac:dyDescent="0.2">
      <c r="A90" s="10">
        <v>312</v>
      </c>
      <c r="B90" s="14">
        <v>135.80246913580248</v>
      </c>
      <c r="D90" s="10">
        <v>128</v>
      </c>
      <c r="E90" s="14">
        <v>103.57142857142857</v>
      </c>
    </row>
    <row r="91" spans="1:5" x14ac:dyDescent="0.2">
      <c r="A91" s="10">
        <v>326</v>
      </c>
      <c r="B91" s="14">
        <v>108.34371108343711</v>
      </c>
      <c r="D91" s="10">
        <v>129</v>
      </c>
      <c r="E91" s="14">
        <v>114.98516320474778</v>
      </c>
    </row>
    <row r="92" spans="1:5" x14ac:dyDescent="0.2">
      <c r="A92" s="10">
        <v>327</v>
      </c>
      <c r="B92" s="14">
        <v>188.48167539267016</v>
      </c>
      <c r="D92" s="10">
        <v>130</v>
      </c>
      <c r="E92" s="14">
        <v>142.45014245014244</v>
      </c>
    </row>
    <row r="93" spans="1:5" x14ac:dyDescent="0.2">
      <c r="A93" s="10">
        <v>334</v>
      </c>
      <c r="B93" s="14">
        <v>152.43004418262151</v>
      </c>
      <c r="D93" s="10">
        <v>131</v>
      </c>
      <c r="E93" s="14">
        <v>104.77515067222996</v>
      </c>
    </row>
    <row r="94" spans="1:5" x14ac:dyDescent="0.2">
      <c r="A94" s="10">
        <v>342</v>
      </c>
      <c r="B94" s="14">
        <v>97.502972651605234</v>
      </c>
      <c r="D94" s="10">
        <v>132</v>
      </c>
      <c r="E94" s="14">
        <v>118.79259980525804</v>
      </c>
    </row>
    <row r="95" spans="1:5" x14ac:dyDescent="0.2">
      <c r="A95" s="10">
        <v>343</v>
      </c>
      <c r="B95" s="14">
        <v>84.134615384615387</v>
      </c>
      <c r="D95" s="10">
        <v>133</v>
      </c>
      <c r="E95" s="14">
        <v>113.60211002260739</v>
      </c>
    </row>
    <row r="96" spans="1:5" x14ac:dyDescent="0.2">
      <c r="A96" s="10">
        <v>344</v>
      </c>
      <c r="B96" s="14">
        <v>157.95724465558195</v>
      </c>
      <c r="D96" s="10">
        <v>135</v>
      </c>
      <c r="E96" s="14">
        <v>104.59035444509006</v>
      </c>
    </row>
    <row r="97" spans="1:5" x14ac:dyDescent="0.2">
      <c r="A97" s="10">
        <v>347</v>
      </c>
      <c r="B97" s="14">
        <v>158.1419624217119</v>
      </c>
      <c r="D97" s="10">
        <v>136</v>
      </c>
      <c r="E97" s="14">
        <v>103.44827586206897</v>
      </c>
    </row>
    <row r="98" spans="1:5" x14ac:dyDescent="0.2">
      <c r="A98" s="10">
        <v>349</v>
      </c>
      <c r="B98" s="14">
        <v>94.710947109471093</v>
      </c>
      <c r="D98" s="10">
        <v>137</v>
      </c>
      <c r="E98" s="14">
        <v>117.79242174629324</v>
      </c>
    </row>
    <row r="99" spans="1:5" x14ac:dyDescent="0.2">
      <c r="A99" s="10">
        <v>351</v>
      </c>
      <c r="B99" s="14">
        <v>170.17710005350455</v>
      </c>
      <c r="D99" s="10">
        <v>138</v>
      </c>
      <c r="E99" s="14">
        <v>87.289433384379791</v>
      </c>
    </row>
    <row r="100" spans="1:5" x14ac:dyDescent="0.2">
      <c r="A100" s="10">
        <v>352</v>
      </c>
      <c r="B100" s="14">
        <v>130.76393668272539</v>
      </c>
      <c r="D100" s="10">
        <v>139</v>
      </c>
      <c r="E100" s="14">
        <v>124.19006479481641</v>
      </c>
    </row>
    <row r="101" spans="1:5" x14ac:dyDescent="0.2">
      <c r="A101" s="10">
        <v>354</v>
      </c>
      <c r="B101" s="14">
        <v>147.08333333333334</v>
      </c>
      <c r="D101" s="10">
        <v>140</v>
      </c>
      <c r="E101" s="14">
        <v>131.2358276643991</v>
      </c>
    </row>
    <row r="102" spans="1:5" x14ac:dyDescent="0.2">
      <c r="A102" s="10">
        <v>355</v>
      </c>
      <c r="B102" s="14">
        <v>87.774294670846402</v>
      </c>
      <c r="D102" s="10">
        <v>141</v>
      </c>
      <c r="E102" s="14">
        <v>133.10185185185185</v>
      </c>
    </row>
    <row r="103" spans="1:5" x14ac:dyDescent="0.2">
      <c r="A103" s="10">
        <v>361</v>
      </c>
      <c r="B103" s="14">
        <v>171.05263157894737</v>
      </c>
      <c r="D103" s="10">
        <v>142</v>
      </c>
      <c r="E103" s="14">
        <v>149.94232987312571</v>
      </c>
    </row>
    <row r="104" spans="1:5" x14ac:dyDescent="0.2">
      <c r="A104" s="10">
        <v>364</v>
      </c>
      <c r="B104" s="14">
        <v>119.55420466058764</v>
      </c>
      <c r="D104" s="10">
        <v>143</v>
      </c>
      <c r="E104" s="14">
        <v>119.85559566787003</v>
      </c>
    </row>
    <row r="105" spans="1:5" x14ac:dyDescent="0.2">
      <c r="A105" s="10">
        <v>369</v>
      </c>
      <c r="B105" s="14">
        <v>104.10094637223975</v>
      </c>
      <c r="D105" s="10">
        <v>144</v>
      </c>
      <c r="E105" s="14">
        <v>135.90939373750834</v>
      </c>
    </row>
    <row r="106" spans="1:5" x14ac:dyDescent="0.2">
      <c r="A106" s="10">
        <v>373</v>
      </c>
      <c r="B106" s="14">
        <v>166.22340425531914</v>
      </c>
      <c r="D106" s="10">
        <v>145</v>
      </c>
      <c r="E106" s="14">
        <v>72.337962962962962</v>
      </c>
    </row>
    <row r="107" spans="1:5" x14ac:dyDescent="0.2">
      <c r="A107" s="10">
        <v>376</v>
      </c>
      <c r="B107" s="14">
        <v>67.477876106194685</v>
      </c>
      <c r="D107" s="10">
        <v>146</v>
      </c>
      <c r="E107" s="14">
        <v>76.067875950848446</v>
      </c>
    </row>
    <row r="108" spans="1:5" x14ac:dyDescent="0.2">
      <c r="A108" s="10">
        <v>377</v>
      </c>
      <c r="B108" s="14">
        <v>161.92560175054706</v>
      </c>
      <c r="D108" s="10">
        <v>148</v>
      </c>
      <c r="E108" s="14">
        <v>109.33660933660934</v>
      </c>
    </row>
    <row r="109" spans="1:5" x14ac:dyDescent="0.2">
      <c r="A109" s="10">
        <v>379</v>
      </c>
      <c r="B109" s="14">
        <v>212.51724137931035</v>
      </c>
      <c r="D109" s="10">
        <v>149</v>
      </c>
      <c r="E109" s="14">
        <v>130.55555555555554</v>
      </c>
    </row>
    <row r="110" spans="1:5" x14ac:dyDescent="0.2">
      <c r="A110" s="10">
        <v>382</v>
      </c>
      <c r="B110" s="14">
        <v>144.31206764027672</v>
      </c>
      <c r="D110" s="10">
        <v>150</v>
      </c>
      <c r="E110" s="14">
        <v>85.56547619047619</v>
      </c>
    </row>
    <row r="111" spans="1:5" x14ac:dyDescent="0.2">
      <c r="A111" s="10">
        <v>384</v>
      </c>
      <c r="B111" s="14">
        <v>96.938775510204081</v>
      </c>
      <c r="D111" s="10">
        <v>151</v>
      </c>
      <c r="E111" s="14">
        <v>125.90299277605779</v>
      </c>
    </row>
    <row r="112" spans="1:5" x14ac:dyDescent="0.2">
      <c r="A112" s="10">
        <v>386</v>
      </c>
      <c r="B112" s="14">
        <v>151.30023640661938</v>
      </c>
      <c r="D112" s="10">
        <v>153</v>
      </c>
      <c r="E112" s="14">
        <v>95.333667837431008</v>
      </c>
    </row>
    <row r="113" spans="1:5" x14ac:dyDescent="0.2">
      <c r="A113" s="10">
        <v>394</v>
      </c>
      <c r="B113" s="14">
        <v>126.90355329949239</v>
      </c>
      <c r="D113" s="10">
        <v>155</v>
      </c>
      <c r="E113" s="14">
        <v>104.16666666666667</v>
      </c>
    </row>
    <row r="114" spans="1:5" x14ac:dyDescent="0.2">
      <c r="A114" s="10">
        <v>395</v>
      </c>
      <c r="B114" s="14">
        <v>105.41586073500967</v>
      </c>
      <c r="D114" s="10">
        <v>158</v>
      </c>
      <c r="E114" s="14">
        <v>136.9410569105691</v>
      </c>
    </row>
    <row r="115" spans="1:5" x14ac:dyDescent="0.2">
      <c r="A115" s="10">
        <v>397</v>
      </c>
      <c r="B115" s="14">
        <v>137.58389261744966</v>
      </c>
      <c r="D115" s="10">
        <v>159</v>
      </c>
      <c r="E115" s="14">
        <v>130.91936312275294</v>
      </c>
    </row>
    <row r="116" spans="1:5" x14ac:dyDescent="0.2">
      <c r="A116" s="10">
        <v>399</v>
      </c>
      <c r="B116" s="14">
        <v>62.209842154131849</v>
      </c>
      <c r="D116" s="10">
        <v>160</v>
      </c>
      <c r="E116" s="14">
        <v>129.97562956945572</v>
      </c>
    </row>
    <row r="117" spans="1:5" x14ac:dyDescent="0.2">
      <c r="A117" s="10">
        <v>400</v>
      </c>
      <c r="B117" s="14">
        <v>155.48387096774192</v>
      </c>
      <c r="D117" s="10">
        <v>161</v>
      </c>
      <c r="E117" s="14">
        <v>131.89935064935065</v>
      </c>
    </row>
    <row r="118" spans="1:5" x14ac:dyDescent="0.2">
      <c r="A118" s="10">
        <v>401</v>
      </c>
      <c r="B118" s="14">
        <v>190.60559006211179</v>
      </c>
      <c r="D118" s="10">
        <v>162</v>
      </c>
      <c r="E118" s="14">
        <v>154.61019490254873</v>
      </c>
    </row>
    <row r="119" spans="1:5" x14ac:dyDescent="0.2">
      <c r="A119" s="10">
        <v>403</v>
      </c>
      <c r="B119" s="14">
        <v>160.71428571428572</v>
      </c>
      <c r="D119" s="10">
        <v>163</v>
      </c>
      <c r="E119" s="14">
        <v>142.76443867618428</v>
      </c>
    </row>
    <row r="120" spans="1:5" x14ac:dyDescent="0.2">
      <c r="A120" s="10">
        <v>413</v>
      </c>
      <c r="B120" s="14">
        <v>150.20297699594045</v>
      </c>
      <c r="D120" s="10">
        <v>165</v>
      </c>
      <c r="E120" s="14">
        <v>94.059405940594061</v>
      </c>
    </row>
    <row r="121" spans="1:5" x14ac:dyDescent="0.2">
      <c r="A121" s="10">
        <v>414</v>
      </c>
      <c r="B121" s="14">
        <v>111.86770428015564</v>
      </c>
      <c r="D121" s="10">
        <v>166</v>
      </c>
      <c r="E121" s="14">
        <v>94.095940959409589</v>
      </c>
    </row>
    <row r="122" spans="1:5" x14ac:dyDescent="0.2">
      <c r="A122" s="10">
        <v>421</v>
      </c>
      <c r="B122" s="14">
        <v>153.4970238095238</v>
      </c>
      <c r="D122" s="10">
        <v>168</v>
      </c>
      <c r="E122" s="14">
        <v>150.68209162424805</v>
      </c>
    </row>
    <row r="123" spans="1:5" x14ac:dyDescent="0.2">
      <c r="A123" s="10">
        <v>423</v>
      </c>
      <c r="B123" s="14">
        <v>114.37246963562752</v>
      </c>
      <c r="D123" s="10">
        <v>169</v>
      </c>
      <c r="E123" s="14">
        <v>106.68604651162791</v>
      </c>
    </row>
    <row r="124" spans="1:5" x14ac:dyDescent="0.2">
      <c r="A124" s="10">
        <v>425</v>
      </c>
      <c r="B124" s="14">
        <v>116.22073578595318</v>
      </c>
      <c r="D124" s="10">
        <v>172</v>
      </c>
      <c r="E124" s="14">
        <v>129.83091787439614</v>
      </c>
    </row>
    <row r="125" spans="1:5" x14ac:dyDescent="0.2">
      <c r="A125" s="10">
        <v>427</v>
      </c>
      <c r="B125" s="14">
        <v>167.27493917274938</v>
      </c>
      <c r="D125" s="10">
        <v>174</v>
      </c>
      <c r="E125" s="14">
        <v>119.67694566813509</v>
      </c>
    </row>
    <row r="126" spans="1:5" x14ac:dyDescent="0.2">
      <c r="A126" s="10">
        <v>429</v>
      </c>
      <c r="B126" s="14">
        <v>161.75496688741723</v>
      </c>
      <c r="D126" s="10">
        <v>175</v>
      </c>
      <c r="E126" s="14">
        <v>111.44760751059964</v>
      </c>
    </row>
    <row r="127" spans="1:5" x14ac:dyDescent="0.2">
      <c r="A127" s="10">
        <v>431</v>
      </c>
      <c r="B127" s="14">
        <v>86.524822695035468</v>
      </c>
      <c r="D127" s="10">
        <v>176</v>
      </c>
      <c r="E127" s="14">
        <v>112.60426320667284</v>
      </c>
    </row>
    <row r="128" spans="1:5" x14ac:dyDescent="0.2">
      <c r="A128" s="10">
        <v>433</v>
      </c>
      <c r="B128" s="14">
        <v>89.743589743589737</v>
      </c>
      <c r="D128" s="10">
        <v>177</v>
      </c>
      <c r="E128" s="14">
        <v>102.42718446601941</v>
      </c>
    </row>
    <row r="129" spans="1:5" x14ac:dyDescent="0.2">
      <c r="A129" s="10">
        <v>435</v>
      </c>
      <c r="B129" s="14">
        <v>128.57142857142858</v>
      </c>
      <c r="D129" s="10">
        <v>178</v>
      </c>
      <c r="E129" s="14">
        <v>89.84375</v>
      </c>
    </row>
    <row r="130" spans="1:5" x14ac:dyDescent="0.2">
      <c r="A130" s="10">
        <v>437</v>
      </c>
      <c r="B130" s="14">
        <v>103.7567084078712</v>
      </c>
      <c r="D130" s="10">
        <v>181</v>
      </c>
      <c r="E130" s="14">
        <v>116.06557377049181</v>
      </c>
    </row>
    <row r="131" spans="1:5" x14ac:dyDescent="0.2">
      <c r="A131" s="10">
        <v>438</v>
      </c>
      <c r="B131" s="14">
        <v>131.63716814159292</v>
      </c>
      <c r="D131" s="10">
        <v>182</v>
      </c>
      <c r="E131" s="14">
        <v>111.04328523862375</v>
      </c>
    </row>
    <row r="132" spans="1:5" x14ac:dyDescent="0.2">
      <c r="A132" s="10">
        <v>439</v>
      </c>
      <c r="B132" s="14">
        <v>130.18731988472624</v>
      </c>
      <c r="D132" s="10">
        <v>183</v>
      </c>
      <c r="E132" s="14">
        <v>89.552238805970148</v>
      </c>
    </row>
    <row r="133" spans="1:5" x14ac:dyDescent="0.2">
      <c r="A133" s="10">
        <v>441</v>
      </c>
      <c r="B133" s="14">
        <v>231.05745212323063</v>
      </c>
      <c r="D133" s="10">
        <v>184</v>
      </c>
      <c r="E133" s="14">
        <v>96.061479346781937</v>
      </c>
    </row>
    <row r="134" spans="1:5" x14ac:dyDescent="0.2">
      <c r="A134" s="10">
        <v>444</v>
      </c>
      <c r="B134" s="14">
        <v>137.12241653418124</v>
      </c>
      <c r="D134" s="10">
        <v>185</v>
      </c>
      <c r="E134" s="14">
        <v>101.43769968051119</v>
      </c>
    </row>
    <row r="135" spans="1:5" x14ac:dyDescent="0.2">
      <c r="A135" s="10">
        <v>447</v>
      </c>
      <c r="B135" s="14">
        <v>100.63559322033899</v>
      </c>
      <c r="D135" s="10">
        <v>186</v>
      </c>
      <c r="E135" s="14">
        <v>131.65188470066519</v>
      </c>
    </row>
    <row r="136" spans="1:5" x14ac:dyDescent="0.2">
      <c r="A136" s="10">
        <v>450</v>
      </c>
      <c r="B136" s="14">
        <v>101.43702451394759</v>
      </c>
      <c r="D136" s="10">
        <v>187</v>
      </c>
      <c r="E136" s="14">
        <v>142.15283483976992</v>
      </c>
    </row>
    <row r="137" spans="1:5" x14ac:dyDescent="0.2">
      <c r="A137" s="10">
        <v>451</v>
      </c>
      <c r="B137" s="14">
        <v>135.30135301353013</v>
      </c>
      <c r="D137" s="10">
        <v>188</v>
      </c>
      <c r="E137" s="14">
        <v>81.521739130434781</v>
      </c>
    </row>
    <row r="138" spans="1:5" x14ac:dyDescent="0.2">
      <c r="A138" s="10">
        <v>452</v>
      </c>
      <c r="B138" s="14">
        <v>182.64840182648402</v>
      </c>
      <c r="D138" s="10">
        <v>191</v>
      </c>
      <c r="E138" s="14">
        <v>115.51155115511551</v>
      </c>
    </row>
    <row r="139" spans="1:5" x14ac:dyDescent="0.2">
      <c r="A139" s="10">
        <v>458</v>
      </c>
      <c r="B139" s="14">
        <v>153.9386650631389</v>
      </c>
      <c r="D139" s="10">
        <v>192</v>
      </c>
      <c r="E139" s="14">
        <v>124.40838404327248</v>
      </c>
    </row>
    <row r="140" spans="1:5" x14ac:dyDescent="0.2">
      <c r="A140" s="10">
        <v>466</v>
      </c>
      <c r="B140" s="14">
        <v>126.4073550212164</v>
      </c>
      <c r="D140" s="10">
        <v>193</v>
      </c>
      <c r="E140" s="14">
        <v>134.17190775681343</v>
      </c>
    </row>
    <row r="141" spans="1:5" x14ac:dyDescent="0.2">
      <c r="A141" s="10">
        <v>467</v>
      </c>
      <c r="B141" s="14">
        <v>130.77525450274081</v>
      </c>
      <c r="D141" s="10">
        <v>194</v>
      </c>
      <c r="E141" s="14">
        <v>76.067875950848446</v>
      </c>
    </row>
    <row r="142" spans="1:5" x14ac:dyDescent="0.2">
      <c r="A142" s="10">
        <v>471</v>
      </c>
      <c r="B142" s="14">
        <v>141.14513981358189</v>
      </c>
      <c r="D142" s="10">
        <v>195</v>
      </c>
      <c r="E142" s="14">
        <v>146.99074074074073</v>
      </c>
    </row>
    <row r="143" spans="1:5" x14ac:dyDescent="0.2">
      <c r="A143" s="10">
        <v>473</v>
      </c>
      <c r="B143" s="14">
        <v>138.0597014925373</v>
      </c>
      <c r="D143" s="10">
        <v>196</v>
      </c>
      <c r="E143" s="14">
        <v>101.99175824175825</v>
      </c>
    </row>
    <row r="144" spans="1:5" x14ac:dyDescent="0.2">
      <c r="A144" s="10">
        <v>474</v>
      </c>
      <c r="B144" s="14">
        <v>222.67206477732793</v>
      </c>
      <c r="D144" s="10">
        <v>197</v>
      </c>
      <c r="E144" s="14">
        <v>180.69061413673234</v>
      </c>
    </row>
    <row r="145" spans="1:5" x14ac:dyDescent="0.2">
      <c r="A145" s="10">
        <v>475</v>
      </c>
      <c r="B145" s="14">
        <v>151.93704600484261</v>
      </c>
      <c r="D145" s="10">
        <v>198</v>
      </c>
      <c r="E145" s="14">
        <v>75.514138817480713</v>
      </c>
    </row>
    <row r="146" spans="1:5" x14ac:dyDescent="0.2">
      <c r="A146" s="10">
        <v>476</v>
      </c>
      <c r="B146" s="14">
        <v>136.5979381443299</v>
      </c>
      <c r="D146" s="10">
        <v>199</v>
      </c>
      <c r="E146" s="14">
        <v>46.657694033198744</v>
      </c>
    </row>
    <row r="147" spans="1:5" x14ac:dyDescent="0.2">
      <c r="A147" s="10">
        <v>480</v>
      </c>
      <c r="B147" s="14">
        <v>79.107869142351902</v>
      </c>
      <c r="D147" s="10">
        <v>200</v>
      </c>
      <c r="E147" s="14">
        <v>160.47869235259779</v>
      </c>
    </row>
    <row r="148" spans="1:5" x14ac:dyDescent="0.2">
      <c r="A148" s="10">
        <v>482</v>
      </c>
      <c r="B148" s="14">
        <v>208.70535714285714</v>
      </c>
      <c r="D148" s="10">
        <v>202</v>
      </c>
      <c r="E148" s="14">
        <v>134.08913213448005</v>
      </c>
    </row>
    <row r="149" spans="1:5" x14ac:dyDescent="0.2">
      <c r="A149" s="10">
        <v>484</v>
      </c>
      <c r="B149" s="14">
        <v>134.86842105263159</v>
      </c>
      <c r="D149" s="10">
        <v>206</v>
      </c>
      <c r="E149" s="14">
        <v>125.17337031900139</v>
      </c>
    </row>
    <row r="150" spans="1:5" x14ac:dyDescent="0.2">
      <c r="A150" s="10">
        <v>490</v>
      </c>
      <c r="B150" s="14">
        <v>136.50793650793651</v>
      </c>
      <c r="D150" s="10">
        <v>207</v>
      </c>
      <c r="E150" s="14">
        <v>84.846698113207552</v>
      </c>
    </row>
    <row r="151" spans="1:5" x14ac:dyDescent="0.2">
      <c r="A151" s="10">
        <v>495</v>
      </c>
      <c r="B151" s="14">
        <v>103.04740406320542</v>
      </c>
      <c r="D151" s="10">
        <v>208</v>
      </c>
      <c r="E151" s="14">
        <v>128.18181818181819</v>
      </c>
    </row>
    <row r="152" spans="1:5" x14ac:dyDescent="0.2">
      <c r="A152" s="10">
        <v>496</v>
      </c>
      <c r="B152" s="14">
        <v>48.472222222222221</v>
      </c>
      <c r="D152" s="10">
        <v>209</v>
      </c>
      <c r="E152" s="14">
        <v>134.33559650824444</v>
      </c>
    </row>
    <row r="153" spans="1:5" x14ac:dyDescent="0.2">
      <c r="A153" s="10">
        <v>500</v>
      </c>
      <c r="B153" s="14">
        <v>131.57894736842104</v>
      </c>
      <c r="D153" s="10">
        <v>210</v>
      </c>
      <c r="E153" s="14">
        <v>132.78388278388277</v>
      </c>
    </row>
    <row r="154" spans="1:5" x14ac:dyDescent="0.2">
      <c r="A154" s="10">
        <v>503</v>
      </c>
      <c r="B154" s="14">
        <v>115.32125205930807</v>
      </c>
      <c r="D154" s="10">
        <v>212</v>
      </c>
      <c r="E154" s="14">
        <v>153.46534653465346</v>
      </c>
    </row>
    <row r="155" spans="1:5" x14ac:dyDescent="0.2">
      <c r="A155" s="10">
        <v>504</v>
      </c>
      <c r="B155" s="14">
        <v>160.46640755136036</v>
      </c>
      <c r="D155" s="10">
        <v>213</v>
      </c>
      <c r="E155" s="14">
        <v>136.43520518358531</v>
      </c>
    </row>
    <row r="156" spans="1:5" x14ac:dyDescent="0.2">
      <c r="A156" s="10">
        <v>508</v>
      </c>
      <c r="B156" s="14">
        <v>171.01806239737274</v>
      </c>
      <c r="D156" s="10">
        <v>214</v>
      </c>
      <c r="E156" s="14">
        <v>157.57575757575756</v>
      </c>
    </row>
    <row r="157" spans="1:5" x14ac:dyDescent="0.2">
      <c r="A157" s="10">
        <v>511</v>
      </c>
      <c r="B157" s="14">
        <v>120.98312545854732</v>
      </c>
      <c r="D157" s="10">
        <v>215</v>
      </c>
      <c r="E157" s="14">
        <v>116.19971264367815</v>
      </c>
    </row>
    <row r="158" spans="1:5" x14ac:dyDescent="0.2">
      <c r="A158" s="10">
        <v>512</v>
      </c>
      <c r="B158" s="14">
        <v>148.1469298245614</v>
      </c>
      <c r="D158" s="10">
        <v>217</v>
      </c>
      <c r="E158" s="14">
        <v>146.23955431754874</v>
      </c>
    </row>
    <row r="159" spans="1:5" x14ac:dyDescent="0.2">
      <c r="A159" s="10">
        <v>515</v>
      </c>
      <c r="B159" s="14">
        <v>122.30671736375159</v>
      </c>
      <c r="D159" s="10">
        <v>218</v>
      </c>
      <c r="E159" s="14">
        <v>80.57228915662651</v>
      </c>
    </row>
    <row r="160" spans="1:5" x14ac:dyDescent="0.2">
      <c r="A160" s="10">
        <v>527</v>
      </c>
      <c r="B160" s="14">
        <v>142.24137931034483</v>
      </c>
      <c r="D160" s="10">
        <v>219</v>
      </c>
      <c r="E160" s="14">
        <v>159.41658137154556</v>
      </c>
    </row>
    <row r="161" spans="1:5" x14ac:dyDescent="0.2">
      <c r="A161" s="10">
        <v>529</v>
      </c>
      <c r="B161" s="14">
        <v>142.14876033057851</v>
      </c>
      <c r="D161" s="10">
        <v>222</v>
      </c>
      <c r="E161" s="14">
        <v>88.222320247022495</v>
      </c>
    </row>
    <row r="162" spans="1:5" x14ac:dyDescent="0.2">
      <c r="A162" s="10">
        <v>533</v>
      </c>
      <c r="B162" s="14">
        <v>129.98790810157195</v>
      </c>
      <c r="D162" s="10">
        <v>223</v>
      </c>
      <c r="E162" s="14">
        <v>115.91494845360825</v>
      </c>
    </row>
    <row r="163" spans="1:5" x14ac:dyDescent="0.2">
      <c r="A163" s="10">
        <v>534</v>
      </c>
      <c r="B163" s="14">
        <v>117.66467065868264</v>
      </c>
      <c r="D163" s="10">
        <v>225</v>
      </c>
      <c r="E163" s="14">
        <v>161.47575250836121</v>
      </c>
    </row>
    <row r="164" spans="1:5" x14ac:dyDescent="0.2">
      <c r="A164" s="10">
        <v>541</v>
      </c>
      <c r="B164" s="14">
        <v>171.38193688792165</v>
      </c>
      <c r="D164" s="10">
        <v>226</v>
      </c>
      <c r="E164" s="14">
        <v>86.021505376344081</v>
      </c>
    </row>
    <row r="165" spans="1:5" x14ac:dyDescent="0.2">
      <c r="A165" s="10">
        <v>544</v>
      </c>
      <c r="B165" s="14">
        <v>173.40286831812256</v>
      </c>
      <c r="D165" s="10">
        <v>227</v>
      </c>
      <c r="E165" s="14">
        <v>115.07936507936508</v>
      </c>
    </row>
    <row r="166" spans="1:5" x14ac:dyDescent="0.2">
      <c r="A166" s="10">
        <v>548</v>
      </c>
      <c r="B166" s="14">
        <v>168.61979166666666</v>
      </c>
      <c r="D166" s="10">
        <v>229</v>
      </c>
      <c r="E166" s="14">
        <v>137.06140350877192</v>
      </c>
    </row>
    <row r="167" spans="1:5" x14ac:dyDescent="0.2">
      <c r="A167" s="10">
        <v>549</v>
      </c>
      <c r="B167" s="14">
        <v>151.5151515151515</v>
      </c>
      <c r="D167" s="10">
        <v>231</v>
      </c>
      <c r="E167" s="14">
        <v>123.95309882747068</v>
      </c>
    </row>
    <row r="168" spans="1:5" x14ac:dyDescent="0.2">
      <c r="A168" s="10">
        <v>551</v>
      </c>
      <c r="B168" s="14">
        <v>130.96351730589336</v>
      </c>
      <c r="D168" s="10">
        <v>232</v>
      </c>
      <c r="E168" s="14">
        <v>144.23765211166787</v>
      </c>
    </row>
    <row r="169" spans="1:5" x14ac:dyDescent="0.2">
      <c r="A169" s="10">
        <v>554</v>
      </c>
      <c r="B169" s="14">
        <v>95.914742451154524</v>
      </c>
      <c r="D169" s="10">
        <v>234</v>
      </c>
      <c r="E169" s="14">
        <v>143.40044742729307</v>
      </c>
    </row>
    <row r="170" spans="1:5" x14ac:dyDescent="0.2">
      <c r="A170" s="10">
        <v>556</v>
      </c>
      <c r="B170" s="14">
        <v>107.82442748091603</v>
      </c>
      <c r="D170" s="10">
        <v>235</v>
      </c>
      <c r="E170" s="14">
        <v>110.45918367346938</v>
      </c>
    </row>
    <row r="171" spans="1:5" x14ac:dyDescent="0.2">
      <c r="A171" s="10">
        <v>557</v>
      </c>
      <c r="B171" s="14">
        <v>129.12087912087912</v>
      </c>
      <c r="D171" s="10">
        <v>237</v>
      </c>
      <c r="E171" s="14">
        <v>131.1881188118812</v>
      </c>
    </row>
    <row r="172" spans="1:5" x14ac:dyDescent="0.2">
      <c r="A172" s="10">
        <v>560</v>
      </c>
      <c r="B172" s="14">
        <v>150.28901734104045</v>
      </c>
      <c r="D172" s="10">
        <v>238</v>
      </c>
      <c r="E172" s="14">
        <v>111.52522935779817</v>
      </c>
    </row>
    <row r="173" spans="1:5" x14ac:dyDescent="0.2">
      <c r="A173" s="10">
        <v>562</v>
      </c>
      <c r="B173" s="14">
        <v>122.39020878329734</v>
      </c>
      <c r="D173" s="10">
        <v>239</v>
      </c>
      <c r="E173" s="14">
        <v>187.72136953955135</v>
      </c>
    </row>
    <row r="174" spans="1:5" x14ac:dyDescent="0.2">
      <c r="A174" s="10">
        <v>569</v>
      </c>
      <c r="B174" s="14">
        <v>148.49906191369607</v>
      </c>
      <c r="D174" s="10">
        <v>240</v>
      </c>
      <c r="E174" s="14">
        <v>75.991930060524552</v>
      </c>
    </row>
    <row r="175" spans="1:5" x14ac:dyDescent="0.2">
      <c r="A175" s="10">
        <v>570</v>
      </c>
      <c r="B175" s="14">
        <v>144.17815482502652</v>
      </c>
      <c r="D175" s="10">
        <v>241</v>
      </c>
      <c r="E175" s="14">
        <v>167.62452107279694</v>
      </c>
    </row>
    <row r="176" spans="1:5" x14ac:dyDescent="0.2">
      <c r="A176" s="10">
        <v>572</v>
      </c>
      <c r="B176" s="14">
        <v>138.88888888888889</v>
      </c>
      <c r="D176" s="10">
        <v>243</v>
      </c>
      <c r="E176" s="14">
        <v>54.861111111111114</v>
      </c>
    </row>
    <row r="177" spans="1:5" x14ac:dyDescent="0.2">
      <c r="A177" s="10">
        <v>576</v>
      </c>
      <c r="B177" s="14">
        <v>97.450657894736835</v>
      </c>
      <c r="D177" s="10">
        <v>244</v>
      </c>
      <c r="E177" s="14">
        <v>98.603122432210355</v>
      </c>
    </row>
    <row r="178" spans="1:5" x14ac:dyDescent="0.2">
      <c r="A178" s="10">
        <v>579</v>
      </c>
      <c r="B178" s="14">
        <v>104.88505747126437</v>
      </c>
      <c r="D178" s="10">
        <v>245</v>
      </c>
      <c r="E178" s="14">
        <v>97.156398104265406</v>
      </c>
    </row>
    <row r="179" spans="1:5" x14ac:dyDescent="0.2">
      <c r="A179" s="10">
        <v>586</v>
      </c>
      <c r="B179" s="14">
        <v>182.39644970414201</v>
      </c>
      <c r="D179" s="10">
        <v>246</v>
      </c>
      <c r="E179" s="14">
        <v>129.00641025641025</v>
      </c>
    </row>
    <row r="180" spans="1:5" x14ac:dyDescent="0.2">
      <c r="A180" s="10">
        <v>587</v>
      </c>
      <c r="B180" s="14">
        <v>155.13126491646779</v>
      </c>
      <c r="D180" s="10">
        <v>247</v>
      </c>
      <c r="E180" s="14">
        <v>71.058091286307061</v>
      </c>
    </row>
    <row r="181" spans="1:5" x14ac:dyDescent="0.2">
      <c r="A181" s="10">
        <v>588</v>
      </c>
      <c r="B181" s="14">
        <v>159.30232558139534</v>
      </c>
      <c r="D181" s="10">
        <v>249</v>
      </c>
      <c r="E181" s="14">
        <v>107.91366906474821</v>
      </c>
    </row>
    <row r="182" spans="1:5" x14ac:dyDescent="0.2">
      <c r="A182" s="10">
        <v>589</v>
      </c>
      <c r="B182" s="14">
        <v>97.080787508486083</v>
      </c>
      <c r="D182" s="10">
        <v>250</v>
      </c>
      <c r="E182" s="14">
        <v>129.19776119402985</v>
      </c>
    </row>
    <row r="183" spans="1:5" x14ac:dyDescent="0.2">
      <c r="A183" s="10">
        <v>590</v>
      </c>
      <c r="B183" s="14">
        <v>85.026737967914443</v>
      </c>
      <c r="D183" s="10">
        <v>251</v>
      </c>
      <c r="E183" s="14">
        <v>58.575803981623274</v>
      </c>
    </row>
    <row r="184" spans="1:5" x14ac:dyDescent="0.2">
      <c r="A184" s="10">
        <v>593</v>
      </c>
      <c r="B184" s="14">
        <v>169.11764705882354</v>
      </c>
      <c r="D184" s="10">
        <v>253</v>
      </c>
      <c r="E184" s="14">
        <v>105.48780487804878</v>
      </c>
    </row>
    <row r="185" spans="1:5" x14ac:dyDescent="0.2">
      <c r="A185" s="10">
        <v>594</v>
      </c>
      <c r="B185" s="14">
        <v>165.09433962264151</v>
      </c>
      <c r="D185" s="10">
        <v>254</v>
      </c>
      <c r="E185" s="14">
        <v>121.35176651305683</v>
      </c>
    </row>
    <row r="186" spans="1:5" x14ac:dyDescent="0.2">
      <c r="A186" s="10">
        <v>598</v>
      </c>
      <c r="B186" s="14">
        <v>138.51711840228245</v>
      </c>
      <c r="D186" s="10">
        <v>255</v>
      </c>
      <c r="E186" s="14">
        <v>110.35007610350075</v>
      </c>
    </row>
    <row r="187" spans="1:5" x14ac:dyDescent="0.2">
      <c r="A187" s="10">
        <v>604</v>
      </c>
      <c r="B187" s="14">
        <v>125.83333333333333</v>
      </c>
      <c r="D187" s="10">
        <v>256</v>
      </c>
      <c r="E187" s="14">
        <v>100.39284155390659</v>
      </c>
    </row>
    <row r="188" spans="1:5" x14ac:dyDescent="0.2">
      <c r="A188" s="10">
        <v>615</v>
      </c>
      <c r="B188" s="14">
        <v>119.84126984126983</v>
      </c>
      <c r="D188" s="10">
        <v>257</v>
      </c>
      <c r="E188" s="14">
        <v>120.08101851851852</v>
      </c>
    </row>
    <row r="189" spans="1:5" x14ac:dyDescent="0.2">
      <c r="A189" s="10">
        <v>618</v>
      </c>
      <c r="B189" s="14">
        <v>126.80288461538461</v>
      </c>
      <c r="D189" s="10">
        <v>258</v>
      </c>
      <c r="E189" s="14">
        <v>137.15710723192021</v>
      </c>
    </row>
    <row r="190" spans="1:5" x14ac:dyDescent="0.2">
      <c r="A190" s="10">
        <v>621</v>
      </c>
      <c r="B190" s="14">
        <v>77.546296296296291</v>
      </c>
      <c r="D190" s="10">
        <v>259</v>
      </c>
      <c r="E190" s="14">
        <v>129.18526785714286</v>
      </c>
    </row>
    <row r="191" spans="1:5" x14ac:dyDescent="0.2">
      <c r="A191" s="10">
        <v>624</v>
      </c>
      <c r="B191" s="14">
        <v>111.44179894179894</v>
      </c>
      <c r="D191" s="10">
        <v>261</v>
      </c>
      <c r="E191" s="14">
        <v>127.35166425470332</v>
      </c>
    </row>
    <row r="192" spans="1:5" x14ac:dyDescent="0.2">
      <c r="A192" s="10">
        <v>632</v>
      </c>
      <c r="B192" s="14">
        <v>134.8133848133848</v>
      </c>
      <c r="D192" s="10">
        <v>262</v>
      </c>
      <c r="E192" s="14">
        <v>107.22610722610723</v>
      </c>
    </row>
    <row r="193" spans="1:5" x14ac:dyDescent="0.2">
      <c r="A193" s="10">
        <v>635</v>
      </c>
      <c r="B193" s="14">
        <v>136.36363636363637</v>
      </c>
      <c r="D193" s="10">
        <v>263</v>
      </c>
      <c r="E193" s="14">
        <v>124.58745874587459</v>
      </c>
    </row>
    <row r="194" spans="1:5" x14ac:dyDescent="0.2">
      <c r="A194" s="10">
        <v>637</v>
      </c>
      <c r="B194" s="14">
        <v>75</v>
      </c>
      <c r="D194" s="10">
        <v>264</v>
      </c>
      <c r="E194" s="14">
        <v>98.784194528875375</v>
      </c>
    </row>
    <row r="195" spans="1:5" x14ac:dyDescent="0.2">
      <c r="A195" s="10">
        <v>639</v>
      </c>
      <c r="B195" s="14">
        <v>106.78391959798995</v>
      </c>
      <c r="D195" s="10">
        <v>266</v>
      </c>
      <c r="E195" s="14">
        <v>123.41772151898734</v>
      </c>
    </row>
    <row r="196" spans="1:5" x14ac:dyDescent="0.2">
      <c r="A196" s="10">
        <v>640</v>
      </c>
      <c r="B196" s="14">
        <v>168.83280153158901</v>
      </c>
      <c r="D196" s="10">
        <v>267</v>
      </c>
      <c r="E196" s="14">
        <v>122.43547319655858</v>
      </c>
    </row>
    <row r="197" spans="1:5" x14ac:dyDescent="0.2">
      <c r="A197" s="10">
        <v>641</v>
      </c>
      <c r="B197" s="14">
        <v>180.50065876152831</v>
      </c>
      <c r="D197" s="10">
        <v>268</v>
      </c>
      <c r="E197" s="14">
        <v>81.888686131386862</v>
      </c>
    </row>
    <row r="198" spans="1:5" x14ac:dyDescent="0.2">
      <c r="A198" s="10">
        <v>645</v>
      </c>
      <c r="B198" s="14">
        <v>210.0101925254813</v>
      </c>
      <c r="D198" s="10">
        <v>270</v>
      </c>
      <c r="E198" s="14">
        <v>132.97394429469901</v>
      </c>
    </row>
    <row r="199" spans="1:5" x14ac:dyDescent="0.2">
      <c r="A199" s="10">
        <v>650</v>
      </c>
      <c r="B199" s="14">
        <v>134.12698412698413</v>
      </c>
      <c r="D199" s="10">
        <v>271</v>
      </c>
      <c r="E199" s="14">
        <v>137.18411552346569</v>
      </c>
    </row>
    <row r="200" spans="1:5" x14ac:dyDescent="0.2">
      <c r="A200" s="10">
        <v>653</v>
      </c>
      <c r="B200" s="14">
        <v>111.3053613053613</v>
      </c>
      <c r="D200" s="10">
        <v>273</v>
      </c>
      <c r="E200" s="14">
        <v>127.75330396475771</v>
      </c>
    </row>
    <row r="201" spans="1:5" x14ac:dyDescent="0.2">
      <c r="A201" s="10">
        <v>655</v>
      </c>
      <c r="B201" s="14">
        <v>165.6412683388547</v>
      </c>
      <c r="D201" s="10">
        <v>274</v>
      </c>
      <c r="E201" s="14">
        <v>85.171568627450981</v>
      </c>
    </row>
    <row r="202" spans="1:5" x14ac:dyDescent="0.2">
      <c r="A202" s="10">
        <v>663</v>
      </c>
      <c r="B202" s="14">
        <v>79.022988505747122</v>
      </c>
      <c r="D202" s="10">
        <v>276</v>
      </c>
      <c r="E202" s="14">
        <v>132.42894056847544</v>
      </c>
    </row>
    <row r="203" spans="1:5" x14ac:dyDescent="0.2">
      <c r="A203" s="10">
        <v>665</v>
      </c>
      <c r="B203" s="14">
        <v>201.71673819742489</v>
      </c>
      <c r="D203" s="10">
        <v>277</v>
      </c>
      <c r="E203" s="14">
        <v>128.84615384615384</v>
      </c>
    </row>
    <row r="204" spans="1:5" x14ac:dyDescent="0.2">
      <c r="A204" s="10">
        <v>670</v>
      </c>
      <c r="B204" s="14">
        <v>116.52542372881356</v>
      </c>
      <c r="D204" s="10">
        <v>279</v>
      </c>
      <c r="E204" s="14">
        <v>195.8029231494578</v>
      </c>
    </row>
    <row r="205" spans="1:5" x14ac:dyDescent="0.2">
      <c r="A205" s="10">
        <v>678</v>
      </c>
      <c r="B205" s="14">
        <v>138.25757575757575</v>
      </c>
      <c r="D205" s="10">
        <v>280</v>
      </c>
      <c r="E205" s="14">
        <v>94.955489614243319</v>
      </c>
    </row>
    <row r="206" spans="1:5" x14ac:dyDescent="0.2">
      <c r="A206" s="10">
        <v>681</v>
      </c>
      <c r="B206" s="14">
        <v>154.92957746478874</v>
      </c>
      <c r="D206" s="10">
        <v>281</v>
      </c>
      <c r="E206" s="14">
        <v>115.28758829465187</v>
      </c>
    </row>
    <row r="207" spans="1:5" x14ac:dyDescent="0.2">
      <c r="A207" s="10">
        <v>683</v>
      </c>
      <c r="B207" s="14">
        <v>134.00464756003097</v>
      </c>
      <c r="D207" s="10">
        <v>284</v>
      </c>
      <c r="E207" s="14">
        <v>166.62125340599454</v>
      </c>
    </row>
    <row r="208" spans="1:5" x14ac:dyDescent="0.2">
      <c r="A208" s="10">
        <v>688</v>
      </c>
      <c r="B208" s="14">
        <v>135.02722323049002</v>
      </c>
      <c r="D208" s="10">
        <v>287</v>
      </c>
      <c r="E208" s="14">
        <v>91.6955017301038</v>
      </c>
    </row>
    <row r="209" spans="1:5" x14ac:dyDescent="0.2">
      <c r="A209" s="10">
        <v>689</v>
      </c>
      <c r="B209" s="14">
        <v>276.25088090204372</v>
      </c>
      <c r="D209" s="10">
        <v>288</v>
      </c>
      <c r="E209" s="14">
        <v>102.56410256410257</v>
      </c>
    </row>
    <row r="210" spans="1:5" x14ac:dyDescent="0.2">
      <c r="A210" s="10">
        <v>690</v>
      </c>
      <c r="B210" s="14">
        <v>142.95154185022025</v>
      </c>
      <c r="D210" s="10">
        <v>289</v>
      </c>
      <c r="E210" s="14">
        <v>135.55555555555554</v>
      </c>
    </row>
    <row r="211" spans="1:5" x14ac:dyDescent="0.2">
      <c r="A211" s="10">
        <v>691</v>
      </c>
      <c r="B211" s="14">
        <v>166.27358490566039</v>
      </c>
      <c r="D211" s="10">
        <v>290</v>
      </c>
      <c r="E211" s="14">
        <v>110.01074498567336</v>
      </c>
    </row>
    <row r="212" spans="1:5" x14ac:dyDescent="0.2">
      <c r="A212" s="10">
        <v>694</v>
      </c>
      <c r="B212" s="14">
        <v>101.09972041006523</v>
      </c>
      <c r="D212" s="10">
        <v>291</v>
      </c>
      <c r="E212" s="14">
        <v>121.5372589890568</v>
      </c>
    </row>
    <row r="213" spans="1:5" x14ac:dyDescent="0.2">
      <c r="A213" s="10">
        <v>696</v>
      </c>
      <c r="B213" s="14">
        <v>154.79331574318383</v>
      </c>
      <c r="D213" s="10">
        <v>292</v>
      </c>
      <c r="E213" s="14">
        <v>79.1958041958042</v>
      </c>
    </row>
    <row r="214" spans="1:5" x14ac:dyDescent="0.2">
      <c r="A214" s="10">
        <v>697</v>
      </c>
      <c r="B214" s="14">
        <v>144.48051948051949</v>
      </c>
      <c r="D214" s="10">
        <v>293</v>
      </c>
      <c r="E214" s="14">
        <v>76.340326340326342</v>
      </c>
    </row>
    <row r="215" spans="1:5" x14ac:dyDescent="0.2">
      <c r="A215" s="10">
        <v>698</v>
      </c>
      <c r="B215" s="14">
        <v>107.57839721254355</v>
      </c>
      <c r="D215" s="10">
        <v>294</v>
      </c>
      <c r="E215" s="14">
        <v>103.844454264251</v>
      </c>
    </row>
    <row r="216" spans="1:5" x14ac:dyDescent="0.2">
      <c r="A216" s="10">
        <v>700</v>
      </c>
      <c r="B216" s="14">
        <v>140.90582314881379</v>
      </c>
      <c r="D216" s="10">
        <v>295</v>
      </c>
      <c r="E216" s="14">
        <v>101.58150851581509</v>
      </c>
    </row>
    <row r="217" spans="1:5" x14ac:dyDescent="0.2">
      <c r="A217" s="10">
        <v>707</v>
      </c>
      <c r="B217" s="14">
        <v>165.57017543859649</v>
      </c>
      <c r="D217" s="10">
        <v>296</v>
      </c>
      <c r="E217" s="14">
        <v>142.07377866400799</v>
      </c>
    </row>
    <row r="218" spans="1:5" x14ac:dyDescent="0.2">
      <c r="A218" s="10">
        <v>708</v>
      </c>
      <c r="B218" s="14">
        <v>191.8429003021148</v>
      </c>
      <c r="D218" s="10">
        <v>297</v>
      </c>
      <c r="E218" s="14">
        <v>97.560975609756099</v>
      </c>
    </row>
    <row r="219" spans="1:5" x14ac:dyDescent="0.2">
      <c r="A219" s="10">
        <v>711</v>
      </c>
      <c r="B219" s="14">
        <v>71.330589849108364</v>
      </c>
      <c r="D219" s="10">
        <v>298</v>
      </c>
      <c r="E219" s="14">
        <v>122.56410256410257</v>
      </c>
    </row>
    <row r="220" spans="1:5" x14ac:dyDescent="0.2">
      <c r="A220" s="10">
        <v>712</v>
      </c>
      <c r="B220" s="14">
        <v>87.246179966044139</v>
      </c>
      <c r="D220" s="10">
        <v>299</v>
      </c>
      <c r="E220" s="14">
        <v>100.40160642570281</v>
      </c>
    </row>
    <row r="221" spans="1:5" x14ac:dyDescent="0.2">
      <c r="A221" s="10">
        <v>713</v>
      </c>
      <c r="B221" s="14">
        <v>153.90879478827361</v>
      </c>
      <c r="D221" s="10">
        <v>300</v>
      </c>
      <c r="E221" s="14">
        <v>137.58680555555554</v>
      </c>
    </row>
    <row r="222" spans="1:5" x14ac:dyDescent="0.2">
      <c r="A222" s="10">
        <v>721</v>
      </c>
      <c r="B222" s="14">
        <v>157.86452353616534</v>
      </c>
      <c r="D222" s="10">
        <v>302</v>
      </c>
      <c r="E222" s="14">
        <v>108.89070146818923</v>
      </c>
    </row>
    <row r="223" spans="1:5" x14ac:dyDescent="0.2">
      <c r="A223" s="10">
        <v>722</v>
      </c>
      <c r="B223" s="14">
        <v>168.6320754716981</v>
      </c>
      <c r="D223" s="10">
        <v>303</v>
      </c>
      <c r="E223" s="14">
        <v>133.03049967553537</v>
      </c>
    </row>
    <row r="224" spans="1:5" x14ac:dyDescent="0.2">
      <c r="A224" s="10">
        <v>728</v>
      </c>
      <c r="B224" s="14">
        <v>157.87337662337663</v>
      </c>
      <c r="D224" s="10">
        <v>304</v>
      </c>
      <c r="E224" s="14">
        <v>167.67337807606265</v>
      </c>
    </row>
    <row r="225" spans="1:5" x14ac:dyDescent="0.2">
      <c r="A225" s="10">
        <v>730</v>
      </c>
      <c r="B225" s="14">
        <v>85.264900662251662</v>
      </c>
      <c r="D225" s="10">
        <v>305</v>
      </c>
      <c r="E225" s="14">
        <v>84.454623532779848</v>
      </c>
    </row>
    <row r="226" spans="1:5" x14ac:dyDescent="0.2">
      <c r="A226" s="10">
        <v>731</v>
      </c>
      <c r="B226" s="14">
        <v>146.3490099009901</v>
      </c>
      <c r="D226" s="10">
        <v>306</v>
      </c>
      <c r="E226" s="14">
        <v>152.94999999999999</v>
      </c>
    </row>
    <row r="227" spans="1:5" x14ac:dyDescent="0.2">
      <c r="A227" s="10">
        <v>736</v>
      </c>
      <c r="B227" s="14">
        <v>92.194570135746602</v>
      </c>
      <c r="D227" s="10">
        <v>307</v>
      </c>
      <c r="E227" s="14">
        <v>100.31208203299153</v>
      </c>
    </row>
    <row r="228" spans="1:5" x14ac:dyDescent="0.2">
      <c r="A228" s="10">
        <v>737</v>
      </c>
      <c r="B228" s="14">
        <v>89.90384615384616</v>
      </c>
      <c r="D228" s="10">
        <v>308</v>
      </c>
      <c r="E228" s="14">
        <v>63.655761024182077</v>
      </c>
    </row>
    <row r="229" spans="1:5" x14ac:dyDescent="0.2">
      <c r="A229" s="10">
        <v>741</v>
      </c>
      <c r="B229" s="14">
        <v>92.178770949720672</v>
      </c>
      <c r="D229" s="10">
        <v>310</v>
      </c>
      <c r="E229" s="14">
        <v>185.18518518518519</v>
      </c>
    </row>
    <row r="230" spans="1:5" x14ac:dyDescent="0.2">
      <c r="A230" s="10">
        <v>745</v>
      </c>
      <c r="B230" s="14">
        <v>134.62976813762154</v>
      </c>
      <c r="D230" s="10">
        <v>311</v>
      </c>
      <c r="E230" s="14">
        <v>110.32644903397735</v>
      </c>
    </row>
    <row r="231" spans="1:5" x14ac:dyDescent="0.2">
      <c r="A231" s="10">
        <v>761</v>
      </c>
      <c r="B231" s="14">
        <v>147.56944444444446</v>
      </c>
      <c r="D231" s="10">
        <v>313</v>
      </c>
      <c r="E231" s="14">
        <v>107.24508050089446</v>
      </c>
    </row>
    <row r="232" spans="1:5" x14ac:dyDescent="0.2">
      <c r="A232" s="10">
        <v>762</v>
      </c>
      <c r="B232" s="14">
        <v>76.86395080707149</v>
      </c>
      <c r="D232" s="10">
        <v>314</v>
      </c>
      <c r="E232" s="14">
        <v>184.18467583497053</v>
      </c>
    </row>
    <row r="233" spans="1:5" x14ac:dyDescent="0.2">
      <c r="A233" s="10">
        <v>765</v>
      </c>
      <c r="B233" s="14">
        <v>180.72289156626505</v>
      </c>
      <c r="D233" s="10">
        <v>315</v>
      </c>
      <c r="E233" s="14">
        <v>108.47044485070079</v>
      </c>
    </row>
    <row r="234" spans="1:5" x14ac:dyDescent="0.2">
      <c r="A234" s="10">
        <v>766</v>
      </c>
      <c r="B234" s="14">
        <v>175.38645418326692</v>
      </c>
      <c r="D234" s="10">
        <v>316</v>
      </c>
      <c r="E234" s="14">
        <v>131.63407821229049</v>
      </c>
    </row>
    <row r="235" spans="1:5" x14ac:dyDescent="0.2">
      <c r="A235" s="10">
        <v>771</v>
      </c>
      <c r="B235" s="14">
        <v>157.22610722610722</v>
      </c>
      <c r="D235" s="10">
        <v>317</v>
      </c>
      <c r="E235" s="14">
        <v>110.49723756906077</v>
      </c>
    </row>
    <row r="236" spans="1:5" x14ac:dyDescent="0.2">
      <c r="A236" s="10">
        <v>772</v>
      </c>
      <c r="B236" s="14">
        <v>83.606557377049185</v>
      </c>
      <c r="D236" s="10">
        <v>318</v>
      </c>
      <c r="E236" s="14">
        <v>137.82542113323123</v>
      </c>
    </row>
    <row r="237" spans="1:5" x14ac:dyDescent="0.2">
      <c r="A237" s="10">
        <v>774</v>
      </c>
      <c r="B237" s="14">
        <v>125.54824561403508</v>
      </c>
      <c r="D237" s="10">
        <v>319</v>
      </c>
      <c r="E237" s="14">
        <v>98.261526832955411</v>
      </c>
    </row>
    <row r="238" spans="1:5" x14ac:dyDescent="0.2">
      <c r="A238" s="10">
        <v>776</v>
      </c>
      <c r="B238" s="14">
        <v>134.55149501661128</v>
      </c>
      <c r="D238" s="10">
        <v>320</v>
      </c>
      <c r="E238" s="14">
        <v>127.37771739130434</v>
      </c>
    </row>
    <row r="239" spans="1:5" x14ac:dyDescent="0.2">
      <c r="A239" s="10">
        <v>780</v>
      </c>
      <c r="B239" s="14">
        <v>134.46215139442231</v>
      </c>
      <c r="D239" s="10">
        <v>321</v>
      </c>
      <c r="E239" s="14">
        <v>131.98882896764252</v>
      </c>
    </row>
    <row r="240" spans="1:5" x14ac:dyDescent="0.2">
      <c r="A240" s="10">
        <v>784</v>
      </c>
      <c r="B240" s="14">
        <v>149.09909909909911</v>
      </c>
      <c r="D240" s="10">
        <v>322</v>
      </c>
      <c r="E240" s="14">
        <v>143.43598055105349</v>
      </c>
    </row>
    <row r="241" spans="1:5" x14ac:dyDescent="0.2">
      <c r="A241" s="10">
        <v>789</v>
      </c>
      <c r="B241" s="14">
        <v>119.7558268590455</v>
      </c>
      <c r="D241" s="10">
        <v>323</v>
      </c>
      <c r="E241" s="14">
        <v>110.25641025641026</v>
      </c>
    </row>
    <row r="242" spans="1:5" x14ac:dyDescent="0.2">
      <c r="A242" s="10">
        <v>791</v>
      </c>
      <c r="B242" s="14">
        <v>139.91266375545851</v>
      </c>
      <c r="D242" s="10">
        <v>324</v>
      </c>
      <c r="E242" s="14">
        <v>108.49097162510748</v>
      </c>
    </row>
    <row r="243" spans="1:5" x14ac:dyDescent="0.2">
      <c r="A243" s="10">
        <v>798</v>
      </c>
      <c r="B243" s="14">
        <v>142.30271668822769</v>
      </c>
      <c r="D243" s="10">
        <v>325</v>
      </c>
      <c r="E243" s="14">
        <v>81.262592343854934</v>
      </c>
    </row>
    <row r="244" spans="1:5" x14ac:dyDescent="0.2">
      <c r="A244" s="10">
        <v>802</v>
      </c>
      <c r="B244" s="14">
        <v>91.889632107023417</v>
      </c>
      <c r="D244" s="10">
        <v>328</v>
      </c>
      <c r="E244" s="14">
        <v>105.02530730296456</v>
      </c>
    </row>
    <row r="245" spans="1:5" x14ac:dyDescent="0.2">
      <c r="A245" s="10">
        <v>805</v>
      </c>
      <c r="B245" s="14">
        <v>104.60992907801419</v>
      </c>
      <c r="D245" s="10">
        <v>329</v>
      </c>
      <c r="E245" s="14">
        <v>100.51546391752578</v>
      </c>
    </row>
    <row r="246" spans="1:5" x14ac:dyDescent="0.2">
      <c r="A246" s="10">
        <v>810</v>
      </c>
      <c r="B246" s="14">
        <v>49.579045837231057</v>
      </c>
      <c r="D246" s="10">
        <v>330</v>
      </c>
      <c r="E246" s="14">
        <v>65.43624161073825</v>
      </c>
    </row>
    <row r="247" spans="1:5" x14ac:dyDescent="0.2">
      <c r="A247" s="10">
        <v>812</v>
      </c>
      <c r="B247" s="14">
        <v>170.40094339622641</v>
      </c>
      <c r="D247" s="10">
        <v>331</v>
      </c>
      <c r="E247" s="14">
        <v>68.865740740740748</v>
      </c>
    </row>
    <row r="248" spans="1:5" x14ac:dyDescent="0.2">
      <c r="A248" s="10">
        <v>813</v>
      </c>
      <c r="B248" s="14">
        <v>53.633141762452105</v>
      </c>
      <c r="D248" s="10">
        <v>332</v>
      </c>
      <c r="E248" s="14">
        <v>131.62878787878788</v>
      </c>
    </row>
    <row r="249" spans="1:5" x14ac:dyDescent="0.2">
      <c r="A249" s="10">
        <v>817</v>
      </c>
      <c r="B249" s="14">
        <v>135.9126984126984</v>
      </c>
      <c r="D249" s="10">
        <v>333</v>
      </c>
      <c r="E249" s="14">
        <v>174.3400859422959</v>
      </c>
    </row>
    <row r="250" spans="1:5" x14ac:dyDescent="0.2">
      <c r="A250" s="10">
        <v>820</v>
      </c>
      <c r="B250" s="14">
        <v>164.94845360824743</v>
      </c>
      <c r="D250" s="10">
        <v>335</v>
      </c>
      <c r="E250" s="14">
        <v>117.21611721611721</v>
      </c>
    </row>
    <row r="251" spans="1:5" x14ac:dyDescent="0.2">
      <c r="A251" s="10">
        <v>822</v>
      </c>
      <c r="B251" s="14">
        <v>99.358974358974365</v>
      </c>
      <c r="D251" s="10">
        <v>336</v>
      </c>
      <c r="E251" s="14">
        <v>128.19148936170214</v>
      </c>
    </row>
    <row r="252" spans="1:5" x14ac:dyDescent="0.2">
      <c r="A252" s="10">
        <v>826</v>
      </c>
      <c r="B252" s="14">
        <v>184.74088291746642</v>
      </c>
      <c r="D252" s="10">
        <v>337</v>
      </c>
      <c r="E252" s="14">
        <v>196.37148803329865</v>
      </c>
    </row>
    <row r="253" spans="1:5" x14ac:dyDescent="0.2">
      <c r="A253" s="10">
        <v>827</v>
      </c>
      <c r="B253" s="14">
        <v>139.66836734693877</v>
      </c>
      <c r="D253" s="10">
        <v>338</v>
      </c>
      <c r="E253" s="14">
        <v>139.32291666666666</v>
      </c>
    </row>
    <row r="254" spans="1:5" x14ac:dyDescent="0.2">
      <c r="A254" s="10">
        <v>830</v>
      </c>
      <c r="B254" s="14">
        <v>120.5233033524121</v>
      </c>
      <c r="D254" s="10">
        <v>339</v>
      </c>
      <c r="E254" s="14">
        <v>124.92288710672425</v>
      </c>
    </row>
    <row r="255" spans="1:5" x14ac:dyDescent="0.2">
      <c r="A255" s="10">
        <v>832</v>
      </c>
      <c r="B255" s="14">
        <v>125.83333333333333</v>
      </c>
      <c r="D255" s="10">
        <v>340</v>
      </c>
      <c r="E255" s="14">
        <v>127.57201646090535</v>
      </c>
    </row>
    <row r="256" spans="1:5" x14ac:dyDescent="0.2">
      <c r="A256" s="10">
        <v>836</v>
      </c>
      <c r="B256" s="14">
        <v>119.96251171508904</v>
      </c>
      <c r="D256" s="10">
        <v>341</v>
      </c>
      <c r="E256" s="14">
        <v>106.34171907756813</v>
      </c>
    </row>
    <row r="257" spans="1:5" x14ac:dyDescent="0.2">
      <c r="A257" s="10">
        <v>837</v>
      </c>
      <c r="B257" s="14">
        <v>98.46055163566389</v>
      </c>
      <c r="D257" s="10">
        <v>345</v>
      </c>
      <c r="E257" s="14">
        <v>76.438848920863308</v>
      </c>
    </row>
    <row r="258" spans="1:5" x14ac:dyDescent="0.2">
      <c r="A258" s="10">
        <v>838</v>
      </c>
      <c r="B258" s="14">
        <v>101.31712259371834</v>
      </c>
      <c r="D258" s="10">
        <v>346</v>
      </c>
      <c r="E258" s="14">
        <v>88.902980342422325</v>
      </c>
    </row>
    <row r="259" spans="1:5" x14ac:dyDescent="0.2">
      <c r="A259" s="10">
        <v>851</v>
      </c>
      <c r="B259" s="14">
        <v>155.07075471698113</v>
      </c>
      <c r="D259" s="10">
        <v>348</v>
      </c>
      <c r="E259" s="14">
        <v>106.56292286874154</v>
      </c>
    </row>
    <row r="260" spans="1:5" x14ac:dyDescent="0.2">
      <c r="A260" s="10">
        <v>852</v>
      </c>
      <c r="B260" s="14">
        <v>147.66483516483515</v>
      </c>
      <c r="D260" s="10">
        <v>350</v>
      </c>
      <c r="E260" s="14">
        <v>160.24706744868035</v>
      </c>
    </row>
    <row r="261" spans="1:5" x14ac:dyDescent="0.2">
      <c r="A261" s="10">
        <v>869</v>
      </c>
      <c r="B261" s="14">
        <v>72.84482758620689</v>
      </c>
      <c r="D261" s="10">
        <v>353</v>
      </c>
      <c r="E261" s="14">
        <v>85.508550855085502</v>
      </c>
    </row>
    <row r="262" spans="1:5" x14ac:dyDescent="0.2">
      <c r="A262" s="10">
        <v>871</v>
      </c>
      <c r="B262" s="14">
        <v>122.48322147651007</v>
      </c>
      <c r="D262" s="10">
        <v>356</v>
      </c>
      <c r="E262" s="14">
        <v>147.91666666666666</v>
      </c>
    </row>
    <row r="263" spans="1:5" x14ac:dyDescent="0.2">
      <c r="A263" s="10">
        <v>881</v>
      </c>
      <c r="B263" s="14">
        <v>144.03669724770643</v>
      </c>
      <c r="D263" s="10">
        <v>357</v>
      </c>
      <c r="E263" s="14">
        <v>148.24335904027421</v>
      </c>
    </row>
    <row r="264" spans="1:5" x14ac:dyDescent="0.2">
      <c r="A264" s="10">
        <v>886</v>
      </c>
      <c r="B264" s="14">
        <v>192.45172615564658</v>
      </c>
      <c r="D264" s="10">
        <v>358</v>
      </c>
      <c r="E264" s="14">
        <v>117.33800350262698</v>
      </c>
    </row>
    <row r="265" spans="1:5" x14ac:dyDescent="0.2">
      <c r="A265" s="10">
        <v>890</v>
      </c>
      <c r="B265" s="14">
        <v>99.33554817275747</v>
      </c>
      <c r="D265" s="10">
        <v>359</v>
      </c>
      <c r="E265" s="14">
        <v>96.15384615384616</v>
      </c>
    </row>
    <row r="266" spans="1:5" x14ac:dyDescent="0.2">
      <c r="A266" s="10">
        <v>897</v>
      </c>
      <c r="B266" s="14">
        <v>111.98738170347004</v>
      </c>
      <c r="D266" s="10">
        <v>360</v>
      </c>
      <c r="E266" s="14">
        <v>145.53014553014552</v>
      </c>
    </row>
    <row r="267" spans="1:5" x14ac:dyDescent="0.2">
      <c r="A267" s="10">
        <v>899</v>
      </c>
      <c r="B267" s="14">
        <v>258.73815566835873</v>
      </c>
      <c r="D267" s="10">
        <v>362</v>
      </c>
      <c r="E267" s="14">
        <v>96.34551495016612</v>
      </c>
    </row>
    <row r="268" spans="1:5" x14ac:dyDescent="0.2">
      <c r="A268" s="10">
        <v>901</v>
      </c>
      <c r="B268" s="14">
        <v>128.2051282051282</v>
      </c>
      <c r="D268" s="10">
        <v>363</v>
      </c>
      <c r="E268" s="14">
        <v>103.27783558792925</v>
      </c>
    </row>
    <row r="269" spans="1:5" x14ac:dyDescent="0.2">
      <c r="A269" s="10">
        <v>902</v>
      </c>
      <c r="B269" s="14">
        <v>117.15160796324655</v>
      </c>
      <c r="D269" s="10">
        <v>365</v>
      </c>
      <c r="E269" s="14">
        <v>120.71156289707751</v>
      </c>
    </row>
    <row r="270" spans="1:5" x14ac:dyDescent="0.2">
      <c r="A270" s="10">
        <v>909</v>
      </c>
      <c r="B270" s="14">
        <v>145.23281596452327</v>
      </c>
      <c r="D270" s="10">
        <v>366</v>
      </c>
      <c r="E270" s="14">
        <v>109.375</v>
      </c>
    </row>
    <row r="271" spans="1:5" x14ac:dyDescent="0.2">
      <c r="A271" s="10">
        <v>915</v>
      </c>
      <c r="B271" s="14">
        <v>141.93872549019608</v>
      </c>
      <c r="D271" s="10">
        <v>367</v>
      </c>
      <c r="E271" s="14">
        <v>114.06025824964132</v>
      </c>
    </row>
    <row r="272" spans="1:5" x14ac:dyDescent="0.2">
      <c r="A272" s="10">
        <v>917</v>
      </c>
      <c r="B272" s="14">
        <v>73.564583333333331</v>
      </c>
      <c r="D272" s="10">
        <v>368</v>
      </c>
      <c r="E272" s="14">
        <v>115.30398322851153</v>
      </c>
    </row>
    <row r="273" spans="1:5" x14ac:dyDescent="0.2">
      <c r="A273" s="10">
        <v>924</v>
      </c>
      <c r="B273" s="14">
        <v>119.35683364254793</v>
      </c>
      <c r="D273" s="10">
        <v>370</v>
      </c>
      <c r="E273" s="14">
        <v>125.87412587412588</v>
      </c>
    </row>
    <row r="274" spans="1:5" x14ac:dyDescent="0.2">
      <c r="A274" s="10">
        <v>932</v>
      </c>
      <c r="B274" s="14">
        <v>127.02702702702703</v>
      </c>
      <c r="D274" s="10">
        <v>371</v>
      </c>
      <c r="E274" s="14">
        <v>103.60576923076923</v>
      </c>
    </row>
    <row r="275" spans="1:5" x14ac:dyDescent="0.2">
      <c r="A275" s="10">
        <v>936</v>
      </c>
      <c r="B275" s="14">
        <v>106.9611780455154</v>
      </c>
      <c r="D275" s="10">
        <v>372</v>
      </c>
      <c r="E275" s="14">
        <v>84.654911838790937</v>
      </c>
    </row>
    <row r="276" spans="1:5" x14ac:dyDescent="0.2">
      <c r="A276" s="10">
        <v>937</v>
      </c>
      <c r="B276" s="14">
        <v>154.08333333333334</v>
      </c>
      <c r="D276" s="10">
        <v>374</v>
      </c>
      <c r="E276" s="14">
        <v>93.252463987869604</v>
      </c>
    </row>
    <row r="277" spans="1:5" x14ac:dyDescent="0.2">
      <c r="A277" s="10">
        <v>946</v>
      </c>
      <c r="B277" s="14">
        <v>66.827180310326384</v>
      </c>
      <c r="D277" s="10">
        <v>375</v>
      </c>
      <c r="E277" s="14">
        <v>113.84854771784232</v>
      </c>
    </row>
    <row r="278" spans="1:5" x14ac:dyDescent="0.2">
      <c r="A278" s="10">
        <v>953</v>
      </c>
      <c r="B278" s="14">
        <v>174.34895833333334</v>
      </c>
      <c r="D278" s="10">
        <v>378</v>
      </c>
      <c r="E278" s="14">
        <v>137.87510137875103</v>
      </c>
    </row>
    <row r="279" spans="1:5" x14ac:dyDescent="0.2">
      <c r="A279" s="10">
        <v>957</v>
      </c>
      <c r="B279" s="14">
        <v>100.89503661513426</v>
      </c>
      <c r="D279" s="10">
        <v>380</v>
      </c>
      <c r="E279" s="14">
        <v>99.444444444444443</v>
      </c>
    </row>
    <row r="280" spans="1:5" x14ac:dyDescent="0.2">
      <c r="A280" s="10">
        <v>961</v>
      </c>
      <c r="B280" s="14">
        <v>135.78088578088577</v>
      </c>
      <c r="D280" s="10">
        <v>381</v>
      </c>
      <c r="E280" s="14">
        <v>75.103489059727977</v>
      </c>
    </row>
    <row r="281" spans="1:5" x14ac:dyDescent="0.2">
      <c r="A281" s="10">
        <v>964</v>
      </c>
      <c r="B281" s="14">
        <v>132.77777777777777</v>
      </c>
      <c r="D281" s="10">
        <v>383</v>
      </c>
      <c r="E281" s="14">
        <v>118.80912632164718</v>
      </c>
    </row>
    <row r="282" spans="1:5" x14ac:dyDescent="0.2">
      <c r="A282" s="10">
        <v>967</v>
      </c>
      <c r="B282" s="14">
        <v>122.32415902140673</v>
      </c>
      <c r="D282" s="10">
        <v>385</v>
      </c>
      <c r="E282" s="14">
        <v>122.88786482334869</v>
      </c>
    </row>
    <row r="283" spans="1:5" x14ac:dyDescent="0.2">
      <c r="A283" s="10">
        <v>969</v>
      </c>
      <c r="B283" s="14">
        <v>39.152892561983471</v>
      </c>
      <c r="D283" s="10">
        <v>387</v>
      </c>
      <c r="E283" s="14">
        <v>68.412162162162161</v>
      </c>
    </row>
    <row r="284" spans="1:5" x14ac:dyDescent="0.2">
      <c r="A284" s="10">
        <v>970</v>
      </c>
      <c r="B284" s="14">
        <v>127.85388127853881</v>
      </c>
      <c r="D284" s="10">
        <v>388</v>
      </c>
      <c r="E284" s="14">
        <v>111.11111111111111</v>
      </c>
    </row>
    <row r="285" spans="1:5" x14ac:dyDescent="0.2">
      <c r="A285" s="10">
        <v>972</v>
      </c>
      <c r="B285" s="14">
        <v>106.39606396063961</v>
      </c>
      <c r="D285" s="10">
        <v>389</v>
      </c>
      <c r="E285" s="14">
        <v>129.14131169709262</v>
      </c>
    </row>
    <row r="286" spans="1:5" x14ac:dyDescent="0.2">
      <c r="A286" s="10">
        <v>973</v>
      </c>
      <c r="B286" s="14">
        <v>108.38779956427015</v>
      </c>
      <c r="D286" s="10">
        <v>390</v>
      </c>
      <c r="E286" s="14">
        <v>182.67581475128645</v>
      </c>
    </row>
    <row r="287" spans="1:5" x14ac:dyDescent="0.2">
      <c r="A287" s="10">
        <v>977</v>
      </c>
      <c r="B287" s="14">
        <v>98.388952819332573</v>
      </c>
      <c r="D287" s="10">
        <v>391</v>
      </c>
      <c r="E287" s="14">
        <v>87.051938551572789</v>
      </c>
    </row>
    <row r="288" spans="1:5" x14ac:dyDescent="0.2">
      <c r="A288" s="10">
        <v>978</v>
      </c>
      <c r="B288" s="14">
        <v>161.07977437550363</v>
      </c>
      <c r="D288" s="10">
        <v>392</v>
      </c>
      <c r="E288" s="14">
        <v>109.63793982661907</v>
      </c>
    </row>
    <row r="289" spans="1:5" x14ac:dyDescent="0.2">
      <c r="A289" s="10">
        <v>983</v>
      </c>
      <c r="B289" s="14">
        <v>126.29936808846762</v>
      </c>
      <c r="D289" s="10">
        <v>393</v>
      </c>
      <c r="E289" s="14">
        <v>120.74829931972789</v>
      </c>
    </row>
    <row r="290" spans="1:5" x14ac:dyDescent="0.2">
      <c r="A290" s="10">
        <v>987</v>
      </c>
      <c r="B290" s="14">
        <v>71.559633027522935</v>
      </c>
      <c r="D290" s="10">
        <v>396</v>
      </c>
      <c r="E290" s="14">
        <v>112.76223776223776</v>
      </c>
    </row>
    <row r="291" spans="1:5" x14ac:dyDescent="0.2">
      <c r="A291" s="10">
        <v>998</v>
      </c>
      <c r="B291" s="14">
        <v>128.29403606102636</v>
      </c>
      <c r="D291" s="10">
        <v>398</v>
      </c>
      <c r="E291" s="14">
        <v>93.543046357615893</v>
      </c>
    </row>
    <row r="292" spans="1:5" x14ac:dyDescent="0.2">
      <c r="A292" s="10">
        <v>1000</v>
      </c>
      <c r="B292" s="14">
        <v>170.52980132450332</v>
      </c>
      <c r="D292" s="10">
        <v>402</v>
      </c>
      <c r="E292" s="14">
        <v>125.94656488549619</v>
      </c>
    </row>
    <row r="293" spans="1:5" x14ac:dyDescent="0.2">
      <c r="A293" s="10">
        <v>1001</v>
      </c>
      <c r="B293" s="14">
        <v>86.86440677966101</v>
      </c>
      <c r="D293" s="10">
        <v>404</v>
      </c>
      <c r="E293" s="14">
        <v>114.00795404330535</v>
      </c>
    </row>
    <row r="294" spans="1:5" x14ac:dyDescent="0.2">
      <c r="A294" s="10">
        <v>1002</v>
      </c>
      <c r="B294" s="14">
        <v>124.45730824891461</v>
      </c>
      <c r="D294" s="10">
        <v>405</v>
      </c>
      <c r="E294" s="14">
        <v>106.87022900763358</v>
      </c>
    </row>
    <row r="295" spans="1:5" x14ac:dyDescent="0.2">
      <c r="A295" s="10">
        <v>1005</v>
      </c>
      <c r="B295" s="14">
        <v>120.34574468085107</v>
      </c>
      <c r="D295" s="10">
        <v>406</v>
      </c>
      <c r="E295" s="14">
        <v>92.592592592592595</v>
      </c>
    </row>
    <row r="296" spans="1:5" x14ac:dyDescent="0.2">
      <c r="A296" s="10">
        <v>1014</v>
      </c>
      <c r="B296" s="14">
        <v>83.170254403131111</v>
      </c>
      <c r="D296" s="10">
        <v>407</v>
      </c>
      <c r="E296" s="14">
        <v>70.1647345942648</v>
      </c>
    </row>
    <row r="297" spans="1:5" x14ac:dyDescent="0.2">
      <c r="A297" s="10">
        <v>1015</v>
      </c>
      <c r="B297" s="14">
        <v>110.16635859519408</v>
      </c>
      <c r="D297" s="10">
        <v>408</v>
      </c>
      <c r="E297" s="14">
        <v>105.35714285714286</v>
      </c>
    </row>
    <row r="298" spans="1:5" x14ac:dyDescent="0.2">
      <c r="A298" s="10">
        <v>1018</v>
      </c>
      <c r="B298" s="14">
        <v>137.86764705882354</v>
      </c>
      <c r="D298" s="10">
        <v>409</v>
      </c>
      <c r="E298" s="14">
        <v>128.91344383057091</v>
      </c>
    </row>
    <row r="299" spans="1:5" x14ac:dyDescent="0.2">
      <c r="A299" s="10">
        <v>1020</v>
      </c>
      <c r="B299" s="14">
        <v>141.75962815405046</v>
      </c>
      <c r="D299" s="10">
        <v>410</v>
      </c>
      <c r="E299" s="14">
        <v>163.49855630413859</v>
      </c>
    </row>
    <row r="300" spans="1:5" x14ac:dyDescent="0.2">
      <c r="A300" s="10">
        <v>1021</v>
      </c>
      <c r="B300" s="14">
        <v>155.47703180212014</v>
      </c>
      <c r="D300" s="10">
        <v>411</v>
      </c>
      <c r="E300" s="14">
        <v>47.021943573667713</v>
      </c>
    </row>
    <row r="301" spans="1:5" x14ac:dyDescent="0.2">
      <c r="A301" s="10">
        <v>1022</v>
      </c>
      <c r="B301" s="14">
        <v>159.01639344262296</v>
      </c>
      <c r="D301" s="10">
        <v>412</v>
      </c>
      <c r="E301" s="14">
        <v>137.31060606060606</v>
      </c>
    </row>
    <row r="302" spans="1:5" x14ac:dyDescent="0.2">
      <c r="A302" s="10">
        <v>1023</v>
      </c>
      <c r="B302" s="14">
        <v>69.711538461538467</v>
      </c>
      <c r="D302" s="10">
        <v>415</v>
      </c>
      <c r="E302" s="14">
        <v>108.72675250357653</v>
      </c>
    </row>
    <row r="303" spans="1:5" x14ac:dyDescent="0.2">
      <c r="A303" s="10">
        <v>1024</v>
      </c>
      <c r="B303" s="14">
        <v>126.99468085106383</v>
      </c>
      <c r="D303" s="10">
        <v>416</v>
      </c>
      <c r="E303" s="14">
        <v>135.17462686567166</v>
      </c>
    </row>
    <row r="304" spans="1:5" x14ac:dyDescent="0.2">
      <c r="A304" s="10">
        <v>1025</v>
      </c>
      <c r="B304" s="14">
        <v>99.033816425120776</v>
      </c>
      <c r="D304" s="10">
        <v>417</v>
      </c>
      <c r="E304" s="14">
        <v>106.78571428571429</v>
      </c>
    </row>
    <row r="305" spans="1:5" x14ac:dyDescent="0.2">
      <c r="A305" s="10">
        <v>1035</v>
      </c>
      <c r="B305" s="14">
        <v>125.52410901467505</v>
      </c>
      <c r="D305" s="10">
        <v>418</v>
      </c>
      <c r="E305" s="14">
        <v>91.082317073170728</v>
      </c>
    </row>
    <row r="306" spans="1:5" x14ac:dyDescent="0.2">
      <c r="A306" s="10">
        <v>1037</v>
      </c>
      <c r="B306" s="14">
        <v>194.75308641975309</v>
      </c>
      <c r="D306" s="10">
        <v>419</v>
      </c>
      <c r="E306" s="14">
        <v>111.11111111111111</v>
      </c>
    </row>
    <row r="307" spans="1:5" x14ac:dyDescent="0.2">
      <c r="A307" s="10">
        <v>1040</v>
      </c>
      <c r="B307" s="14">
        <v>126.98412698412699</v>
      </c>
      <c r="D307" s="10">
        <v>420</v>
      </c>
      <c r="E307" s="14">
        <v>134.46969696969697</v>
      </c>
    </row>
    <row r="308" spans="1:5" x14ac:dyDescent="0.2">
      <c r="A308" s="10">
        <v>1043</v>
      </c>
      <c r="B308" s="14">
        <v>150.07656967840734</v>
      </c>
      <c r="D308" s="10">
        <v>422</v>
      </c>
      <c r="E308" s="14">
        <v>134.20724094881399</v>
      </c>
    </row>
    <row r="309" spans="1:5" x14ac:dyDescent="0.2">
      <c r="A309" s="10">
        <v>1050</v>
      </c>
      <c r="B309" s="14">
        <v>91.290322580645167</v>
      </c>
      <c r="D309" s="10">
        <v>424</v>
      </c>
      <c r="E309" s="14">
        <v>119.77186311787072</v>
      </c>
    </row>
    <row r="310" spans="1:5" x14ac:dyDescent="0.2">
      <c r="A310" s="10">
        <v>1057</v>
      </c>
      <c r="B310" s="14">
        <v>136.25366568914956</v>
      </c>
      <c r="D310" s="10">
        <v>426</v>
      </c>
      <c r="E310" s="14">
        <v>97.192224622030238</v>
      </c>
    </row>
    <row r="311" spans="1:5" x14ac:dyDescent="0.2">
      <c r="A311" s="10">
        <v>1061</v>
      </c>
      <c r="B311" s="14">
        <v>159.56651718983557</v>
      </c>
      <c r="D311" s="10">
        <v>428</v>
      </c>
      <c r="E311" s="14">
        <v>120.18522601984564</v>
      </c>
    </row>
    <row r="312" spans="1:5" x14ac:dyDescent="0.2">
      <c r="A312" s="10">
        <v>1062</v>
      </c>
      <c r="B312" s="14">
        <v>90.604026845637577</v>
      </c>
      <c r="D312" s="10">
        <v>430</v>
      </c>
      <c r="E312" s="14">
        <v>123.93767705382436</v>
      </c>
    </row>
    <row r="313" spans="1:5" x14ac:dyDescent="0.2">
      <c r="A313" s="10">
        <v>1064</v>
      </c>
      <c r="B313" s="14">
        <v>100.18132366273798</v>
      </c>
      <c r="D313" s="10">
        <v>432</v>
      </c>
      <c r="E313" s="14">
        <v>66.694490818030047</v>
      </c>
    </row>
    <row r="314" spans="1:5" x14ac:dyDescent="0.2">
      <c r="A314" s="10">
        <v>1070</v>
      </c>
      <c r="B314" s="14">
        <v>151.17581187010077</v>
      </c>
      <c r="D314" s="10">
        <v>434</v>
      </c>
      <c r="E314" s="14">
        <v>112.84289276807981</v>
      </c>
    </row>
    <row r="315" spans="1:5" x14ac:dyDescent="0.2">
      <c r="A315" s="10">
        <v>1075</v>
      </c>
      <c r="B315" s="14">
        <v>156.45161290322579</v>
      </c>
      <c r="D315" s="10">
        <v>436</v>
      </c>
      <c r="E315" s="14">
        <v>127.63395544852499</v>
      </c>
    </row>
    <row r="316" spans="1:5" x14ac:dyDescent="0.2">
      <c r="A316" s="10">
        <v>1079</v>
      </c>
      <c r="B316" s="14">
        <v>183.84433962264151</v>
      </c>
      <c r="D316" s="10">
        <v>440</v>
      </c>
      <c r="E316" s="14">
        <v>91.973244147157189</v>
      </c>
    </row>
    <row r="317" spans="1:5" x14ac:dyDescent="0.2">
      <c r="A317" s="10">
        <v>1086</v>
      </c>
      <c r="B317" s="14">
        <v>147.59036144578315</v>
      </c>
      <c r="D317" s="10">
        <v>442</v>
      </c>
      <c r="E317" s="14">
        <v>81.944444444444443</v>
      </c>
    </row>
    <row r="318" spans="1:5" x14ac:dyDescent="0.2">
      <c r="A318" s="10">
        <v>1090</v>
      </c>
      <c r="B318" s="14">
        <v>157.97914995990376</v>
      </c>
      <c r="D318" s="10">
        <v>443</v>
      </c>
      <c r="E318" s="14">
        <v>103.56007628734902</v>
      </c>
    </row>
    <row r="319" spans="1:5" x14ac:dyDescent="0.2">
      <c r="A319" s="10">
        <v>1091</v>
      </c>
      <c r="B319" s="14">
        <v>89.32692307692308</v>
      </c>
      <c r="D319" s="10">
        <v>445</v>
      </c>
      <c r="E319" s="14">
        <v>110.062893081761</v>
      </c>
    </row>
    <row r="320" spans="1:5" x14ac:dyDescent="0.2">
      <c r="A320" s="10">
        <v>1092</v>
      </c>
      <c r="B320" s="14">
        <v>127.79552715654953</v>
      </c>
      <c r="D320" s="10">
        <v>446</v>
      </c>
      <c r="E320" s="14">
        <v>75.488454706927172</v>
      </c>
    </row>
    <row r="321" spans="1:5" x14ac:dyDescent="0.2">
      <c r="A321" s="10">
        <v>1094</v>
      </c>
      <c r="B321" s="14">
        <v>121.66666666666667</v>
      </c>
      <c r="D321" s="10">
        <v>448</v>
      </c>
      <c r="E321" s="14">
        <v>105.9915164369035</v>
      </c>
    </row>
    <row r="322" spans="1:5" x14ac:dyDescent="0.2">
      <c r="A322" s="10">
        <v>1095</v>
      </c>
      <c r="B322" s="14">
        <v>137.82051282051282</v>
      </c>
      <c r="D322" s="10">
        <v>449</v>
      </c>
      <c r="E322" s="14">
        <v>86.845930232558146</v>
      </c>
    </row>
    <row r="323" spans="1:5" x14ac:dyDescent="0.2">
      <c r="A323" s="10">
        <v>1098</v>
      </c>
      <c r="B323" s="14">
        <v>156.25</v>
      </c>
      <c r="D323" s="10">
        <v>453</v>
      </c>
      <c r="E323" s="14">
        <v>116.17312072892939</v>
      </c>
    </row>
    <row r="324" spans="1:5" x14ac:dyDescent="0.2">
      <c r="A324" s="10">
        <v>1101</v>
      </c>
      <c r="B324" s="14">
        <v>136.98630136986301</v>
      </c>
      <c r="D324" s="10">
        <v>454</v>
      </c>
      <c r="E324" s="14">
        <v>132.0754716981132</v>
      </c>
    </row>
    <row r="325" spans="1:5" x14ac:dyDescent="0.2">
      <c r="A325" s="10">
        <v>1103</v>
      </c>
      <c r="B325" s="14">
        <v>119.04761904761905</v>
      </c>
      <c r="D325" s="10">
        <v>455</v>
      </c>
      <c r="E325" s="14">
        <v>108.79629629629629</v>
      </c>
    </row>
    <row r="326" spans="1:5" x14ac:dyDescent="0.2">
      <c r="A326" s="10">
        <v>1113</v>
      </c>
      <c r="B326" s="14">
        <v>159.19117647058823</v>
      </c>
      <c r="D326" s="10">
        <v>456</v>
      </c>
      <c r="E326" s="14">
        <v>141.30434782608697</v>
      </c>
    </row>
    <row r="327" spans="1:5" x14ac:dyDescent="0.2">
      <c r="A327" s="10">
        <v>1114</v>
      </c>
      <c r="B327" s="14">
        <v>133.43253968253967</v>
      </c>
      <c r="D327" s="10">
        <v>457</v>
      </c>
      <c r="E327" s="14">
        <v>72.916666666666671</v>
      </c>
    </row>
    <row r="328" spans="1:5" x14ac:dyDescent="0.2">
      <c r="A328" s="10">
        <v>1115</v>
      </c>
      <c r="B328" s="14">
        <v>140.45618247298918</v>
      </c>
      <c r="D328" s="10">
        <v>459</v>
      </c>
      <c r="E328" s="14">
        <v>96.638655462184872</v>
      </c>
    </row>
    <row r="329" spans="1:5" x14ac:dyDescent="0.2">
      <c r="A329" s="10">
        <v>1121</v>
      </c>
      <c r="B329" s="14">
        <v>116.99604743083005</v>
      </c>
      <c r="D329" s="10">
        <v>460</v>
      </c>
      <c r="E329" s="14">
        <v>91.4380714879468</v>
      </c>
    </row>
    <row r="330" spans="1:5" x14ac:dyDescent="0.2">
      <c r="A330" s="10">
        <v>1124</v>
      </c>
      <c r="B330" s="14">
        <v>169.05444126074499</v>
      </c>
      <c r="D330" s="10">
        <v>461</v>
      </c>
      <c r="E330" s="14">
        <v>136.14211886304909</v>
      </c>
    </row>
    <row r="331" spans="1:5" x14ac:dyDescent="0.2">
      <c r="A331" s="10">
        <v>1126</v>
      </c>
      <c r="B331" s="14">
        <v>114.42786069651741</v>
      </c>
      <c r="D331" s="10">
        <v>462</v>
      </c>
      <c r="E331" s="14">
        <v>136.56387665198238</v>
      </c>
    </row>
    <row r="332" spans="1:5" x14ac:dyDescent="0.2">
      <c r="A332" s="10">
        <v>1127</v>
      </c>
      <c r="B332" s="14">
        <v>111.89710610932475</v>
      </c>
      <c r="D332" s="10">
        <v>463</v>
      </c>
      <c r="E332" s="14">
        <v>72.202546296296291</v>
      </c>
    </row>
    <row r="333" spans="1:5" x14ac:dyDescent="0.2">
      <c r="A333" s="10">
        <v>1130</v>
      </c>
      <c r="B333" s="14">
        <v>149.57264957264957</v>
      </c>
      <c r="D333" s="10">
        <v>464</v>
      </c>
      <c r="E333" s="14">
        <v>113.67469879518072</v>
      </c>
    </row>
    <row r="334" spans="1:5" x14ac:dyDescent="0.2">
      <c r="A334" s="10">
        <v>1136</v>
      </c>
      <c r="B334" s="14">
        <v>103.44827586206897</v>
      </c>
      <c r="D334" s="10">
        <v>465</v>
      </c>
      <c r="E334" s="14">
        <v>119.23076923076923</v>
      </c>
    </row>
    <row r="335" spans="1:5" x14ac:dyDescent="0.2">
      <c r="A335" s="10">
        <v>1138</v>
      </c>
      <c r="B335" s="14">
        <v>92.156862745098039</v>
      </c>
      <c r="D335" s="10">
        <v>468</v>
      </c>
      <c r="E335" s="14">
        <v>89.111922141119223</v>
      </c>
    </row>
    <row r="336" spans="1:5" x14ac:dyDescent="0.2">
      <c r="A336" s="10">
        <v>1139</v>
      </c>
      <c r="B336" s="14">
        <v>125.07977026164646</v>
      </c>
      <c r="D336" s="10">
        <v>469</v>
      </c>
      <c r="E336" s="14">
        <v>152.99877600979192</v>
      </c>
    </row>
    <row r="337" spans="1:5" x14ac:dyDescent="0.2">
      <c r="A337" s="10">
        <v>1141</v>
      </c>
      <c r="B337" s="14">
        <v>146.00840336134453</v>
      </c>
      <c r="D337" s="10">
        <v>470</v>
      </c>
      <c r="E337" s="14">
        <v>109.35672514619883</v>
      </c>
    </row>
    <row r="338" spans="1:5" x14ac:dyDescent="0.2">
      <c r="A338" s="10">
        <v>1145</v>
      </c>
      <c r="B338" s="14">
        <v>86.580086580086586</v>
      </c>
      <c r="D338" s="10">
        <v>472</v>
      </c>
      <c r="E338" s="14">
        <v>96.495683087861863</v>
      </c>
    </row>
    <row r="339" spans="1:5" x14ac:dyDescent="0.2">
      <c r="A339" s="10">
        <v>1149</v>
      </c>
      <c r="B339" s="14">
        <v>105.22052205220523</v>
      </c>
      <c r="D339" s="10">
        <v>477</v>
      </c>
      <c r="E339" s="14">
        <v>139.91962491627595</v>
      </c>
    </row>
    <row r="340" spans="1:5" x14ac:dyDescent="0.2">
      <c r="A340" s="10">
        <v>1151</v>
      </c>
      <c r="B340" s="14">
        <v>133.04721030042919</v>
      </c>
      <c r="D340" s="10">
        <v>478</v>
      </c>
      <c r="E340" s="14">
        <v>143.77601210745365</v>
      </c>
    </row>
    <row r="341" spans="1:5" x14ac:dyDescent="0.2">
      <c r="A341" s="10">
        <v>1153</v>
      </c>
      <c r="B341" s="14">
        <v>127.00165654334621</v>
      </c>
      <c r="D341" s="10">
        <v>479</v>
      </c>
      <c r="E341" s="14">
        <v>172.8754365541327</v>
      </c>
    </row>
    <row r="342" spans="1:5" x14ac:dyDescent="0.2">
      <c r="A342" s="10">
        <v>1154</v>
      </c>
      <c r="B342" s="14">
        <v>147.67156862745097</v>
      </c>
      <c r="D342" s="10">
        <v>481</v>
      </c>
      <c r="E342" s="14">
        <v>176.21621621621622</v>
      </c>
    </row>
    <row r="343" spans="1:5" x14ac:dyDescent="0.2">
      <c r="A343" s="10">
        <v>1158</v>
      </c>
      <c r="B343" s="14">
        <v>175.0380517503805</v>
      </c>
      <c r="D343" s="10">
        <v>483</v>
      </c>
      <c r="E343" s="14">
        <v>84.884994523548741</v>
      </c>
    </row>
    <row r="344" spans="1:5" x14ac:dyDescent="0.2">
      <c r="A344" s="10">
        <v>1164</v>
      </c>
      <c r="B344" s="14">
        <v>86.612877583465817</v>
      </c>
      <c r="D344" s="10">
        <v>485</v>
      </c>
      <c r="E344" s="14">
        <v>132.63263263263264</v>
      </c>
    </row>
    <row r="345" spans="1:5" x14ac:dyDescent="0.2">
      <c r="A345" s="10">
        <v>1165</v>
      </c>
      <c r="B345" s="14">
        <v>135.47486033519553</v>
      </c>
      <c r="D345" s="10">
        <v>486</v>
      </c>
      <c r="E345" s="14">
        <v>132.0754716981132</v>
      </c>
    </row>
    <row r="346" spans="1:5" x14ac:dyDescent="0.2">
      <c r="A346" s="10">
        <v>1173</v>
      </c>
      <c r="B346" s="14">
        <v>137.52000000000001</v>
      </c>
      <c r="D346" s="10">
        <v>487</v>
      </c>
      <c r="E346" s="14">
        <v>145.38676607642125</v>
      </c>
    </row>
    <row r="347" spans="1:5" x14ac:dyDescent="0.2">
      <c r="A347" s="10">
        <v>1182</v>
      </c>
      <c r="B347" s="14">
        <v>237.59079903147699</v>
      </c>
      <c r="D347" s="10">
        <v>488</v>
      </c>
      <c r="E347" s="14">
        <v>117.9245283018868</v>
      </c>
    </row>
    <row r="348" spans="1:5" x14ac:dyDescent="0.2">
      <c r="A348" s="10">
        <v>1184</v>
      </c>
      <c r="B348" s="14">
        <v>106.19469026548673</v>
      </c>
      <c r="D348" s="10">
        <v>489</v>
      </c>
      <c r="E348" s="14">
        <v>66.28003314001657</v>
      </c>
    </row>
    <row r="349" spans="1:5" x14ac:dyDescent="0.2">
      <c r="A349" s="10">
        <v>1188</v>
      </c>
      <c r="B349" s="14">
        <v>161.33004926108376</v>
      </c>
      <c r="D349" s="10">
        <v>491</v>
      </c>
      <c r="E349" s="14">
        <v>88.190184049079761</v>
      </c>
    </row>
    <row r="350" spans="1:5" x14ac:dyDescent="0.2">
      <c r="A350" s="10">
        <v>1192</v>
      </c>
      <c r="B350" s="14">
        <v>120.74947952810548</v>
      </c>
      <c r="D350" s="10">
        <v>492</v>
      </c>
      <c r="E350" s="14">
        <v>84.283903675538653</v>
      </c>
    </row>
    <row r="351" spans="1:5" x14ac:dyDescent="0.2">
      <c r="A351" s="10">
        <v>1194</v>
      </c>
      <c r="B351" s="14">
        <v>134.80392156862746</v>
      </c>
      <c r="D351" s="10">
        <v>493</v>
      </c>
      <c r="E351" s="14">
        <v>118.67101648351648</v>
      </c>
    </row>
    <row r="352" spans="1:5" x14ac:dyDescent="0.2">
      <c r="A352" s="10">
        <v>1207</v>
      </c>
      <c r="B352" s="14">
        <v>101.32575757575758</v>
      </c>
      <c r="D352" s="10">
        <v>494</v>
      </c>
      <c r="E352" s="14">
        <v>122.14342001576044</v>
      </c>
    </row>
    <row r="353" spans="1:5" x14ac:dyDescent="0.2">
      <c r="A353" s="10">
        <v>1213</v>
      </c>
      <c r="B353" s="14">
        <v>168.1547619047619</v>
      </c>
      <c r="D353" s="10">
        <v>497</v>
      </c>
      <c r="E353" s="14">
        <v>133.20941759603468</v>
      </c>
    </row>
    <row r="354" spans="1:5" x14ac:dyDescent="0.2">
      <c r="A354" s="10">
        <v>1214</v>
      </c>
      <c r="B354" s="14">
        <v>151.04166666666666</v>
      </c>
      <c r="D354" s="10">
        <v>498</v>
      </c>
      <c r="E354" s="14">
        <v>101.09890109890109</v>
      </c>
    </row>
    <row r="355" spans="1:5" x14ac:dyDescent="0.2">
      <c r="A355" s="10">
        <v>1219</v>
      </c>
      <c r="B355" s="14">
        <v>88.267543859649123</v>
      </c>
      <c r="D355" s="10">
        <v>499</v>
      </c>
      <c r="E355" s="14">
        <v>144.60511679644048</v>
      </c>
    </row>
    <row r="356" spans="1:5" x14ac:dyDescent="0.2">
      <c r="A356" s="10">
        <v>1221</v>
      </c>
      <c r="B356" s="14">
        <v>126.09649122807018</v>
      </c>
      <c r="D356" s="10">
        <v>501</v>
      </c>
      <c r="E356" s="14">
        <v>92.775041050903127</v>
      </c>
    </row>
    <row r="357" spans="1:5" x14ac:dyDescent="0.2">
      <c r="A357" s="10">
        <v>1228</v>
      </c>
      <c r="B357" s="14">
        <v>161.18421052631578</v>
      </c>
      <c r="D357" s="10">
        <v>502</v>
      </c>
      <c r="E357" s="14">
        <v>128.22398190045249</v>
      </c>
    </row>
    <row r="358" spans="1:5" x14ac:dyDescent="0.2">
      <c r="A358" s="10">
        <v>1229</v>
      </c>
      <c r="B358" s="14">
        <v>215.80141010575792</v>
      </c>
      <c r="D358" s="10">
        <v>505</v>
      </c>
      <c r="E358" s="14">
        <v>111.19515885022693</v>
      </c>
    </row>
    <row r="359" spans="1:5" x14ac:dyDescent="0.2">
      <c r="A359" s="10">
        <v>1233</v>
      </c>
      <c r="B359" s="14">
        <v>83.169934640522882</v>
      </c>
      <c r="D359" s="10">
        <v>506</v>
      </c>
      <c r="E359" s="14">
        <v>63.520408163265309</v>
      </c>
    </row>
    <row r="360" spans="1:5" x14ac:dyDescent="0.2">
      <c r="A360" s="10">
        <v>1237</v>
      </c>
      <c r="B360" s="14">
        <v>107.93357933579335</v>
      </c>
      <c r="D360" s="10">
        <v>507</v>
      </c>
      <c r="E360" s="14">
        <v>112.50654107796964</v>
      </c>
    </row>
    <row r="361" spans="1:5" x14ac:dyDescent="0.2">
      <c r="A361" s="10">
        <v>1240</v>
      </c>
      <c r="B361" s="14">
        <v>179.17789757412399</v>
      </c>
      <c r="D361" s="10">
        <v>509</v>
      </c>
      <c r="E361" s="14">
        <v>116.83599419448475</v>
      </c>
    </row>
    <row r="362" spans="1:5" x14ac:dyDescent="0.2">
      <c r="A362" s="10">
        <v>1244</v>
      </c>
      <c r="B362" s="14">
        <v>223.98843930635837</v>
      </c>
      <c r="D362" s="10">
        <v>510</v>
      </c>
      <c r="E362" s="14">
        <v>119.59654178674351</v>
      </c>
    </row>
    <row r="363" spans="1:5" x14ac:dyDescent="0.2">
      <c r="A363" s="10">
        <v>1252</v>
      </c>
      <c r="B363" s="14">
        <v>122.24199288256227</v>
      </c>
      <c r="D363" s="10">
        <v>513</v>
      </c>
      <c r="E363" s="14">
        <v>150.34722222222223</v>
      </c>
    </row>
    <row r="364" spans="1:5" x14ac:dyDescent="0.2">
      <c r="A364" s="10">
        <v>1257</v>
      </c>
      <c r="B364" s="14">
        <v>151.73628585807751</v>
      </c>
      <c r="D364" s="10">
        <v>514</v>
      </c>
      <c r="E364" s="14">
        <v>124.07407407407408</v>
      </c>
    </row>
    <row r="365" spans="1:5" x14ac:dyDescent="0.2">
      <c r="A365" s="10">
        <v>1258</v>
      </c>
      <c r="B365" s="14">
        <v>115.625</v>
      </c>
      <c r="D365" s="10">
        <v>516</v>
      </c>
      <c r="E365" s="14">
        <v>199.43613861386137</v>
      </c>
    </row>
    <row r="366" spans="1:5" x14ac:dyDescent="0.2">
      <c r="A366" s="10">
        <v>1259</v>
      </c>
      <c r="B366" s="14">
        <v>162.95025728987994</v>
      </c>
      <c r="D366" s="10">
        <v>517</v>
      </c>
      <c r="E366" s="14">
        <v>74.563473336479476</v>
      </c>
    </row>
    <row r="367" spans="1:5" x14ac:dyDescent="0.2">
      <c r="A367" s="10">
        <v>1262</v>
      </c>
      <c r="B367" s="14">
        <v>122.76190476190476</v>
      </c>
      <c r="D367" s="10">
        <v>518</v>
      </c>
      <c r="E367" s="14">
        <v>113.05460750853243</v>
      </c>
    </row>
    <row r="368" spans="1:5" x14ac:dyDescent="0.2">
      <c r="A368" s="10">
        <v>1265</v>
      </c>
      <c r="B368" s="14">
        <v>135.37771129394167</v>
      </c>
      <c r="D368" s="10">
        <v>519</v>
      </c>
      <c r="E368" s="14">
        <v>117.48329621380846</v>
      </c>
    </row>
    <row r="369" spans="1:5" x14ac:dyDescent="0.2">
      <c r="A369" s="10">
        <v>1271</v>
      </c>
      <c r="B369" s="14">
        <v>170.60367454068242</v>
      </c>
      <c r="D369" s="10">
        <v>520</v>
      </c>
      <c r="E369" s="14">
        <v>112.5</v>
      </c>
    </row>
    <row r="370" spans="1:5" x14ac:dyDescent="0.2">
      <c r="A370" s="10">
        <v>1274</v>
      </c>
      <c r="B370" s="14">
        <v>130.43478260869566</v>
      </c>
      <c r="D370" s="10">
        <v>521</v>
      </c>
      <c r="E370" s="14">
        <v>82.109737248840801</v>
      </c>
    </row>
    <row r="371" spans="1:5" x14ac:dyDescent="0.2">
      <c r="A371" s="10">
        <v>1280</v>
      </c>
      <c r="B371" s="14">
        <v>60.638297872340424</v>
      </c>
      <c r="D371" s="10">
        <v>522</v>
      </c>
      <c r="E371" s="14">
        <v>120.57877813504822</v>
      </c>
    </row>
    <row r="372" spans="1:5" x14ac:dyDescent="0.2">
      <c r="A372" s="10">
        <v>1282</v>
      </c>
      <c r="B372" s="14">
        <v>134.42867811799852</v>
      </c>
      <c r="D372" s="10">
        <v>523</v>
      </c>
      <c r="E372" s="14">
        <v>95.552884615384613</v>
      </c>
    </row>
    <row r="373" spans="1:5" x14ac:dyDescent="0.2">
      <c r="A373" s="10">
        <v>1289</v>
      </c>
      <c r="B373" s="14">
        <v>167.57082579867389</v>
      </c>
      <c r="D373" s="10">
        <v>524</v>
      </c>
      <c r="E373" s="14">
        <v>39.51026518391788</v>
      </c>
    </row>
    <row r="374" spans="1:5" x14ac:dyDescent="0.2">
      <c r="A374" s="10">
        <v>1295</v>
      </c>
      <c r="B374" s="14">
        <v>133.10185185185185</v>
      </c>
      <c r="D374" s="10">
        <v>525</v>
      </c>
      <c r="E374" s="14">
        <v>131.67222685571309</v>
      </c>
    </row>
    <row r="375" spans="1:5" x14ac:dyDescent="0.2">
      <c r="A375" s="10">
        <v>1298</v>
      </c>
      <c r="B375" s="14">
        <v>130.59701492537314</v>
      </c>
      <c r="D375" s="10">
        <v>526</v>
      </c>
      <c r="E375" s="14">
        <v>139.02053712480253</v>
      </c>
    </row>
    <row r="376" spans="1:5" x14ac:dyDescent="0.2">
      <c r="A376" s="10">
        <v>1306</v>
      </c>
      <c r="B376" s="14">
        <v>196.73123486682809</v>
      </c>
      <c r="D376" s="10">
        <v>528</v>
      </c>
      <c r="E376" s="14">
        <v>164.48986361960928</v>
      </c>
    </row>
    <row r="377" spans="1:5" x14ac:dyDescent="0.2">
      <c r="A377" s="10">
        <v>1307</v>
      </c>
      <c r="B377" s="14">
        <v>148.02631578947367</v>
      </c>
      <c r="D377" s="10">
        <v>530</v>
      </c>
      <c r="E377" s="14">
        <v>79.770974155069581</v>
      </c>
    </row>
    <row r="378" spans="1:5" x14ac:dyDescent="0.2">
      <c r="A378" s="10">
        <v>1309</v>
      </c>
      <c r="B378" s="14">
        <v>131.01604278074868</v>
      </c>
      <c r="D378" s="10">
        <v>531</v>
      </c>
      <c r="E378" s="14">
        <v>115.97084161696488</v>
      </c>
    </row>
    <row r="379" spans="1:5" x14ac:dyDescent="0.2">
      <c r="A379" s="10">
        <v>1318</v>
      </c>
      <c r="B379" s="14">
        <v>154.51183431952663</v>
      </c>
      <c r="D379" s="10">
        <v>532</v>
      </c>
      <c r="E379" s="14">
        <v>93.979441997063148</v>
      </c>
    </row>
    <row r="380" spans="1:5" x14ac:dyDescent="0.2">
      <c r="A380" s="10">
        <v>1322</v>
      </c>
      <c r="B380" s="14">
        <v>100.69444444444444</v>
      </c>
      <c r="D380" s="10">
        <v>535</v>
      </c>
      <c r="E380" s="14">
        <v>125.88401697312588</v>
      </c>
    </row>
    <row r="381" spans="1:5" x14ac:dyDescent="0.2">
      <c r="A381" s="10">
        <v>1324</v>
      </c>
      <c r="B381" s="14">
        <v>116.52542372881356</v>
      </c>
      <c r="D381" s="10">
        <v>536</v>
      </c>
      <c r="E381" s="14">
        <v>79.806978470675574</v>
      </c>
    </row>
    <row r="382" spans="1:5" x14ac:dyDescent="0.2">
      <c r="A382" s="10">
        <v>1325</v>
      </c>
      <c r="B382" s="14">
        <v>81.894150417827305</v>
      </c>
      <c r="D382" s="10">
        <v>537</v>
      </c>
      <c r="E382" s="14">
        <v>109.04872389791183</v>
      </c>
    </row>
    <row r="383" spans="1:5" x14ac:dyDescent="0.2">
      <c r="A383" s="10">
        <v>1326</v>
      </c>
      <c r="B383" s="14">
        <v>69.095477386934675</v>
      </c>
      <c r="D383" s="10">
        <v>538</v>
      </c>
      <c r="E383" s="14">
        <v>128.76157407407408</v>
      </c>
    </row>
    <row r="384" spans="1:5" x14ac:dyDescent="0.2">
      <c r="A384" s="10">
        <v>1333</v>
      </c>
      <c r="B384" s="14">
        <v>122.54901960784314</v>
      </c>
      <c r="D384" s="10">
        <v>539</v>
      </c>
      <c r="E384" s="14">
        <v>136.3244176013805</v>
      </c>
    </row>
    <row r="385" spans="1:5" x14ac:dyDescent="0.2">
      <c r="A385" s="10">
        <v>1334</v>
      </c>
      <c r="B385" s="14">
        <v>92.279411764705884</v>
      </c>
      <c r="D385" s="10">
        <v>540</v>
      </c>
      <c r="E385" s="14">
        <v>169.89381636477202</v>
      </c>
    </row>
    <row r="386" spans="1:5" x14ac:dyDescent="0.2">
      <c r="A386" s="10">
        <v>1336</v>
      </c>
      <c r="B386" s="14">
        <v>125.86206896551724</v>
      </c>
      <c r="D386" s="10">
        <v>542</v>
      </c>
      <c r="E386" s="14">
        <v>108.53391684901531</v>
      </c>
    </row>
    <row r="387" spans="1:5" x14ac:dyDescent="0.2">
      <c r="A387" s="10">
        <v>1338</v>
      </c>
      <c r="B387" s="14">
        <v>75.757575757575751</v>
      </c>
      <c r="D387" s="10">
        <v>543</v>
      </c>
      <c r="E387" s="14">
        <v>126.93452380952381</v>
      </c>
    </row>
    <row r="388" spans="1:5" x14ac:dyDescent="0.2">
      <c r="A388" s="10">
        <v>1346</v>
      </c>
      <c r="B388" s="14">
        <v>113.02083333333333</v>
      </c>
      <c r="D388" s="10">
        <v>545</v>
      </c>
      <c r="E388" s="14">
        <v>120.09692513368984</v>
      </c>
    </row>
    <row r="389" spans="1:5" x14ac:dyDescent="0.2">
      <c r="A389" s="10">
        <v>1353</v>
      </c>
      <c r="B389" s="14">
        <v>114.71088435374149</v>
      </c>
      <c r="D389" s="10">
        <v>546</v>
      </c>
      <c r="E389" s="14">
        <v>104.90151168117269</v>
      </c>
    </row>
    <row r="390" spans="1:5" x14ac:dyDescent="0.2">
      <c r="A390" s="10">
        <v>1365</v>
      </c>
      <c r="B390" s="14">
        <v>120.12666666666667</v>
      </c>
      <c r="D390" s="10">
        <v>547</v>
      </c>
      <c r="E390" s="14">
        <v>128.44036697247705</v>
      </c>
    </row>
    <row r="391" spans="1:5" x14ac:dyDescent="0.2">
      <c r="A391" s="10">
        <v>1369</v>
      </c>
      <c r="B391" s="14">
        <v>169.81132075471697</v>
      </c>
      <c r="D391" s="10">
        <v>550</v>
      </c>
      <c r="E391" s="14">
        <v>125.59694364851958</v>
      </c>
    </row>
    <row r="392" spans="1:5" x14ac:dyDescent="0.2">
      <c r="A392" s="10">
        <v>1371</v>
      </c>
      <c r="B392" s="14">
        <v>76.419213973799131</v>
      </c>
      <c r="D392" s="10">
        <v>552</v>
      </c>
      <c r="E392" s="14">
        <v>121.22844827586206</v>
      </c>
    </row>
    <row r="393" spans="1:5" x14ac:dyDescent="0.2">
      <c r="A393" s="10">
        <v>1374</v>
      </c>
      <c r="B393" s="14">
        <v>177.17432586403342</v>
      </c>
      <c r="D393" s="10">
        <v>553</v>
      </c>
      <c r="E393" s="14">
        <v>148.80605707629587</v>
      </c>
    </row>
    <row r="394" spans="1:5" x14ac:dyDescent="0.2">
      <c r="A394" s="10">
        <v>1377</v>
      </c>
      <c r="B394" s="14">
        <v>115.18987341772151</v>
      </c>
      <c r="D394" s="10">
        <v>555</v>
      </c>
      <c r="E394" s="14">
        <v>138.80742913000978</v>
      </c>
    </row>
    <row r="395" spans="1:5" x14ac:dyDescent="0.2">
      <c r="A395" s="10">
        <v>1379</v>
      </c>
      <c r="B395" s="14">
        <v>84.093211752786218</v>
      </c>
      <c r="D395" s="10">
        <v>558</v>
      </c>
      <c r="E395" s="14">
        <v>80.838323353293418</v>
      </c>
    </row>
    <row r="396" spans="1:5" x14ac:dyDescent="0.2">
      <c r="A396" s="10">
        <v>1381</v>
      </c>
      <c r="B396" s="14">
        <v>67.708333333333329</v>
      </c>
      <c r="D396" s="10">
        <v>559</v>
      </c>
      <c r="E396" s="14">
        <v>121.02351313969571</v>
      </c>
    </row>
    <row r="397" spans="1:5" x14ac:dyDescent="0.2">
      <c r="A397" s="10">
        <v>1385</v>
      </c>
      <c r="B397" s="14">
        <v>83.465818759936411</v>
      </c>
      <c r="D397" s="10">
        <v>561</v>
      </c>
      <c r="E397" s="14">
        <v>87.284482758620683</v>
      </c>
    </row>
    <row r="398" spans="1:5" x14ac:dyDescent="0.2">
      <c r="A398" s="10">
        <v>1395</v>
      </c>
      <c r="B398" s="14">
        <v>164.38533333333334</v>
      </c>
      <c r="D398" s="10">
        <v>563</v>
      </c>
      <c r="E398" s="14">
        <v>108.43373493975903</v>
      </c>
    </row>
    <row r="399" spans="1:5" x14ac:dyDescent="0.2">
      <c r="A399" s="10">
        <v>1403</v>
      </c>
      <c r="B399" s="14">
        <v>149.82921174652242</v>
      </c>
      <c r="D399" s="10">
        <v>564</v>
      </c>
      <c r="E399" s="14">
        <v>110.51373954599761</v>
      </c>
    </row>
    <row r="400" spans="1:5" x14ac:dyDescent="0.2">
      <c r="A400" s="10">
        <v>1406</v>
      </c>
      <c r="B400" s="14">
        <v>167.07168894289185</v>
      </c>
      <c r="D400" s="10">
        <v>565</v>
      </c>
      <c r="E400" s="14">
        <v>116.77559912854031</v>
      </c>
    </row>
    <row r="401" spans="1:5" x14ac:dyDescent="0.2">
      <c r="A401" s="10">
        <v>1407</v>
      </c>
      <c r="B401" s="14">
        <v>173.17708333333334</v>
      </c>
      <c r="D401" s="10">
        <v>566</v>
      </c>
      <c r="E401" s="14">
        <v>77.717061323618694</v>
      </c>
    </row>
    <row r="402" spans="1:5" x14ac:dyDescent="0.2">
      <c r="A402" s="10">
        <v>1413</v>
      </c>
      <c r="B402" s="14">
        <v>86.538461538461533</v>
      </c>
      <c r="D402" s="10">
        <v>567</v>
      </c>
      <c r="E402" s="14">
        <v>129.79233226837061</v>
      </c>
    </row>
    <row r="403" spans="1:5" x14ac:dyDescent="0.2">
      <c r="A403" s="10">
        <v>1414</v>
      </c>
      <c r="B403" s="14">
        <v>139.3709327548807</v>
      </c>
      <c r="D403" s="10">
        <v>568</v>
      </c>
      <c r="E403" s="14">
        <v>139.41368078175896</v>
      </c>
    </row>
    <row r="404" spans="1:5" x14ac:dyDescent="0.2">
      <c r="A404" s="10">
        <v>1416</v>
      </c>
      <c r="B404" s="14">
        <v>112.10962396430848</v>
      </c>
      <c r="D404" s="10">
        <v>571</v>
      </c>
      <c r="E404" s="14">
        <v>82.523148148148152</v>
      </c>
    </row>
    <row r="405" spans="1:5" x14ac:dyDescent="0.2">
      <c r="A405" s="10">
        <v>1422</v>
      </c>
      <c r="B405" s="14">
        <v>119.27034611786716</v>
      </c>
      <c r="D405" s="10">
        <v>573</v>
      </c>
      <c r="E405" s="14">
        <v>132.68321513002365</v>
      </c>
    </row>
    <row r="406" spans="1:5" x14ac:dyDescent="0.2">
      <c r="A406" s="10">
        <v>1423</v>
      </c>
      <c r="B406" s="14">
        <v>160.96698113207546</v>
      </c>
      <c r="D406" s="10">
        <v>574</v>
      </c>
      <c r="E406" s="14">
        <v>118.88111888111888</v>
      </c>
    </row>
    <row r="407" spans="1:5" x14ac:dyDescent="0.2">
      <c r="A407" s="10">
        <v>1425</v>
      </c>
      <c r="B407" s="14">
        <v>107.14285714285714</v>
      </c>
      <c r="D407" s="10">
        <v>575</v>
      </c>
      <c r="E407" s="14">
        <v>125.33814247069432</v>
      </c>
    </row>
    <row r="408" spans="1:5" x14ac:dyDescent="0.2">
      <c r="A408" s="10">
        <v>1429</v>
      </c>
      <c r="B408" s="14">
        <v>148.00995024875621</v>
      </c>
      <c r="D408" s="10">
        <v>577</v>
      </c>
      <c r="E408" s="14">
        <v>98.171970209884904</v>
      </c>
    </row>
    <row r="409" spans="1:5" x14ac:dyDescent="0.2">
      <c r="A409" s="10">
        <v>1432</v>
      </c>
      <c r="B409" s="14">
        <v>150.05219206680584</v>
      </c>
      <c r="D409" s="10">
        <v>578</v>
      </c>
      <c r="E409" s="14">
        <v>124.62121212121212</v>
      </c>
    </row>
    <row r="410" spans="1:5" x14ac:dyDescent="0.2">
      <c r="A410" s="10">
        <v>1438</v>
      </c>
      <c r="B410" s="14">
        <v>204.25310559006212</v>
      </c>
      <c r="D410" s="10">
        <v>580</v>
      </c>
      <c r="E410" s="14">
        <v>73.259052924791092</v>
      </c>
    </row>
    <row r="411" spans="1:5" x14ac:dyDescent="0.2">
      <c r="A411" s="10">
        <v>1439</v>
      </c>
      <c r="B411" s="14">
        <v>121.11650485436893</v>
      </c>
      <c r="D411" s="10">
        <v>581</v>
      </c>
      <c r="E411" s="14">
        <v>127.29181245626312</v>
      </c>
    </row>
    <row r="412" spans="1:5" x14ac:dyDescent="0.2">
      <c r="A412" s="10">
        <v>1442</v>
      </c>
      <c r="B412" s="14">
        <v>176.06132075471697</v>
      </c>
      <c r="D412" s="10">
        <v>582</v>
      </c>
      <c r="E412" s="14">
        <v>124.04162585700294</v>
      </c>
    </row>
    <row r="413" spans="1:5" x14ac:dyDescent="0.2">
      <c r="A413" s="10">
        <v>1444</v>
      </c>
      <c r="B413" s="14">
        <v>127.10084033613445</v>
      </c>
      <c r="D413" s="10">
        <v>583</v>
      </c>
      <c r="E413" s="14">
        <v>145.22058823529412</v>
      </c>
    </row>
    <row r="414" spans="1:5" x14ac:dyDescent="0.2">
      <c r="A414" s="10">
        <v>1449</v>
      </c>
      <c r="B414" s="14">
        <v>83.20950965824666</v>
      </c>
      <c r="D414" s="10">
        <v>584</v>
      </c>
      <c r="E414" s="14">
        <v>117.11711711711712</v>
      </c>
    </row>
    <row r="415" spans="1:5" x14ac:dyDescent="0.2">
      <c r="A415" s="10">
        <v>1450</v>
      </c>
      <c r="B415" s="14">
        <v>146.03174603174602</v>
      </c>
      <c r="D415" s="10">
        <v>585</v>
      </c>
      <c r="E415" s="14">
        <v>84.551811824539101</v>
      </c>
    </row>
    <row r="416" spans="1:5" x14ac:dyDescent="0.2">
      <c r="A416" s="10">
        <v>1453</v>
      </c>
      <c r="B416" s="14">
        <v>135.26119402985074</v>
      </c>
      <c r="D416" s="10">
        <v>591</v>
      </c>
      <c r="E416" s="14">
        <v>117.5094816687737</v>
      </c>
    </row>
    <row r="417" spans="1:5" x14ac:dyDescent="0.2">
      <c r="A417" s="10">
        <v>1455</v>
      </c>
      <c r="B417" s="14">
        <v>151.5151515151515</v>
      </c>
      <c r="D417" s="10">
        <v>592</v>
      </c>
      <c r="E417" s="14">
        <v>196.84233449477352</v>
      </c>
    </row>
    <row r="418" spans="1:5" x14ac:dyDescent="0.2">
      <c r="A418" s="10">
        <v>1459</v>
      </c>
      <c r="B418" s="14">
        <v>131.84137291280149</v>
      </c>
      <c r="D418" s="10">
        <v>595</v>
      </c>
      <c r="E418" s="14">
        <v>119.04761904761905</v>
      </c>
    </row>
    <row r="419" spans="1:5" x14ac:dyDescent="0.2">
      <c r="D419" s="10">
        <v>596</v>
      </c>
      <c r="E419" s="14">
        <v>174.6987951807229</v>
      </c>
    </row>
    <row r="420" spans="1:5" x14ac:dyDescent="0.2">
      <c r="D420" s="10">
        <v>597</v>
      </c>
      <c r="E420" s="14">
        <v>83.701754385964918</v>
      </c>
    </row>
    <row r="421" spans="1:5" x14ac:dyDescent="0.2">
      <c r="D421" s="10">
        <v>599</v>
      </c>
      <c r="E421" s="14">
        <v>132.05828779599273</v>
      </c>
    </row>
    <row r="422" spans="1:5" x14ac:dyDescent="0.2">
      <c r="D422" s="10">
        <v>600</v>
      </c>
      <c r="E422" s="14">
        <v>97.043701799485859</v>
      </c>
    </row>
    <row r="423" spans="1:5" x14ac:dyDescent="0.2">
      <c r="D423" s="10">
        <v>601</v>
      </c>
      <c r="E423" s="14">
        <v>144.4327731092437</v>
      </c>
    </row>
    <row r="424" spans="1:5" x14ac:dyDescent="0.2">
      <c r="D424" s="10">
        <v>602</v>
      </c>
      <c r="E424" s="14">
        <v>102.54545454545455</v>
      </c>
    </row>
    <row r="425" spans="1:5" x14ac:dyDescent="0.2">
      <c r="D425" s="10">
        <v>603</v>
      </c>
      <c r="E425" s="14">
        <v>114.88250652741515</v>
      </c>
    </row>
    <row r="426" spans="1:5" x14ac:dyDescent="0.2">
      <c r="D426" s="10">
        <v>605</v>
      </c>
      <c r="E426" s="14">
        <v>147.92503346720216</v>
      </c>
    </row>
    <row r="427" spans="1:5" x14ac:dyDescent="0.2">
      <c r="D427" s="10">
        <v>606</v>
      </c>
      <c r="E427" s="14">
        <v>103.22255790533737</v>
      </c>
    </row>
    <row r="428" spans="1:5" x14ac:dyDescent="0.2">
      <c r="D428" s="10">
        <v>607</v>
      </c>
      <c r="E428" s="14">
        <v>146.15384615384616</v>
      </c>
    </row>
    <row r="429" spans="1:5" x14ac:dyDescent="0.2">
      <c r="D429" s="10">
        <v>608</v>
      </c>
      <c r="E429" s="14">
        <v>112.05179282868527</v>
      </c>
    </row>
    <row r="430" spans="1:5" x14ac:dyDescent="0.2">
      <c r="D430" s="10">
        <v>609</v>
      </c>
      <c r="E430" s="14">
        <v>112.42955541640576</v>
      </c>
    </row>
    <row r="431" spans="1:5" x14ac:dyDescent="0.2">
      <c r="D431" s="10">
        <v>610</v>
      </c>
      <c r="E431" s="14">
        <v>115.16034985422741</v>
      </c>
    </row>
    <row r="432" spans="1:5" x14ac:dyDescent="0.2">
      <c r="D432" s="10">
        <v>611</v>
      </c>
      <c r="E432" s="14">
        <v>145.37854156990247</v>
      </c>
    </row>
    <row r="433" spans="4:5" x14ac:dyDescent="0.2">
      <c r="D433" s="10">
        <v>612</v>
      </c>
      <c r="E433" s="14">
        <v>143.41085271317829</v>
      </c>
    </row>
    <row r="434" spans="4:5" x14ac:dyDescent="0.2">
      <c r="D434" s="10">
        <v>613</v>
      </c>
      <c r="E434" s="14">
        <v>139.69017094017093</v>
      </c>
    </row>
    <row r="435" spans="4:5" x14ac:dyDescent="0.2">
      <c r="D435" s="10">
        <v>614</v>
      </c>
      <c r="E435" s="14">
        <v>131.25</v>
      </c>
    </row>
    <row r="436" spans="4:5" x14ac:dyDescent="0.2">
      <c r="D436" s="10">
        <v>616</v>
      </c>
      <c r="E436" s="14">
        <v>130.45540796963948</v>
      </c>
    </row>
    <row r="437" spans="4:5" x14ac:dyDescent="0.2">
      <c r="D437" s="10">
        <v>617</v>
      </c>
      <c r="E437" s="14">
        <v>121.40490390987409</v>
      </c>
    </row>
    <row r="438" spans="4:5" x14ac:dyDescent="0.2">
      <c r="D438" s="10">
        <v>619</v>
      </c>
      <c r="E438" s="14">
        <v>172.2171772428884</v>
      </c>
    </row>
    <row r="439" spans="4:5" x14ac:dyDescent="0.2">
      <c r="D439" s="10">
        <v>620</v>
      </c>
      <c r="E439" s="14">
        <v>134.83642793987622</v>
      </c>
    </row>
    <row r="440" spans="4:5" x14ac:dyDescent="0.2">
      <c r="D440" s="10">
        <v>622</v>
      </c>
      <c r="E440" s="14">
        <v>91.813312930374906</v>
      </c>
    </row>
    <row r="441" spans="4:5" x14ac:dyDescent="0.2">
      <c r="D441" s="10">
        <v>623</v>
      </c>
      <c r="E441" s="14">
        <v>137.75510204081633</v>
      </c>
    </row>
    <row r="442" spans="4:5" x14ac:dyDescent="0.2">
      <c r="D442" s="10">
        <v>625</v>
      </c>
      <c r="E442" s="14">
        <v>92.262569832402235</v>
      </c>
    </row>
    <row r="443" spans="4:5" x14ac:dyDescent="0.2">
      <c r="D443" s="10">
        <v>626</v>
      </c>
      <c r="E443" s="14">
        <v>143.36917562724014</v>
      </c>
    </row>
    <row r="444" spans="4:5" x14ac:dyDescent="0.2">
      <c r="D444" s="10">
        <v>627</v>
      </c>
      <c r="E444" s="14">
        <v>98.382559774964832</v>
      </c>
    </row>
    <row r="445" spans="4:5" x14ac:dyDescent="0.2">
      <c r="D445" s="10">
        <v>628</v>
      </c>
      <c r="E445" s="14">
        <v>100.65789473684211</v>
      </c>
    </row>
    <row r="446" spans="4:5" x14ac:dyDescent="0.2">
      <c r="D446" s="10">
        <v>629</v>
      </c>
      <c r="E446" s="14">
        <v>64.90384615384616</v>
      </c>
    </row>
    <row r="447" spans="4:5" x14ac:dyDescent="0.2">
      <c r="D447" s="10">
        <v>630</v>
      </c>
      <c r="E447" s="14">
        <v>124.81481481481481</v>
      </c>
    </row>
    <row r="448" spans="4:5" x14ac:dyDescent="0.2">
      <c r="D448" s="10">
        <v>631</v>
      </c>
      <c r="E448" s="14">
        <v>70.857142857142861</v>
      </c>
    </row>
    <row r="449" spans="4:5" x14ac:dyDescent="0.2">
      <c r="D449" s="10">
        <v>633</v>
      </c>
      <c r="E449" s="14">
        <v>58.469170800850463</v>
      </c>
    </row>
    <row r="450" spans="4:5" x14ac:dyDescent="0.2">
      <c r="D450" s="10">
        <v>634</v>
      </c>
      <c r="E450" s="14">
        <v>132.00757575757575</v>
      </c>
    </row>
    <row r="451" spans="4:5" x14ac:dyDescent="0.2">
      <c r="D451" s="10">
        <v>636</v>
      </c>
      <c r="E451" s="14">
        <v>58.910162002945505</v>
      </c>
    </row>
    <row r="452" spans="4:5" x14ac:dyDescent="0.2">
      <c r="D452" s="10">
        <v>638</v>
      </c>
      <c r="E452" s="14">
        <v>67.051189617880311</v>
      </c>
    </row>
    <row r="453" spans="4:5" x14ac:dyDescent="0.2">
      <c r="D453" s="10">
        <v>642</v>
      </c>
      <c r="E453" s="14">
        <v>117.15914981855884</v>
      </c>
    </row>
    <row r="454" spans="4:5" x14ac:dyDescent="0.2">
      <c r="D454" s="10">
        <v>643</v>
      </c>
      <c r="E454" s="14">
        <v>127.58875739644971</v>
      </c>
    </row>
    <row r="455" spans="4:5" x14ac:dyDescent="0.2">
      <c r="D455" s="10">
        <v>644</v>
      </c>
      <c r="E455" s="14">
        <v>93.827160493827165</v>
      </c>
    </row>
    <row r="456" spans="4:5" x14ac:dyDescent="0.2">
      <c r="D456" s="10">
        <v>646</v>
      </c>
      <c r="E456" s="14">
        <v>146.02446483180429</v>
      </c>
    </row>
    <row r="457" spans="4:5" x14ac:dyDescent="0.2">
      <c r="D457" s="10">
        <v>647</v>
      </c>
      <c r="E457" s="14">
        <v>93.797709923664115</v>
      </c>
    </row>
    <row r="458" spans="4:5" x14ac:dyDescent="0.2">
      <c r="D458" s="10">
        <v>648</v>
      </c>
      <c r="E458" s="14">
        <v>141.68190127970749</v>
      </c>
    </row>
    <row r="459" spans="4:5" x14ac:dyDescent="0.2">
      <c r="D459" s="10">
        <v>649</v>
      </c>
      <c r="E459" s="14">
        <v>84.284937466014142</v>
      </c>
    </row>
    <row r="460" spans="4:5" x14ac:dyDescent="0.2">
      <c r="D460" s="10">
        <v>651</v>
      </c>
      <c r="E460" s="14">
        <v>123.69369369369369</v>
      </c>
    </row>
    <row r="461" spans="4:5" x14ac:dyDescent="0.2">
      <c r="D461" s="10">
        <v>652</v>
      </c>
      <c r="E461" s="14">
        <v>71.523178807947019</v>
      </c>
    </row>
    <row r="462" spans="4:5" x14ac:dyDescent="0.2">
      <c r="D462" s="10">
        <v>654</v>
      </c>
      <c r="E462" s="14">
        <v>91.899251191286595</v>
      </c>
    </row>
    <row r="463" spans="4:5" x14ac:dyDescent="0.2">
      <c r="D463" s="10">
        <v>656</v>
      </c>
      <c r="E463" s="14">
        <v>80.586080586080584</v>
      </c>
    </row>
    <row r="464" spans="4:5" x14ac:dyDescent="0.2">
      <c r="D464" s="10">
        <v>657</v>
      </c>
      <c r="E464" s="14">
        <v>138.17663817663816</v>
      </c>
    </row>
    <row r="465" spans="4:5" x14ac:dyDescent="0.2">
      <c r="D465" s="10">
        <v>658</v>
      </c>
      <c r="E465" s="14">
        <v>99.201065246338217</v>
      </c>
    </row>
    <row r="466" spans="4:5" x14ac:dyDescent="0.2">
      <c r="D466" s="10">
        <v>659</v>
      </c>
      <c r="E466" s="14">
        <v>66.872427983539097</v>
      </c>
    </row>
    <row r="467" spans="4:5" x14ac:dyDescent="0.2">
      <c r="D467" s="10">
        <v>660</v>
      </c>
      <c r="E467" s="14">
        <v>112.38223418573351</v>
      </c>
    </row>
    <row r="468" spans="4:5" x14ac:dyDescent="0.2">
      <c r="D468" s="10">
        <v>661</v>
      </c>
      <c r="E468" s="14">
        <v>102.27390180878552</v>
      </c>
    </row>
    <row r="469" spans="4:5" x14ac:dyDescent="0.2">
      <c r="D469" s="10">
        <v>662</v>
      </c>
      <c r="E469" s="14">
        <v>164.21568627450981</v>
      </c>
    </row>
    <row r="470" spans="4:5" x14ac:dyDescent="0.2">
      <c r="D470" s="10">
        <v>664</v>
      </c>
      <c r="E470" s="14">
        <v>116.42675698560542</v>
      </c>
    </row>
    <row r="471" spans="4:5" x14ac:dyDescent="0.2">
      <c r="D471" s="10">
        <v>666</v>
      </c>
      <c r="E471" s="14">
        <v>119.05991735537189</v>
      </c>
    </row>
    <row r="472" spans="4:5" x14ac:dyDescent="0.2">
      <c r="D472" s="10">
        <v>667</v>
      </c>
      <c r="E472" s="14">
        <v>54.201680672268907</v>
      </c>
    </row>
    <row r="473" spans="4:5" x14ac:dyDescent="0.2">
      <c r="D473" s="10">
        <v>668</v>
      </c>
      <c r="E473" s="14">
        <v>115.2471709350804</v>
      </c>
    </row>
    <row r="474" spans="4:5" x14ac:dyDescent="0.2">
      <c r="D474" s="10">
        <v>669</v>
      </c>
      <c r="E474" s="14">
        <v>116.91022964509395</v>
      </c>
    </row>
    <row r="475" spans="4:5" x14ac:dyDescent="0.2">
      <c r="D475" s="10">
        <v>671</v>
      </c>
      <c r="E475" s="14">
        <v>117.54742547425474</v>
      </c>
    </row>
    <row r="476" spans="4:5" x14ac:dyDescent="0.2">
      <c r="D476" s="10">
        <v>672</v>
      </c>
      <c r="E476" s="14">
        <v>75.675675675675677</v>
      </c>
    </row>
    <row r="477" spans="4:5" x14ac:dyDescent="0.2">
      <c r="D477" s="10">
        <v>673</v>
      </c>
      <c r="E477" s="14">
        <v>136.58940397350995</v>
      </c>
    </row>
    <row r="478" spans="4:5" x14ac:dyDescent="0.2">
      <c r="D478" s="10">
        <v>674</v>
      </c>
      <c r="E478" s="14">
        <v>140.02175095160413</v>
      </c>
    </row>
    <row r="479" spans="4:5" x14ac:dyDescent="0.2">
      <c r="D479" s="10">
        <v>675</v>
      </c>
      <c r="E479" s="14">
        <v>123.2394366197183</v>
      </c>
    </row>
    <row r="480" spans="4:5" x14ac:dyDescent="0.2">
      <c r="D480" s="10">
        <v>676</v>
      </c>
      <c r="E480" s="14">
        <v>103.05343511450381</v>
      </c>
    </row>
    <row r="481" spans="4:5" x14ac:dyDescent="0.2">
      <c r="D481" s="10">
        <v>677</v>
      </c>
      <c r="E481" s="14">
        <v>49.041713641488165</v>
      </c>
    </row>
    <row r="482" spans="4:5" x14ac:dyDescent="0.2">
      <c r="D482" s="10">
        <v>679</v>
      </c>
      <c r="E482" s="14">
        <v>182.06256109481916</v>
      </c>
    </row>
    <row r="483" spans="4:5" x14ac:dyDescent="0.2">
      <c r="D483" s="10">
        <v>680</v>
      </c>
      <c r="E483" s="14">
        <v>130.06072874493927</v>
      </c>
    </row>
    <row r="484" spans="4:5" x14ac:dyDescent="0.2">
      <c r="D484" s="10">
        <v>682</v>
      </c>
      <c r="E484" s="14">
        <v>104.89078947368421</v>
      </c>
    </row>
    <row r="485" spans="4:5" x14ac:dyDescent="0.2">
      <c r="D485" s="10">
        <v>684</v>
      </c>
      <c r="E485" s="14">
        <v>170.86330935251797</v>
      </c>
    </row>
    <row r="486" spans="4:5" x14ac:dyDescent="0.2">
      <c r="D486" s="10">
        <v>685</v>
      </c>
      <c r="E486" s="14">
        <v>120.17400761283307</v>
      </c>
    </row>
    <row r="487" spans="4:5" x14ac:dyDescent="0.2">
      <c r="D487" s="10">
        <v>686</v>
      </c>
      <c r="E487" s="14">
        <v>99.282296650717697</v>
      </c>
    </row>
    <row r="488" spans="4:5" x14ac:dyDescent="0.2">
      <c r="D488" s="10">
        <v>687</v>
      </c>
      <c r="E488" s="14">
        <v>129.40090857467348</v>
      </c>
    </row>
    <row r="489" spans="4:5" x14ac:dyDescent="0.2">
      <c r="D489" s="10">
        <v>692</v>
      </c>
      <c r="E489" s="14">
        <v>174.93049119555144</v>
      </c>
    </row>
    <row r="490" spans="4:5" x14ac:dyDescent="0.2">
      <c r="D490" s="10">
        <v>693</v>
      </c>
      <c r="E490" s="14">
        <v>132.98928146089719</v>
      </c>
    </row>
    <row r="491" spans="4:5" x14ac:dyDescent="0.2">
      <c r="D491" s="10">
        <v>695</v>
      </c>
      <c r="E491" s="14">
        <v>91.942820012995455</v>
      </c>
    </row>
    <row r="492" spans="4:5" x14ac:dyDescent="0.2">
      <c r="D492" s="10">
        <v>699</v>
      </c>
      <c r="E492" s="14">
        <v>154.92170022371366</v>
      </c>
    </row>
    <row r="493" spans="4:5" x14ac:dyDescent="0.2">
      <c r="D493" s="10">
        <v>701</v>
      </c>
      <c r="E493" s="14">
        <v>173.61111111111111</v>
      </c>
    </row>
    <row r="494" spans="4:5" x14ac:dyDescent="0.2">
      <c r="D494" s="10">
        <v>702</v>
      </c>
      <c r="E494" s="14">
        <v>120.27491408934708</v>
      </c>
    </row>
    <row r="495" spans="4:5" x14ac:dyDescent="0.2">
      <c r="D495" s="10">
        <v>703</v>
      </c>
      <c r="E495" s="14">
        <v>140.49650621118013</v>
      </c>
    </row>
    <row r="496" spans="4:5" x14ac:dyDescent="0.2">
      <c r="D496" s="10">
        <v>704</v>
      </c>
      <c r="E496" s="14">
        <v>77.262693156732894</v>
      </c>
    </row>
    <row r="497" spans="4:5" x14ac:dyDescent="0.2">
      <c r="D497" s="10">
        <v>705</v>
      </c>
      <c r="E497" s="14">
        <v>143.5309973045822</v>
      </c>
    </row>
    <row r="498" spans="4:5" x14ac:dyDescent="0.2">
      <c r="D498" s="10">
        <v>706</v>
      </c>
      <c r="E498" s="14">
        <v>50.366300366300365</v>
      </c>
    </row>
    <row r="499" spans="4:5" x14ac:dyDescent="0.2">
      <c r="D499" s="10">
        <v>709</v>
      </c>
      <c r="E499" s="14">
        <v>123.31043956043956</v>
      </c>
    </row>
    <row r="500" spans="4:5" x14ac:dyDescent="0.2">
      <c r="D500" s="10">
        <v>710</v>
      </c>
      <c r="E500" s="14">
        <v>121.57079646017699</v>
      </c>
    </row>
    <row r="501" spans="4:5" x14ac:dyDescent="0.2">
      <c r="D501" s="10">
        <v>714</v>
      </c>
      <c r="E501" s="14">
        <v>134.375</v>
      </c>
    </row>
    <row r="502" spans="4:5" x14ac:dyDescent="0.2">
      <c r="D502" s="10">
        <v>715</v>
      </c>
      <c r="E502" s="14">
        <v>88.235294117647058</v>
      </c>
    </row>
    <row r="503" spans="4:5" x14ac:dyDescent="0.2">
      <c r="D503" s="10">
        <v>716</v>
      </c>
      <c r="E503" s="14">
        <v>122.22222222222223</v>
      </c>
    </row>
    <row r="504" spans="4:5" x14ac:dyDescent="0.2">
      <c r="D504" s="10">
        <v>717</v>
      </c>
      <c r="E504" s="14">
        <v>62.451057165231013</v>
      </c>
    </row>
    <row r="505" spans="4:5" x14ac:dyDescent="0.2">
      <c r="D505" s="10">
        <v>718</v>
      </c>
      <c r="E505" s="14">
        <v>133.276740237691</v>
      </c>
    </row>
    <row r="506" spans="4:5" x14ac:dyDescent="0.2">
      <c r="D506" s="10">
        <v>719</v>
      </c>
      <c r="E506" s="14">
        <v>141.02564102564102</v>
      </c>
    </row>
    <row r="507" spans="4:5" x14ac:dyDescent="0.2">
      <c r="D507" s="10">
        <v>720</v>
      </c>
      <c r="E507" s="14">
        <v>132.33779608650875</v>
      </c>
    </row>
    <row r="508" spans="4:5" x14ac:dyDescent="0.2">
      <c r="D508" s="10">
        <v>723</v>
      </c>
      <c r="E508" s="14">
        <v>144.09722222222223</v>
      </c>
    </row>
    <row r="509" spans="4:5" x14ac:dyDescent="0.2">
      <c r="D509" s="10">
        <v>724</v>
      </c>
      <c r="E509" s="14">
        <v>91.836734693877546</v>
      </c>
    </row>
    <row r="510" spans="4:5" x14ac:dyDescent="0.2">
      <c r="D510" s="10">
        <v>725</v>
      </c>
      <c r="E510" s="14">
        <v>188.45700824499411</v>
      </c>
    </row>
    <row r="511" spans="4:5" x14ac:dyDescent="0.2">
      <c r="D511" s="10">
        <v>726</v>
      </c>
      <c r="E511" s="14">
        <v>139.46759259259258</v>
      </c>
    </row>
    <row r="512" spans="4:5" x14ac:dyDescent="0.2">
      <c r="D512" s="10">
        <v>727</v>
      </c>
      <c r="E512" s="14">
        <v>132.14285714285714</v>
      </c>
    </row>
    <row r="513" spans="4:5" x14ac:dyDescent="0.2">
      <c r="D513" s="10">
        <v>729</v>
      </c>
      <c r="E513" s="14">
        <v>61.936936936936938</v>
      </c>
    </row>
    <row r="514" spans="4:5" x14ac:dyDescent="0.2">
      <c r="D514" s="10">
        <v>732</v>
      </c>
      <c r="E514" s="14">
        <v>163.61256544502618</v>
      </c>
    </row>
    <row r="515" spans="4:5" x14ac:dyDescent="0.2">
      <c r="D515" s="10">
        <v>733</v>
      </c>
      <c r="E515" s="14">
        <v>109.55194485475135</v>
      </c>
    </row>
    <row r="516" spans="4:5" x14ac:dyDescent="0.2">
      <c r="D516" s="10">
        <v>734</v>
      </c>
      <c r="E516" s="14">
        <v>114.86013986013987</v>
      </c>
    </row>
    <row r="517" spans="4:5" x14ac:dyDescent="0.2">
      <c r="D517" s="10">
        <v>735</v>
      </c>
      <c r="E517" s="14">
        <v>113.92405063291139</v>
      </c>
    </row>
    <row r="518" spans="4:5" x14ac:dyDescent="0.2">
      <c r="D518" s="10">
        <v>738</v>
      </c>
      <c r="E518" s="14">
        <v>133.20377568017767</v>
      </c>
    </row>
    <row r="519" spans="4:5" x14ac:dyDescent="0.2">
      <c r="D519" s="10">
        <v>739</v>
      </c>
      <c r="E519" s="14">
        <v>149.16666666666666</v>
      </c>
    </row>
    <row r="520" spans="4:5" x14ac:dyDescent="0.2">
      <c r="D520" s="10">
        <v>740</v>
      </c>
      <c r="E520" s="14">
        <v>109.95370370370371</v>
      </c>
    </row>
    <row r="521" spans="4:5" x14ac:dyDescent="0.2">
      <c r="D521" s="10">
        <v>742</v>
      </c>
      <c r="E521" s="14">
        <v>155.7017543859649</v>
      </c>
    </row>
    <row r="522" spans="4:5" x14ac:dyDescent="0.2">
      <c r="D522" s="10">
        <v>743</v>
      </c>
      <c r="E522" s="14">
        <v>132.69088213491474</v>
      </c>
    </row>
    <row r="523" spans="4:5" x14ac:dyDescent="0.2">
      <c r="D523" s="10">
        <v>744</v>
      </c>
      <c r="E523" s="14">
        <v>119.53551912568307</v>
      </c>
    </row>
    <row r="524" spans="4:5" x14ac:dyDescent="0.2">
      <c r="D524" s="10">
        <v>746</v>
      </c>
      <c r="E524" s="14">
        <v>110.42357274401473</v>
      </c>
    </row>
    <row r="525" spans="4:5" x14ac:dyDescent="0.2">
      <c r="D525" s="10">
        <v>747</v>
      </c>
      <c r="E525" s="14">
        <v>104.60992907801419</v>
      </c>
    </row>
    <row r="526" spans="4:5" x14ac:dyDescent="0.2">
      <c r="D526" s="10">
        <v>748</v>
      </c>
      <c r="E526" s="14">
        <v>100.74962121212121</v>
      </c>
    </row>
    <row r="527" spans="4:5" x14ac:dyDescent="0.2">
      <c r="D527" s="10">
        <v>749</v>
      </c>
      <c r="E527" s="14">
        <v>151.3953488372093</v>
      </c>
    </row>
    <row r="528" spans="4:5" x14ac:dyDescent="0.2">
      <c r="D528" s="10">
        <v>750</v>
      </c>
      <c r="E528" s="14">
        <v>64.094179202092874</v>
      </c>
    </row>
    <row r="529" spans="4:5" x14ac:dyDescent="0.2">
      <c r="D529" s="10">
        <v>751</v>
      </c>
      <c r="E529" s="14">
        <v>84.649122807017548</v>
      </c>
    </row>
    <row r="530" spans="4:5" x14ac:dyDescent="0.2">
      <c r="D530" s="10">
        <v>752</v>
      </c>
      <c r="E530" s="14">
        <v>122.72727272727273</v>
      </c>
    </row>
    <row r="531" spans="4:5" x14ac:dyDescent="0.2">
      <c r="D531" s="10">
        <v>753</v>
      </c>
      <c r="E531" s="14">
        <v>145.24765729585008</v>
      </c>
    </row>
    <row r="532" spans="4:5" x14ac:dyDescent="0.2">
      <c r="D532" s="10">
        <v>754</v>
      </c>
      <c r="E532" s="14">
        <v>131.3155386081983</v>
      </c>
    </row>
    <row r="533" spans="4:5" x14ac:dyDescent="0.2">
      <c r="D533" s="10">
        <v>755</v>
      </c>
      <c r="E533" s="14">
        <v>152.046783625731</v>
      </c>
    </row>
    <row r="534" spans="4:5" x14ac:dyDescent="0.2">
      <c r="D534" s="10">
        <v>756</v>
      </c>
      <c r="E534" s="14">
        <v>117.26716519374575</v>
      </c>
    </row>
    <row r="535" spans="4:5" x14ac:dyDescent="0.2">
      <c r="D535" s="10">
        <v>757</v>
      </c>
      <c r="E535" s="14">
        <v>119.90950226244344</v>
      </c>
    </row>
    <row r="536" spans="4:5" x14ac:dyDescent="0.2">
      <c r="D536" s="10">
        <v>758</v>
      </c>
      <c r="E536" s="14">
        <v>114.64646464646465</v>
      </c>
    </row>
    <row r="537" spans="4:5" x14ac:dyDescent="0.2">
      <c r="D537" s="10">
        <v>759</v>
      </c>
      <c r="E537" s="14">
        <v>119.5203197868088</v>
      </c>
    </row>
    <row r="538" spans="4:5" x14ac:dyDescent="0.2">
      <c r="D538" s="10">
        <v>760</v>
      </c>
      <c r="E538" s="14">
        <v>114.57921770051362</v>
      </c>
    </row>
    <row r="539" spans="4:5" x14ac:dyDescent="0.2">
      <c r="D539" s="10">
        <v>763</v>
      </c>
      <c r="E539" s="14">
        <v>139.10795087265674</v>
      </c>
    </row>
    <row r="540" spans="4:5" x14ac:dyDescent="0.2">
      <c r="D540" s="10">
        <v>764</v>
      </c>
      <c r="E540" s="14">
        <v>142.49471458773783</v>
      </c>
    </row>
    <row r="541" spans="4:5" x14ac:dyDescent="0.2">
      <c r="D541" s="10">
        <v>767</v>
      </c>
      <c r="E541" s="14">
        <v>114.6441073512252</v>
      </c>
    </row>
    <row r="542" spans="4:5" x14ac:dyDescent="0.2">
      <c r="D542" s="10">
        <v>768</v>
      </c>
      <c r="E542" s="14">
        <v>91.428571428571431</v>
      </c>
    </row>
    <row r="543" spans="4:5" x14ac:dyDescent="0.2">
      <c r="D543" s="10">
        <v>769</v>
      </c>
      <c r="E543" s="14">
        <v>118.10294117647059</v>
      </c>
    </row>
    <row r="544" spans="4:5" x14ac:dyDescent="0.2">
      <c r="D544" s="10">
        <v>770</v>
      </c>
      <c r="E544" s="14">
        <v>164.07441293077159</v>
      </c>
    </row>
    <row r="545" spans="4:5" x14ac:dyDescent="0.2">
      <c r="D545" s="10">
        <v>773</v>
      </c>
      <c r="E545" s="14">
        <v>95.792300805729639</v>
      </c>
    </row>
    <row r="546" spans="4:5" x14ac:dyDescent="0.2">
      <c r="D546" s="10">
        <v>775</v>
      </c>
      <c r="E546" s="14">
        <v>200.20273694880893</v>
      </c>
    </row>
    <row r="547" spans="4:5" x14ac:dyDescent="0.2">
      <c r="D547" s="10">
        <v>777</v>
      </c>
      <c r="E547" s="14">
        <v>137.23667905824038</v>
      </c>
    </row>
    <row r="548" spans="4:5" x14ac:dyDescent="0.2">
      <c r="D548" s="10">
        <v>778</v>
      </c>
      <c r="E548" s="14">
        <v>159.39597315436242</v>
      </c>
    </row>
    <row r="549" spans="4:5" x14ac:dyDescent="0.2">
      <c r="D549" s="10">
        <v>779</v>
      </c>
      <c r="E549" s="14">
        <v>71.287128712871294</v>
      </c>
    </row>
    <row r="550" spans="4:5" x14ac:dyDescent="0.2">
      <c r="D550" s="10">
        <v>781</v>
      </c>
      <c r="E550" s="14">
        <v>140.46288906624102</v>
      </c>
    </row>
    <row r="551" spans="4:5" x14ac:dyDescent="0.2">
      <c r="D551" s="10">
        <v>782</v>
      </c>
      <c r="E551" s="14">
        <v>109.73175296319401</v>
      </c>
    </row>
    <row r="552" spans="4:5" x14ac:dyDescent="0.2">
      <c r="D552" s="10">
        <v>783</v>
      </c>
      <c r="E552" s="14">
        <v>130.83916083916083</v>
      </c>
    </row>
    <row r="553" spans="4:5" x14ac:dyDescent="0.2">
      <c r="D553" s="10">
        <v>785</v>
      </c>
      <c r="E553" s="14">
        <v>86.253369272237194</v>
      </c>
    </row>
    <row r="554" spans="4:5" x14ac:dyDescent="0.2">
      <c r="D554" s="10">
        <v>786</v>
      </c>
      <c r="E554" s="14">
        <v>120.34277198211625</v>
      </c>
    </row>
    <row r="555" spans="4:5" x14ac:dyDescent="0.2">
      <c r="D555" s="10">
        <v>787</v>
      </c>
      <c r="E555" s="14">
        <v>84.140435835351084</v>
      </c>
    </row>
    <row r="556" spans="4:5" x14ac:dyDescent="0.2">
      <c r="D556" s="10">
        <v>788</v>
      </c>
      <c r="E556" s="14">
        <v>111.8042226487524</v>
      </c>
    </row>
    <row r="557" spans="4:5" x14ac:dyDescent="0.2">
      <c r="D557" s="10">
        <v>790</v>
      </c>
      <c r="E557" s="14">
        <v>89.841878294202203</v>
      </c>
    </row>
    <row r="558" spans="4:5" x14ac:dyDescent="0.2">
      <c r="D558" s="10">
        <v>792</v>
      </c>
      <c r="E558" s="14">
        <v>138.22975517890771</v>
      </c>
    </row>
    <row r="559" spans="4:5" x14ac:dyDescent="0.2">
      <c r="D559" s="10">
        <v>793</v>
      </c>
      <c r="E559" s="14">
        <v>134.02384500745157</v>
      </c>
    </row>
    <row r="560" spans="4:5" x14ac:dyDescent="0.2">
      <c r="D560" s="10">
        <v>794</v>
      </c>
      <c r="E560" s="14">
        <v>150.40106951871658</v>
      </c>
    </row>
    <row r="561" spans="4:5" x14ac:dyDescent="0.2">
      <c r="D561" s="10">
        <v>795</v>
      </c>
      <c r="E561" s="14">
        <v>102.63852242744063</v>
      </c>
    </row>
    <row r="562" spans="4:5" x14ac:dyDescent="0.2">
      <c r="D562" s="10">
        <v>796</v>
      </c>
      <c r="E562" s="14">
        <v>109.33503836317135</v>
      </c>
    </row>
    <row r="563" spans="4:5" x14ac:dyDescent="0.2">
      <c r="D563" s="10">
        <v>797</v>
      </c>
      <c r="E563" s="14">
        <v>111.67315175097276</v>
      </c>
    </row>
    <row r="564" spans="4:5" x14ac:dyDescent="0.2">
      <c r="D564" s="10">
        <v>799</v>
      </c>
      <c r="E564" s="14">
        <v>154.45859872611464</v>
      </c>
    </row>
    <row r="565" spans="4:5" x14ac:dyDescent="0.2">
      <c r="D565" s="10">
        <v>800</v>
      </c>
      <c r="E565" s="14">
        <v>98.981900452488688</v>
      </c>
    </row>
    <row r="566" spans="4:5" x14ac:dyDescent="0.2">
      <c r="D566" s="10">
        <v>801</v>
      </c>
      <c r="E566" s="14">
        <v>118.48341232227489</v>
      </c>
    </row>
    <row r="567" spans="4:5" x14ac:dyDescent="0.2">
      <c r="D567" s="10">
        <v>803</v>
      </c>
      <c r="E567" s="14">
        <v>129.80769230769232</v>
      </c>
    </row>
    <row r="568" spans="4:5" x14ac:dyDescent="0.2">
      <c r="D568" s="10">
        <v>804</v>
      </c>
      <c r="E568" s="14">
        <v>206.56732813607371</v>
      </c>
    </row>
    <row r="569" spans="4:5" x14ac:dyDescent="0.2">
      <c r="D569" s="10">
        <v>806</v>
      </c>
      <c r="E569" s="14">
        <v>159.43977591036415</v>
      </c>
    </row>
    <row r="570" spans="4:5" x14ac:dyDescent="0.2">
      <c r="D570" s="10">
        <v>807</v>
      </c>
      <c r="E570" s="14">
        <v>138.26530612244898</v>
      </c>
    </row>
    <row r="571" spans="4:5" x14ac:dyDescent="0.2">
      <c r="D571" s="10">
        <v>808</v>
      </c>
      <c r="E571" s="14">
        <v>141.81472081218274</v>
      </c>
    </row>
    <row r="572" spans="4:5" x14ac:dyDescent="0.2">
      <c r="D572" s="10">
        <v>809</v>
      </c>
      <c r="E572" s="14">
        <v>147.28360957642727</v>
      </c>
    </row>
    <row r="573" spans="4:5" x14ac:dyDescent="0.2">
      <c r="D573" s="10">
        <v>811</v>
      </c>
      <c r="E573" s="14">
        <v>138.27349121466767</v>
      </c>
    </row>
    <row r="574" spans="4:5" x14ac:dyDescent="0.2">
      <c r="D574" s="10">
        <v>814</v>
      </c>
      <c r="E574" s="14">
        <v>109.500693481276</v>
      </c>
    </row>
    <row r="575" spans="4:5" x14ac:dyDescent="0.2">
      <c r="D575" s="10">
        <v>815</v>
      </c>
      <c r="E575" s="14">
        <v>92.8</v>
      </c>
    </row>
    <row r="576" spans="4:5" x14ac:dyDescent="0.2">
      <c r="D576" s="10">
        <v>816</v>
      </c>
      <c r="E576" s="14">
        <v>135.4003612281758</v>
      </c>
    </row>
    <row r="577" spans="4:5" x14ac:dyDescent="0.2">
      <c r="D577" s="10">
        <v>818</v>
      </c>
      <c r="E577" s="14">
        <v>160.44997039668442</v>
      </c>
    </row>
    <row r="578" spans="4:5" x14ac:dyDescent="0.2">
      <c r="D578" s="10">
        <v>819</v>
      </c>
      <c r="E578" s="14">
        <v>147.3384030418251</v>
      </c>
    </row>
    <row r="579" spans="4:5" x14ac:dyDescent="0.2">
      <c r="D579" s="10">
        <v>821</v>
      </c>
      <c r="E579" s="14">
        <v>111.58536585365853</v>
      </c>
    </row>
    <row r="580" spans="4:5" x14ac:dyDescent="0.2">
      <c r="D580" s="10">
        <v>823</v>
      </c>
      <c r="E580" s="14">
        <v>129.8326601269475</v>
      </c>
    </row>
    <row r="581" spans="4:5" x14ac:dyDescent="0.2">
      <c r="D581" s="10">
        <v>824</v>
      </c>
      <c r="E581" s="14">
        <v>93.687038280725318</v>
      </c>
    </row>
    <row r="582" spans="4:5" x14ac:dyDescent="0.2">
      <c r="D582" s="10">
        <v>825</v>
      </c>
      <c r="E582" s="14">
        <v>156.21222296843519</v>
      </c>
    </row>
    <row r="583" spans="4:5" x14ac:dyDescent="0.2">
      <c r="D583" s="10">
        <v>828</v>
      </c>
      <c r="E583" s="14">
        <v>131.79916317991632</v>
      </c>
    </row>
    <row r="584" spans="4:5" x14ac:dyDescent="0.2">
      <c r="D584" s="10">
        <v>829</v>
      </c>
      <c r="E584" s="14">
        <v>87.017873941674509</v>
      </c>
    </row>
    <row r="585" spans="4:5" x14ac:dyDescent="0.2">
      <c r="D585" s="10">
        <v>831</v>
      </c>
      <c r="E585" s="14">
        <v>119.25287356321839</v>
      </c>
    </row>
    <row r="586" spans="4:5" x14ac:dyDescent="0.2">
      <c r="D586" s="10">
        <v>833</v>
      </c>
      <c r="E586" s="14">
        <v>129.5790049207217</v>
      </c>
    </row>
    <row r="587" spans="4:5" x14ac:dyDescent="0.2">
      <c r="D587" s="10">
        <v>834</v>
      </c>
      <c r="E587" s="14">
        <v>110.15831134564644</v>
      </c>
    </row>
    <row r="588" spans="4:5" x14ac:dyDescent="0.2">
      <c r="D588" s="10">
        <v>835</v>
      </c>
      <c r="E588" s="14">
        <v>122.33391608391608</v>
      </c>
    </row>
    <row r="589" spans="4:5" x14ac:dyDescent="0.2">
      <c r="D589" s="10">
        <v>839</v>
      </c>
      <c r="E589" s="14">
        <v>131.02820746132849</v>
      </c>
    </row>
    <row r="590" spans="4:5" x14ac:dyDescent="0.2">
      <c r="D590" s="10">
        <v>840</v>
      </c>
      <c r="E590" s="14">
        <v>108.75</v>
      </c>
    </row>
    <row r="591" spans="4:5" x14ac:dyDescent="0.2">
      <c r="D591" s="10">
        <v>841</v>
      </c>
      <c r="E591" s="14">
        <v>94.466936572199728</v>
      </c>
    </row>
    <row r="592" spans="4:5" x14ac:dyDescent="0.2">
      <c r="D592" s="10">
        <v>842</v>
      </c>
      <c r="E592" s="14">
        <v>102.3391812865497</v>
      </c>
    </row>
    <row r="593" spans="4:5" x14ac:dyDescent="0.2">
      <c r="D593" s="10">
        <v>843</v>
      </c>
      <c r="E593" s="14">
        <v>150.12875536480686</v>
      </c>
    </row>
    <row r="594" spans="4:5" x14ac:dyDescent="0.2">
      <c r="D594" s="10">
        <v>844</v>
      </c>
      <c r="E594" s="14">
        <v>78.333333333333329</v>
      </c>
    </row>
    <row r="595" spans="4:5" x14ac:dyDescent="0.2">
      <c r="D595" s="10">
        <v>845</v>
      </c>
      <c r="E595" s="14">
        <v>108.6864406779661</v>
      </c>
    </row>
    <row r="596" spans="4:5" x14ac:dyDescent="0.2">
      <c r="D596" s="10">
        <v>846</v>
      </c>
      <c r="E596" s="14">
        <v>100.52910052910053</v>
      </c>
    </row>
    <row r="597" spans="4:5" x14ac:dyDescent="0.2">
      <c r="D597" s="10">
        <v>847</v>
      </c>
      <c r="E597" s="14">
        <v>120</v>
      </c>
    </row>
    <row r="598" spans="4:5" x14ac:dyDescent="0.2">
      <c r="D598" s="10">
        <v>848</v>
      </c>
      <c r="E598" s="14">
        <v>154.51388888888889</v>
      </c>
    </row>
    <row r="599" spans="4:5" x14ac:dyDescent="0.2">
      <c r="D599" s="10">
        <v>849</v>
      </c>
      <c r="E599" s="14">
        <v>101.78117048346056</v>
      </c>
    </row>
    <row r="600" spans="4:5" x14ac:dyDescent="0.2">
      <c r="D600" s="10">
        <v>850</v>
      </c>
      <c r="E600" s="14">
        <v>100.80862533692722</v>
      </c>
    </row>
    <row r="601" spans="4:5" x14ac:dyDescent="0.2">
      <c r="D601" s="10">
        <v>853</v>
      </c>
      <c r="E601" s="14">
        <v>99.635479951397329</v>
      </c>
    </row>
    <row r="602" spans="4:5" x14ac:dyDescent="0.2">
      <c r="D602" s="10">
        <v>854</v>
      </c>
      <c r="E602" s="14">
        <v>109.34256055363322</v>
      </c>
    </row>
    <row r="603" spans="4:5" x14ac:dyDescent="0.2">
      <c r="D603" s="10">
        <v>855</v>
      </c>
      <c r="E603" s="14">
        <v>95.559302979201803</v>
      </c>
    </row>
    <row r="604" spans="4:5" x14ac:dyDescent="0.2">
      <c r="D604" s="10">
        <v>856</v>
      </c>
      <c r="E604" s="14">
        <v>122.11538461538461</v>
      </c>
    </row>
    <row r="605" spans="4:5" x14ac:dyDescent="0.2">
      <c r="D605" s="10">
        <v>857</v>
      </c>
      <c r="E605" s="14">
        <v>143.2748538011696</v>
      </c>
    </row>
    <row r="606" spans="4:5" x14ac:dyDescent="0.2">
      <c r="D606" s="10">
        <v>858</v>
      </c>
      <c r="E606" s="14">
        <v>117.4881836596894</v>
      </c>
    </row>
    <row r="607" spans="4:5" x14ac:dyDescent="0.2">
      <c r="D607" s="10">
        <v>859</v>
      </c>
      <c r="E607" s="14">
        <v>110.94890510948905</v>
      </c>
    </row>
    <row r="608" spans="4:5" x14ac:dyDescent="0.2">
      <c r="D608" s="10">
        <v>860</v>
      </c>
      <c r="E608" s="14">
        <v>94.197437829691026</v>
      </c>
    </row>
    <row r="609" spans="4:5" x14ac:dyDescent="0.2">
      <c r="D609" s="10">
        <v>861</v>
      </c>
      <c r="E609" s="14">
        <v>133.2047685834502</v>
      </c>
    </row>
    <row r="610" spans="4:5" x14ac:dyDescent="0.2">
      <c r="D610" s="10">
        <v>862</v>
      </c>
      <c r="E610" s="14">
        <v>126.56400384985562</v>
      </c>
    </row>
    <row r="611" spans="4:5" x14ac:dyDescent="0.2">
      <c r="D611" s="10">
        <v>863</v>
      </c>
      <c r="E611" s="14">
        <v>138.55970829535096</v>
      </c>
    </row>
    <row r="612" spans="4:5" x14ac:dyDescent="0.2">
      <c r="D612" s="10">
        <v>864</v>
      </c>
      <c r="E612" s="14">
        <v>115.41811846689896</v>
      </c>
    </row>
    <row r="613" spans="4:5" x14ac:dyDescent="0.2">
      <c r="D613" s="10">
        <v>865</v>
      </c>
      <c r="E613" s="14">
        <v>182.63848396501459</v>
      </c>
    </row>
    <row r="614" spans="4:5" x14ac:dyDescent="0.2">
      <c r="D614" s="10">
        <v>866</v>
      </c>
      <c r="E614" s="14">
        <v>148.20359281437126</v>
      </c>
    </row>
    <row r="615" spans="4:5" x14ac:dyDescent="0.2">
      <c r="D615" s="10">
        <v>867</v>
      </c>
      <c r="E615" s="14">
        <v>151.21506682867559</v>
      </c>
    </row>
    <row r="616" spans="4:5" x14ac:dyDescent="0.2">
      <c r="D616" s="10">
        <v>868</v>
      </c>
      <c r="E616" s="14">
        <v>115.17857142857143</v>
      </c>
    </row>
    <row r="617" spans="4:5" x14ac:dyDescent="0.2">
      <c r="D617" s="10">
        <v>870</v>
      </c>
      <c r="E617" s="14">
        <v>121.0877373011801</v>
      </c>
    </row>
    <row r="618" spans="4:5" x14ac:dyDescent="0.2">
      <c r="D618" s="10">
        <v>872</v>
      </c>
      <c r="E618" s="14">
        <v>119.20332936979786</v>
      </c>
    </row>
    <row r="619" spans="4:5" x14ac:dyDescent="0.2">
      <c r="D619" s="10">
        <v>873</v>
      </c>
      <c r="E619" s="14">
        <v>127.47252747252747</v>
      </c>
    </row>
    <row r="620" spans="4:5" x14ac:dyDescent="0.2">
      <c r="D620" s="10">
        <v>874</v>
      </c>
      <c r="E620" s="14">
        <v>104.88958990536278</v>
      </c>
    </row>
    <row r="621" spans="4:5" x14ac:dyDescent="0.2">
      <c r="D621" s="10">
        <v>875</v>
      </c>
      <c r="E621" s="14">
        <v>58.797524314765695</v>
      </c>
    </row>
    <row r="622" spans="4:5" x14ac:dyDescent="0.2">
      <c r="D622" s="10">
        <v>876</v>
      </c>
      <c r="E622" s="14">
        <v>116.27471264367816</v>
      </c>
    </row>
    <row r="623" spans="4:5" x14ac:dyDescent="0.2">
      <c r="D623" s="10">
        <v>877</v>
      </c>
      <c r="E623" s="14">
        <v>127.16346153846153</v>
      </c>
    </row>
    <row r="624" spans="4:5" x14ac:dyDescent="0.2">
      <c r="D624" s="10">
        <v>878</v>
      </c>
      <c r="E624" s="14">
        <v>157.37410071942446</v>
      </c>
    </row>
    <row r="625" spans="4:5" x14ac:dyDescent="0.2">
      <c r="D625" s="10">
        <v>879</v>
      </c>
      <c r="E625" s="14">
        <v>128.13852813852813</v>
      </c>
    </row>
    <row r="626" spans="4:5" x14ac:dyDescent="0.2">
      <c r="D626" s="10">
        <v>880</v>
      </c>
      <c r="E626" s="14">
        <v>157.98611111111111</v>
      </c>
    </row>
    <row r="627" spans="4:5" x14ac:dyDescent="0.2">
      <c r="D627" s="10">
        <v>882</v>
      </c>
      <c r="E627" s="14">
        <v>109.20209668025626</v>
      </c>
    </row>
    <row r="628" spans="4:5" x14ac:dyDescent="0.2">
      <c r="D628" s="10">
        <v>883</v>
      </c>
      <c r="E628" s="14">
        <v>111.73885750156937</v>
      </c>
    </row>
    <row r="629" spans="4:5" x14ac:dyDescent="0.2">
      <c r="D629" s="10">
        <v>884</v>
      </c>
      <c r="E629" s="14">
        <v>53.139013452914796</v>
      </c>
    </row>
    <row r="630" spans="4:5" x14ac:dyDescent="0.2">
      <c r="D630" s="10">
        <v>885</v>
      </c>
      <c r="E630" s="14">
        <v>112.10762331838565</v>
      </c>
    </row>
    <row r="631" spans="4:5" x14ac:dyDescent="0.2">
      <c r="D631" s="10">
        <v>887</v>
      </c>
      <c r="E631" s="14">
        <v>84.696261682242991</v>
      </c>
    </row>
    <row r="632" spans="4:5" x14ac:dyDescent="0.2">
      <c r="D632" s="10">
        <v>888</v>
      </c>
      <c r="E632" s="14">
        <v>97.272074659009334</v>
      </c>
    </row>
    <row r="633" spans="4:5" x14ac:dyDescent="0.2">
      <c r="D633" s="10">
        <v>889</v>
      </c>
      <c r="E633" s="14">
        <v>120.88407758231845</v>
      </c>
    </row>
    <row r="634" spans="4:5" x14ac:dyDescent="0.2">
      <c r="D634" s="10">
        <v>891</v>
      </c>
      <c r="E634" s="14">
        <v>133.00865800865802</v>
      </c>
    </row>
    <row r="635" spans="4:5" x14ac:dyDescent="0.2">
      <c r="D635" s="10">
        <v>892</v>
      </c>
      <c r="E635" s="14">
        <v>102.49554367201426</v>
      </c>
    </row>
    <row r="636" spans="4:5" x14ac:dyDescent="0.2">
      <c r="D636" s="10">
        <v>893</v>
      </c>
      <c r="E636" s="14">
        <v>144.6629213483146</v>
      </c>
    </row>
    <row r="637" spans="4:5" x14ac:dyDescent="0.2">
      <c r="D637" s="10">
        <v>894</v>
      </c>
      <c r="E637" s="14">
        <v>119.3058568329718</v>
      </c>
    </row>
    <row r="638" spans="4:5" x14ac:dyDescent="0.2">
      <c r="D638" s="10">
        <v>895</v>
      </c>
      <c r="E638" s="14">
        <v>77.431921824104236</v>
      </c>
    </row>
    <row r="639" spans="4:5" x14ac:dyDescent="0.2">
      <c r="D639" s="10">
        <v>896</v>
      </c>
      <c r="E639" s="14">
        <v>77.951002227171486</v>
      </c>
    </row>
    <row r="640" spans="4:5" x14ac:dyDescent="0.2">
      <c r="D640" s="10">
        <v>898</v>
      </c>
      <c r="E640" s="14">
        <v>63.818303571428572</v>
      </c>
    </row>
    <row r="641" spans="4:5" x14ac:dyDescent="0.2">
      <c r="D641" s="10">
        <v>900</v>
      </c>
      <c r="E641" s="14">
        <v>109.22330097087378</v>
      </c>
    </row>
    <row r="642" spans="4:5" x14ac:dyDescent="0.2">
      <c r="D642" s="10">
        <v>903</v>
      </c>
      <c r="E642" s="14">
        <v>119.28429423459245</v>
      </c>
    </row>
    <row r="643" spans="4:5" x14ac:dyDescent="0.2">
      <c r="D643" s="10">
        <v>904</v>
      </c>
      <c r="E643" s="14">
        <v>143.7125748502994</v>
      </c>
    </row>
    <row r="644" spans="4:5" x14ac:dyDescent="0.2">
      <c r="D644" s="10">
        <v>905</v>
      </c>
      <c r="E644" s="14">
        <v>139.13525498891352</v>
      </c>
    </row>
    <row r="645" spans="4:5" x14ac:dyDescent="0.2">
      <c r="D645" s="10">
        <v>906</v>
      </c>
      <c r="E645" s="14">
        <v>120.41392285983066</v>
      </c>
    </row>
    <row r="646" spans="4:5" x14ac:dyDescent="0.2">
      <c r="D646" s="10">
        <v>907</v>
      </c>
      <c r="E646" s="14">
        <v>155.86797066014671</v>
      </c>
    </row>
    <row r="647" spans="4:5" x14ac:dyDescent="0.2">
      <c r="D647" s="10">
        <v>908</v>
      </c>
      <c r="E647" s="14">
        <v>121.53621779290228</v>
      </c>
    </row>
    <row r="648" spans="4:5" x14ac:dyDescent="0.2">
      <c r="D648" s="10">
        <v>910</v>
      </c>
      <c r="E648" s="14">
        <v>117.25067385444744</v>
      </c>
    </row>
    <row r="649" spans="4:5" x14ac:dyDescent="0.2">
      <c r="D649" s="10">
        <v>911</v>
      </c>
      <c r="E649" s="14">
        <v>67.854001759014949</v>
      </c>
    </row>
    <row r="650" spans="4:5" x14ac:dyDescent="0.2">
      <c r="D650" s="10">
        <v>912</v>
      </c>
      <c r="E650" s="14">
        <v>113.17034700315457</v>
      </c>
    </row>
    <row r="651" spans="4:5" x14ac:dyDescent="0.2">
      <c r="D651" s="10">
        <v>913</v>
      </c>
      <c r="E651" s="14">
        <v>86.699507389162562</v>
      </c>
    </row>
    <row r="652" spans="4:5" x14ac:dyDescent="0.2">
      <c r="D652" s="10">
        <v>914</v>
      </c>
      <c r="E652" s="14">
        <v>72.427572427572429</v>
      </c>
    </row>
    <row r="653" spans="4:5" x14ac:dyDescent="0.2">
      <c r="D653" s="10">
        <v>916</v>
      </c>
      <c r="E653" s="14">
        <v>68.681318681318686</v>
      </c>
    </row>
    <row r="654" spans="4:5" x14ac:dyDescent="0.2">
      <c r="D654" s="10">
        <v>918</v>
      </c>
      <c r="E654" s="14">
        <v>109.84540276647681</v>
      </c>
    </row>
    <row r="655" spans="4:5" x14ac:dyDescent="0.2">
      <c r="D655" s="10">
        <v>919</v>
      </c>
      <c r="E655" s="14">
        <v>111.89468735307945</v>
      </c>
    </row>
    <row r="656" spans="4:5" x14ac:dyDescent="0.2">
      <c r="D656" s="10">
        <v>920</v>
      </c>
      <c r="E656" s="14">
        <v>124.82319660537482</v>
      </c>
    </row>
    <row r="657" spans="4:5" x14ac:dyDescent="0.2">
      <c r="D657" s="10">
        <v>921</v>
      </c>
      <c r="E657" s="14">
        <v>116.79256246368391</v>
      </c>
    </row>
    <row r="658" spans="4:5" x14ac:dyDescent="0.2">
      <c r="D658" s="10">
        <v>922</v>
      </c>
      <c r="E658" s="14">
        <v>66.318181818181813</v>
      </c>
    </row>
    <row r="659" spans="4:5" x14ac:dyDescent="0.2">
      <c r="D659" s="10">
        <v>923</v>
      </c>
      <c r="E659" s="14">
        <v>129.17173252279636</v>
      </c>
    </row>
    <row r="660" spans="4:5" x14ac:dyDescent="0.2">
      <c r="D660" s="10">
        <v>925</v>
      </c>
      <c r="E660" s="14">
        <v>123.07236061684461</v>
      </c>
    </row>
    <row r="661" spans="4:5" x14ac:dyDescent="0.2">
      <c r="D661" s="10">
        <v>926</v>
      </c>
      <c r="E661" s="14">
        <v>155.41740674955594</v>
      </c>
    </row>
    <row r="662" spans="4:5" x14ac:dyDescent="0.2">
      <c r="D662" s="10">
        <v>927</v>
      </c>
      <c r="E662" s="14">
        <v>120.05054759898904</v>
      </c>
    </row>
    <row r="663" spans="4:5" x14ac:dyDescent="0.2">
      <c r="D663" s="10">
        <v>928</v>
      </c>
      <c r="E663" s="14">
        <v>88.978766430738119</v>
      </c>
    </row>
    <row r="664" spans="4:5" x14ac:dyDescent="0.2">
      <c r="D664" s="10">
        <v>929</v>
      </c>
      <c r="E664" s="14">
        <v>132.27069351230426</v>
      </c>
    </row>
    <row r="665" spans="4:5" x14ac:dyDescent="0.2">
      <c r="D665" s="10">
        <v>930</v>
      </c>
      <c r="E665" s="14">
        <v>99.284436493738824</v>
      </c>
    </row>
    <row r="666" spans="4:5" x14ac:dyDescent="0.2">
      <c r="D666" s="10">
        <v>931</v>
      </c>
      <c r="E666" s="14">
        <v>137.10777626193723</v>
      </c>
    </row>
    <row r="667" spans="4:5" x14ac:dyDescent="0.2">
      <c r="D667" s="10">
        <v>933</v>
      </c>
      <c r="E667" s="14">
        <v>167.97900262467192</v>
      </c>
    </row>
    <row r="668" spans="4:5" x14ac:dyDescent="0.2">
      <c r="D668" s="10">
        <v>934</v>
      </c>
      <c r="E668" s="14">
        <v>126.66666666666667</v>
      </c>
    </row>
    <row r="669" spans="4:5" x14ac:dyDescent="0.2">
      <c r="D669" s="10">
        <v>935</v>
      </c>
      <c r="E669" s="14">
        <v>116.96471725471243</v>
      </c>
    </row>
    <row r="670" spans="4:5" x14ac:dyDescent="0.2">
      <c r="D670" s="10">
        <v>938</v>
      </c>
      <c r="E670" s="14">
        <v>128.36123795027905</v>
      </c>
    </row>
    <row r="671" spans="4:5" x14ac:dyDescent="0.2">
      <c r="D671" s="10">
        <v>939</v>
      </c>
      <c r="E671" s="14">
        <v>122.2217125382263</v>
      </c>
    </row>
    <row r="672" spans="4:5" x14ac:dyDescent="0.2">
      <c r="D672" s="10">
        <v>940</v>
      </c>
      <c r="E672" s="14">
        <v>101.70620058260508</v>
      </c>
    </row>
    <row r="673" spans="4:5" x14ac:dyDescent="0.2">
      <c r="D673" s="10">
        <v>941</v>
      </c>
      <c r="E673" s="14">
        <v>87.326388888888886</v>
      </c>
    </row>
    <row r="674" spans="4:5" x14ac:dyDescent="0.2">
      <c r="D674" s="10">
        <v>942</v>
      </c>
      <c r="E674" s="14">
        <v>103.88349514563107</v>
      </c>
    </row>
    <row r="675" spans="4:5" x14ac:dyDescent="0.2">
      <c r="D675" s="10">
        <v>943</v>
      </c>
      <c r="E675" s="14">
        <v>104.16666666666667</v>
      </c>
    </row>
    <row r="676" spans="4:5" x14ac:dyDescent="0.2">
      <c r="D676" s="10">
        <v>944</v>
      </c>
      <c r="E676" s="14">
        <v>87.622549019607845</v>
      </c>
    </row>
    <row r="677" spans="4:5" x14ac:dyDescent="0.2">
      <c r="D677" s="10">
        <v>945</v>
      </c>
      <c r="E677" s="14">
        <v>102.30654761904762</v>
      </c>
    </row>
    <row r="678" spans="4:5" x14ac:dyDescent="0.2">
      <c r="D678" s="10">
        <v>947</v>
      </c>
      <c r="E678" s="14">
        <v>125</v>
      </c>
    </row>
    <row r="679" spans="4:5" x14ac:dyDescent="0.2">
      <c r="D679" s="10">
        <v>948</v>
      </c>
      <c r="E679" s="14">
        <v>165.74585635359117</v>
      </c>
    </row>
    <row r="680" spans="4:5" x14ac:dyDescent="0.2">
      <c r="D680" s="10">
        <v>949</v>
      </c>
      <c r="E680" s="14">
        <v>108.38963963963964</v>
      </c>
    </row>
    <row r="681" spans="4:5" x14ac:dyDescent="0.2">
      <c r="D681" s="10">
        <v>950</v>
      </c>
      <c r="E681" s="14">
        <v>143.01230992034758</v>
      </c>
    </row>
    <row r="682" spans="4:5" x14ac:dyDescent="0.2">
      <c r="D682" s="10">
        <v>951</v>
      </c>
      <c r="E682" s="14">
        <v>149.30555555555554</v>
      </c>
    </row>
    <row r="683" spans="4:5" x14ac:dyDescent="0.2">
      <c r="D683" s="10">
        <v>952</v>
      </c>
      <c r="E683" s="14">
        <v>124.24870466321244</v>
      </c>
    </row>
    <row r="684" spans="4:5" x14ac:dyDescent="0.2">
      <c r="D684" s="10">
        <v>954</v>
      </c>
      <c r="E684" s="14">
        <v>87.39837398373983</v>
      </c>
    </row>
    <row r="685" spans="4:5" x14ac:dyDescent="0.2">
      <c r="D685" s="10">
        <v>955</v>
      </c>
      <c r="E685" s="14">
        <v>130.10204081632654</v>
      </c>
    </row>
    <row r="686" spans="4:5" x14ac:dyDescent="0.2">
      <c r="D686" s="10">
        <v>956</v>
      </c>
      <c r="E686" s="14">
        <v>74.055158324821249</v>
      </c>
    </row>
    <row r="687" spans="4:5" x14ac:dyDescent="0.2">
      <c r="D687" s="10">
        <v>958</v>
      </c>
      <c r="E687" s="14">
        <v>124.88174077578051</v>
      </c>
    </row>
    <row r="688" spans="4:5" x14ac:dyDescent="0.2">
      <c r="D688" s="10">
        <v>959</v>
      </c>
      <c r="E688" s="14">
        <v>138.36948391922215</v>
      </c>
    </row>
    <row r="689" spans="4:5" x14ac:dyDescent="0.2">
      <c r="D689" s="10">
        <v>960</v>
      </c>
      <c r="E689" s="14">
        <v>109.46327683615819</v>
      </c>
    </row>
    <row r="690" spans="4:5" x14ac:dyDescent="0.2">
      <c r="D690" s="10">
        <v>962</v>
      </c>
      <c r="E690" s="14">
        <v>94.707520891364908</v>
      </c>
    </row>
    <row r="691" spans="4:5" x14ac:dyDescent="0.2">
      <c r="D691" s="10">
        <v>963</v>
      </c>
      <c r="E691" s="14">
        <v>100.12919896640827</v>
      </c>
    </row>
    <row r="692" spans="4:5" x14ac:dyDescent="0.2">
      <c r="D692" s="10">
        <v>965</v>
      </c>
      <c r="E692" s="14">
        <v>113.46356916578669</v>
      </c>
    </row>
    <row r="693" spans="4:5" x14ac:dyDescent="0.2">
      <c r="D693" s="10">
        <v>966</v>
      </c>
      <c r="E693" s="14">
        <v>120.55256064690028</v>
      </c>
    </row>
    <row r="694" spans="4:5" x14ac:dyDescent="0.2">
      <c r="D694" s="10">
        <v>968</v>
      </c>
      <c r="E694" s="14">
        <v>122.95081967213115</v>
      </c>
    </row>
    <row r="695" spans="4:5" x14ac:dyDescent="0.2">
      <c r="D695" s="10">
        <v>971</v>
      </c>
      <c r="E695" s="14">
        <v>113.25503355704699</v>
      </c>
    </row>
    <row r="696" spans="4:5" x14ac:dyDescent="0.2">
      <c r="D696" s="10">
        <v>974</v>
      </c>
      <c r="E696" s="14">
        <v>127.45098039215686</v>
      </c>
    </row>
    <row r="697" spans="4:5" x14ac:dyDescent="0.2">
      <c r="D697" s="10">
        <v>975</v>
      </c>
      <c r="E697" s="14">
        <v>82.961862308073307</v>
      </c>
    </row>
    <row r="698" spans="4:5" x14ac:dyDescent="0.2">
      <c r="D698" s="10">
        <v>976</v>
      </c>
      <c r="E698" s="14">
        <v>119.39218523878436</v>
      </c>
    </row>
    <row r="699" spans="4:5" x14ac:dyDescent="0.2">
      <c r="D699" s="10">
        <v>979</v>
      </c>
      <c r="E699" s="14">
        <v>123.04250559284117</v>
      </c>
    </row>
    <row r="700" spans="4:5" x14ac:dyDescent="0.2">
      <c r="D700" s="10">
        <v>980</v>
      </c>
      <c r="E700" s="14">
        <v>123.9964317573595</v>
      </c>
    </row>
    <row r="701" spans="4:5" x14ac:dyDescent="0.2">
      <c r="D701" s="10">
        <v>981</v>
      </c>
      <c r="E701" s="14">
        <v>178.57857857857857</v>
      </c>
    </row>
    <row r="702" spans="4:5" x14ac:dyDescent="0.2">
      <c r="D702" s="10">
        <v>982</v>
      </c>
      <c r="E702" s="14">
        <v>128.63705972434917</v>
      </c>
    </row>
    <row r="703" spans="4:5" x14ac:dyDescent="0.2">
      <c r="D703" s="10">
        <v>984</v>
      </c>
      <c r="E703" s="14">
        <v>111.7467248908297</v>
      </c>
    </row>
    <row r="704" spans="4:5" x14ac:dyDescent="0.2">
      <c r="D704" s="10">
        <v>985</v>
      </c>
      <c r="E704" s="14">
        <v>72.664359861591691</v>
      </c>
    </row>
    <row r="705" spans="4:5" x14ac:dyDescent="0.2">
      <c r="D705" s="10">
        <v>986</v>
      </c>
      <c r="E705" s="14">
        <v>107.38831615120274</v>
      </c>
    </row>
    <row r="706" spans="4:5" x14ac:dyDescent="0.2">
      <c r="D706" s="10">
        <v>988</v>
      </c>
      <c r="E706" s="14">
        <v>203.70721649484537</v>
      </c>
    </row>
    <row r="707" spans="4:5" x14ac:dyDescent="0.2">
      <c r="D707" s="10">
        <v>989</v>
      </c>
      <c r="E707" s="14">
        <v>96.059113300492612</v>
      </c>
    </row>
    <row r="708" spans="4:5" x14ac:dyDescent="0.2">
      <c r="D708" s="10">
        <v>990</v>
      </c>
      <c r="E708" s="14">
        <v>125</v>
      </c>
    </row>
    <row r="709" spans="4:5" x14ac:dyDescent="0.2">
      <c r="D709" s="10">
        <v>991</v>
      </c>
      <c r="E709" s="14">
        <v>145.48494983277592</v>
      </c>
    </row>
    <row r="710" spans="4:5" x14ac:dyDescent="0.2">
      <c r="D710" s="10">
        <v>992</v>
      </c>
      <c r="E710" s="14">
        <v>96.440872560275551</v>
      </c>
    </row>
    <row r="711" spans="4:5" x14ac:dyDescent="0.2">
      <c r="D711" s="10">
        <v>993</v>
      </c>
      <c r="E711" s="14">
        <v>101.02647217720151</v>
      </c>
    </row>
    <row r="712" spans="4:5" x14ac:dyDescent="0.2">
      <c r="D712" s="10">
        <v>994</v>
      </c>
      <c r="E712" s="14">
        <v>115.93333333333334</v>
      </c>
    </row>
    <row r="713" spans="4:5" x14ac:dyDescent="0.2">
      <c r="D713" s="10">
        <v>995</v>
      </c>
      <c r="E713" s="14">
        <v>196.44935972060534</v>
      </c>
    </row>
    <row r="714" spans="4:5" x14ac:dyDescent="0.2">
      <c r="D714" s="10">
        <v>996</v>
      </c>
      <c r="E714" s="14">
        <v>98.861788617886177</v>
      </c>
    </row>
    <row r="715" spans="4:5" x14ac:dyDescent="0.2">
      <c r="D715" s="10">
        <v>997</v>
      </c>
      <c r="E715" s="14">
        <v>130</v>
      </c>
    </row>
    <row r="716" spans="4:5" x14ac:dyDescent="0.2">
      <c r="D716" s="10">
        <v>999</v>
      </c>
      <c r="E716" s="14">
        <v>84.493964716805948</v>
      </c>
    </row>
    <row r="717" spans="4:5" x14ac:dyDescent="0.2">
      <c r="D717" s="10">
        <v>1003</v>
      </c>
      <c r="E717" s="14">
        <v>147.39517153748412</v>
      </c>
    </row>
    <row r="718" spans="4:5" x14ac:dyDescent="0.2">
      <c r="D718" s="10">
        <v>1004</v>
      </c>
      <c r="E718" s="14">
        <v>81.491071428571431</v>
      </c>
    </row>
    <row r="719" spans="4:5" x14ac:dyDescent="0.2">
      <c r="D719" s="10">
        <v>1006</v>
      </c>
      <c r="E719" s="14">
        <v>152.18274111675126</v>
      </c>
    </row>
    <row r="720" spans="4:5" x14ac:dyDescent="0.2">
      <c r="D720" s="10">
        <v>1007</v>
      </c>
      <c r="E720" s="14">
        <v>98.672299336149663</v>
      </c>
    </row>
    <row r="721" spans="4:5" x14ac:dyDescent="0.2">
      <c r="D721" s="10">
        <v>1008</v>
      </c>
      <c r="E721" s="14">
        <v>80.586080586080584</v>
      </c>
    </row>
    <row r="722" spans="4:5" x14ac:dyDescent="0.2">
      <c r="D722" s="10">
        <v>1009</v>
      </c>
      <c r="E722" s="14">
        <v>140.35087719298247</v>
      </c>
    </row>
    <row r="723" spans="4:5" x14ac:dyDescent="0.2">
      <c r="D723" s="10">
        <v>1010</v>
      </c>
      <c r="E723" s="14">
        <v>67.017082785808142</v>
      </c>
    </row>
    <row r="724" spans="4:5" x14ac:dyDescent="0.2">
      <c r="D724" s="10">
        <v>1011</v>
      </c>
      <c r="E724" s="14">
        <v>106.21557828481511</v>
      </c>
    </row>
    <row r="725" spans="4:5" x14ac:dyDescent="0.2">
      <c r="D725" s="10">
        <v>1012</v>
      </c>
      <c r="E725" s="14">
        <v>60.096153846153847</v>
      </c>
    </row>
    <row r="726" spans="4:5" x14ac:dyDescent="0.2">
      <c r="D726" s="10">
        <v>1013</v>
      </c>
      <c r="E726" s="14">
        <v>109.85352862849534</v>
      </c>
    </row>
    <row r="727" spans="4:5" x14ac:dyDescent="0.2">
      <c r="D727" s="10">
        <v>1016</v>
      </c>
      <c r="E727" s="14">
        <v>136.33633633633633</v>
      </c>
    </row>
    <row r="728" spans="4:5" x14ac:dyDescent="0.2">
      <c r="D728" s="10">
        <v>1017</v>
      </c>
      <c r="E728" s="14">
        <v>134.97340425531914</v>
      </c>
    </row>
    <row r="729" spans="4:5" x14ac:dyDescent="0.2">
      <c r="D729" s="10">
        <v>1019</v>
      </c>
      <c r="E729" s="14">
        <v>108.69565217391305</v>
      </c>
    </row>
    <row r="730" spans="4:5" x14ac:dyDescent="0.2">
      <c r="D730" s="10">
        <v>1026</v>
      </c>
      <c r="E730" s="14">
        <v>127.55102040816327</v>
      </c>
    </row>
    <row r="731" spans="4:5" x14ac:dyDescent="0.2">
      <c r="D731" s="10">
        <v>1027</v>
      </c>
      <c r="E731" s="14">
        <v>132.51582278481013</v>
      </c>
    </row>
    <row r="732" spans="4:5" x14ac:dyDescent="0.2">
      <c r="D732" s="10">
        <v>1028</v>
      </c>
      <c r="E732" s="14">
        <v>178.05407047387607</v>
      </c>
    </row>
    <row r="733" spans="4:5" x14ac:dyDescent="0.2">
      <c r="D733" s="10">
        <v>1029</v>
      </c>
      <c r="E733" s="14">
        <v>76.308139534883722</v>
      </c>
    </row>
    <row r="734" spans="4:5" x14ac:dyDescent="0.2">
      <c r="D734" s="10">
        <v>1030</v>
      </c>
      <c r="E734" s="14">
        <v>96.880131362889983</v>
      </c>
    </row>
    <row r="735" spans="4:5" x14ac:dyDescent="0.2">
      <c r="D735" s="10">
        <v>1031</v>
      </c>
      <c r="E735" s="14">
        <v>82.987551867219921</v>
      </c>
    </row>
    <row r="736" spans="4:5" x14ac:dyDescent="0.2">
      <c r="D736" s="10">
        <v>1032</v>
      </c>
      <c r="E736" s="14">
        <v>63.919532770927972</v>
      </c>
    </row>
    <row r="737" spans="4:5" x14ac:dyDescent="0.2">
      <c r="D737" s="10">
        <v>1033</v>
      </c>
      <c r="E737" s="14">
        <v>123.01587301587301</v>
      </c>
    </row>
    <row r="738" spans="4:5" x14ac:dyDescent="0.2">
      <c r="D738" s="10">
        <v>1034</v>
      </c>
      <c r="E738" s="14">
        <v>139.05683192261185</v>
      </c>
    </row>
    <row r="739" spans="4:5" x14ac:dyDescent="0.2">
      <c r="D739" s="10">
        <v>1036</v>
      </c>
      <c r="E739" s="14">
        <v>99.408284023668642</v>
      </c>
    </row>
    <row r="740" spans="4:5" x14ac:dyDescent="0.2">
      <c r="D740" s="10">
        <v>1038</v>
      </c>
      <c r="E740" s="14">
        <v>126.82280159080867</v>
      </c>
    </row>
    <row r="741" spans="4:5" x14ac:dyDescent="0.2">
      <c r="D741" s="10">
        <v>1039</v>
      </c>
      <c r="E741" s="14">
        <v>72.172619047619051</v>
      </c>
    </row>
    <row r="742" spans="4:5" x14ac:dyDescent="0.2">
      <c r="D742" s="10">
        <v>1041</v>
      </c>
      <c r="E742" s="14">
        <v>85.967831392124239</v>
      </c>
    </row>
    <row r="743" spans="4:5" x14ac:dyDescent="0.2">
      <c r="D743" s="10">
        <v>1042</v>
      </c>
      <c r="E743" s="14">
        <v>106.00490196078431</v>
      </c>
    </row>
    <row r="744" spans="4:5" x14ac:dyDescent="0.2">
      <c r="D744" s="10">
        <v>1044</v>
      </c>
      <c r="E744" s="14">
        <v>112.61485616144267</v>
      </c>
    </row>
    <row r="745" spans="4:5" x14ac:dyDescent="0.2">
      <c r="D745" s="10">
        <v>1045</v>
      </c>
      <c r="E745" s="14">
        <v>110.14263074484944</v>
      </c>
    </row>
    <row r="746" spans="4:5" x14ac:dyDescent="0.2">
      <c r="D746" s="10">
        <v>1046</v>
      </c>
      <c r="E746" s="14">
        <v>80.553952683208308</v>
      </c>
    </row>
    <row r="747" spans="4:5" x14ac:dyDescent="0.2">
      <c r="D747" s="10">
        <v>1047</v>
      </c>
      <c r="E747" s="14">
        <v>194.06589958158995</v>
      </c>
    </row>
    <row r="748" spans="4:5" x14ac:dyDescent="0.2">
      <c r="D748" s="10">
        <v>1048</v>
      </c>
      <c r="E748" s="14">
        <v>146.46464646464648</v>
      </c>
    </row>
    <row r="749" spans="4:5" x14ac:dyDescent="0.2">
      <c r="D749" s="10">
        <v>1049</v>
      </c>
      <c r="E749" s="14">
        <v>64.935064935064929</v>
      </c>
    </row>
    <row r="750" spans="4:5" x14ac:dyDescent="0.2">
      <c r="D750" s="10">
        <v>1051</v>
      </c>
      <c r="E750" s="14">
        <v>135.54915514592935</v>
      </c>
    </row>
    <row r="751" spans="4:5" x14ac:dyDescent="0.2">
      <c r="D751" s="10">
        <v>1052</v>
      </c>
      <c r="E751" s="14">
        <v>152.08282674772036</v>
      </c>
    </row>
    <row r="752" spans="4:5" x14ac:dyDescent="0.2">
      <c r="D752" s="10">
        <v>1053</v>
      </c>
      <c r="E752" s="14">
        <v>83.459787556904402</v>
      </c>
    </row>
    <row r="753" spans="4:5" x14ac:dyDescent="0.2">
      <c r="D753" s="10">
        <v>1054</v>
      </c>
      <c r="E753" s="14">
        <v>94.692005242463964</v>
      </c>
    </row>
    <row r="754" spans="4:5" x14ac:dyDescent="0.2">
      <c r="D754" s="10">
        <v>1055</v>
      </c>
      <c r="E754" s="14">
        <v>128.2051282051282</v>
      </c>
    </row>
    <row r="755" spans="4:5" x14ac:dyDescent="0.2">
      <c r="D755" s="10">
        <v>1056</v>
      </c>
      <c r="E755" s="14">
        <v>118.18778726198293</v>
      </c>
    </row>
    <row r="756" spans="4:5" x14ac:dyDescent="0.2">
      <c r="D756" s="10">
        <v>1058</v>
      </c>
      <c r="E756" s="14">
        <v>134.05405405405406</v>
      </c>
    </row>
    <row r="757" spans="4:5" x14ac:dyDescent="0.2">
      <c r="D757" s="10">
        <v>1059</v>
      </c>
      <c r="E757" s="14">
        <v>153.38827838827839</v>
      </c>
    </row>
    <row r="758" spans="4:5" x14ac:dyDescent="0.2">
      <c r="D758" s="10">
        <v>1060</v>
      </c>
      <c r="E758" s="14">
        <v>110.49723756906077</v>
      </c>
    </row>
    <row r="759" spans="4:5" x14ac:dyDescent="0.2">
      <c r="D759" s="10">
        <v>1063</v>
      </c>
      <c r="E759" s="14">
        <v>38.510911424903725</v>
      </c>
    </row>
    <row r="760" spans="4:5" x14ac:dyDescent="0.2">
      <c r="D760" s="10">
        <v>1065</v>
      </c>
      <c r="E760" s="14">
        <v>133.44887348353552</v>
      </c>
    </row>
    <row r="761" spans="4:5" x14ac:dyDescent="0.2">
      <c r="D761" s="10">
        <v>1066</v>
      </c>
      <c r="E761" s="14">
        <v>145.13274336283186</v>
      </c>
    </row>
    <row r="762" spans="4:5" x14ac:dyDescent="0.2">
      <c r="D762" s="10">
        <v>1067</v>
      </c>
      <c r="E762" s="14">
        <v>113.30362826225334</v>
      </c>
    </row>
    <row r="763" spans="4:5" x14ac:dyDescent="0.2">
      <c r="D763" s="10">
        <v>1068</v>
      </c>
      <c r="E763" s="14">
        <v>104.2209807572936</v>
      </c>
    </row>
    <row r="764" spans="4:5" x14ac:dyDescent="0.2">
      <c r="D764" s="10">
        <v>1069</v>
      </c>
      <c r="E764" s="14">
        <v>60.05553351844506</v>
      </c>
    </row>
    <row r="765" spans="4:5" x14ac:dyDescent="0.2">
      <c r="D765" s="10">
        <v>1071</v>
      </c>
      <c r="E765" s="14">
        <v>128.81679389312978</v>
      </c>
    </row>
    <row r="766" spans="4:5" x14ac:dyDescent="0.2">
      <c r="D766" s="10">
        <v>1072</v>
      </c>
      <c r="E766" s="14">
        <v>98.971722365038559</v>
      </c>
    </row>
    <row r="767" spans="4:5" x14ac:dyDescent="0.2">
      <c r="D767" s="10">
        <v>1073</v>
      </c>
      <c r="E767" s="14">
        <v>62.843406593406591</v>
      </c>
    </row>
    <row r="768" spans="4:5" x14ac:dyDescent="0.2">
      <c r="D768" s="10">
        <v>1074</v>
      </c>
      <c r="E768" s="14">
        <v>111.85133239831697</v>
      </c>
    </row>
    <row r="769" spans="4:5" x14ac:dyDescent="0.2">
      <c r="D769" s="10">
        <v>1076</v>
      </c>
      <c r="E769" s="14">
        <v>126.14942528735632</v>
      </c>
    </row>
    <row r="770" spans="4:5" x14ac:dyDescent="0.2">
      <c r="D770" s="10">
        <v>1077</v>
      </c>
      <c r="E770" s="14">
        <v>115.96180081855388</v>
      </c>
    </row>
    <row r="771" spans="4:5" x14ac:dyDescent="0.2">
      <c r="D771" s="10">
        <v>1078</v>
      </c>
      <c r="E771" s="14">
        <v>126.64233576642336</v>
      </c>
    </row>
    <row r="772" spans="4:5" x14ac:dyDescent="0.2">
      <c r="D772" s="10">
        <v>1080</v>
      </c>
      <c r="E772" s="14">
        <v>127.27272727272727</v>
      </c>
    </row>
    <row r="773" spans="4:5" x14ac:dyDescent="0.2">
      <c r="D773" s="10">
        <v>1081</v>
      </c>
      <c r="E773" s="14">
        <v>115.26232114467409</v>
      </c>
    </row>
    <row r="774" spans="4:5" x14ac:dyDescent="0.2">
      <c r="D774" s="10">
        <v>1082</v>
      </c>
      <c r="E774" s="14">
        <v>127.88461538461539</v>
      </c>
    </row>
    <row r="775" spans="4:5" x14ac:dyDescent="0.2">
      <c r="D775" s="10">
        <v>1083</v>
      </c>
      <c r="E775" s="14">
        <v>131.59698423577794</v>
      </c>
    </row>
    <row r="776" spans="4:5" x14ac:dyDescent="0.2">
      <c r="D776" s="10">
        <v>1084</v>
      </c>
      <c r="E776" s="14">
        <v>127.89768185451639</v>
      </c>
    </row>
    <row r="777" spans="4:5" x14ac:dyDescent="0.2">
      <c r="D777" s="10">
        <v>1085</v>
      </c>
      <c r="E777" s="14">
        <v>125.16688918558077</v>
      </c>
    </row>
    <row r="778" spans="4:5" x14ac:dyDescent="0.2">
      <c r="D778" s="10">
        <v>1087</v>
      </c>
      <c r="E778" s="14">
        <v>76.46520146520146</v>
      </c>
    </row>
    <row r="779" spans="4:5" x14ac:dyDescent="0.2">
      <c r="D779" s="10">
        <v>1088</v>
      </c>
      <c r="E779" s="14">
        <v>129.03225806451613</v>
      </c>
    </row>
    <row r="780" spans="4:5" x14ac:dyDescent="0.2">
      <c r="D780" s="10">
        <v>1089</v>
      </c>
      <c r="E780" s="14">
        <v>80.456407255705088</v>
      </c>
    </row>
    <row r="781" spans="4:5" x14ac:dyDescent="0.2">
      <c r="D781" s="10">
        <v>1093</v>
      </c>
      <c r="E781" s="14">
        <v>80.578512396694208</v>
      </c>
    </row>
    <row r="782" spans="4:5" x14ac:dyDescent="0.2">
      <c r="D782" s="10">
        <v>1096</v>
      </c>
      <c r="E782" s="14">
        <v>134.27092846270929</v>
      </c>
    </row>
    <row r="783" spans="4:5" x14ac:dyDescent="0.2">
      <c r="D783" s="10">
        <v>1097</v>
      </c>
      <c r="E783" s="14">
        <v>93.726937269372698</v>
      </c>
    </row>
    <row r="784" spans="4:5" x14ac:dyDescent="0.2">
      <c r="D784" s="10">
        <v>1099</v>
      </c>
      <c r="E784" s="14">
        <v>96.676737160120851</v>
      </c>
    </row>
    <row r="785" spans="4:5" x14ac:dyDescent="0.2">
      <c r="D785" s="10">
        <v>1100</v>
      </c>
      <c r="E785" s="14">
        <v>98.063710181136784</v>
      </c>
    </row>
    <row r="786" spans="4:5" x14ac:dyDescent="0.2">
      <c r="D786" s="10">
        <v>1102</v>
      </c>
      <c r="E786" s="14">
        <v>125.78947368421052</v>
      </c>
    </row>
    <row r="787" spans="4:5" x14ac:dyDescent="0.2">
      <c r="D787" s="10">
        <v>1104</v>
      </c>
      <c r="E787" s="14">
        <v>133.58458961474037</v>
      </c>
    </row>
    <row r="788" spans="4:5" x14ac:dyDescent="0.2">
      <c r="D788" s="10">
        <v>1105</v>
      </c>
      <c r="E788" s="14">
        <v>81.413210445468508</v>
      </c>
    </row>
    <row r="789" spans="4:5" x14ac:dyDescent="0.2">
      <c r="D789" s="10">
        <v>1106</v>
      </c>
      <c r="E789" s="14">
        <v>123.95118230358504</v>
      </c>
    </row>
    <row r="790" spans="4:5" x14ac:dyDescent="0.2">
      <c r="D790" s="10">
        <v>1107</v>
      </c>
      <c r="E790" s="14">
        <v>124.75728155339806</v>
      </c>
    </row>
    <row r="791" spans="4:5" x14ac:dyDescent="0.2">
      <c r="D791" s="10">
        <v>1108</v>
      </c>
      <c r="E791" s="14">
        <v>135.93518060366156</v>
      </c>
    </row>
    <row r="792" spans="4:5" x14ac:dyDescent="0.2">
      <c r="D792" s="10">
        <v>1109</v>
      </c>
      <c r="E792" s="14">
        <v>107.10059171597634</v>
      </c>
    </row>
    <row r="793" spans="4:5" x14ac:dyDescent="0.2">
      <c r="D793" s="10">
        <v>1110</v>
      </c>
      <c r="E793" s="14">
        <v>152.50544662309369</v>
      </c>
    </row>
    <row r="794" spans="4:5" x14ac:dyDescent="0.2">
      <c r="D794" s="10">
        <v>1111</v>
      </c>
      <c r="E794" s="14">
        <v>113.38962605548853</v>
      </c>
    </row>
    <row r="795" spans="4:5" x14ac:dyDescent="0.2">
      <c r="D795" s="10">
        <v>1112</v>
      </c>
      <c r="E795" s="14">
        <v>104.37881873727088</v>
      </c>
    </row>
    <row r="796" spans="4:5" x14ac:dyDescent="0.2">
      <c r="D796" s="10">
        <v>1116</v>
      </c>
      <c r="E796" s="14">
        <v>183.3910034602076</v>
      </c>
    </row>
    <row r="797" spans="4:5" x14ac:dyDescent="0.2">
      <c r="D797" s="10">
        <v>1117</v>
      </c>
      <c r="E797" s="14">
        <v>129.73925299506695</v>
      </c>
    </row>
    <row r="798" spans="4:5" x14ac:dyDescent="0.2">
      <c r="D798" s="10">
        <v>1118</v>
      </c>
      <c r="E798" s="14">
        <v>145.413870246085</v>
      </c>
    </row>
    <row r="799" spans="4:5" x14ac:dyDescent="0.2">
      <c r="D799" s="10">
        <v>1119</v>
      </c>
      <c r="E799" s="14">
        <v>87.445346658338536</v>
      </c>
    </row>
    <row r="800" spans="4:5" x14ac:dyDescent="0.2">
      <c r="D800" s="10">
        <v>1120</v>
      </c>
      <c r="E800" s="14">
        <v>128.55769230769232</v>
      </c>
    </row>
    <row r="801" spans="4:5" x14ac:dyDescent="0.2">
      <c r="D801" s="10">
        <v>1122</v>
      </c>
      <c r="E801" s="14">
        <v>137.1778350515464</v>
      </c>
    </row>
    <row r="802" spans="4:5" x14ac:dyDescent="0.2">
      <c r="D802" s="10">
        <v>1123</v>
      </c>
      <c r="E802" s="14">
        <v>116.66666666666667</v>
      </c>
    </row>
    <row r="803" spans="4:5" x14ac:dyDescent="0.2">
      <c r="D803" s="10">
        <v>1125</v>
      </c>
      <c r="E803" s="14">
        <v>110.59379217273954</v>
      </c>
    </row>
    <row r="804" spans="4:5" x14ac:dyDescent="0.2">
      <c r="D804" s="10">
        <v>1128</v>
      </c>
      <c r="E804" s="14">
        <v>169.281045751634</v>
      </c>
    </row>
    <row r="805" spans="4:5" x14ac:dyDescent="0.2">
      <c r="D805" s="10">
        <v>1129</v>
      </c>
      <c r="E805" s="14">
        <v>109.74987238386932</v>
      </c>
    </row>
    <row r="806" spans="4:5" x14ac:dyDescent="0.2">
      <c r="D806" s="10">
        <v>1131</v>
      </c>
      <c r="E806" s="14">
        <v>68.14740030287733</v>
      </c>
    </row>
    <row r="807" spans="4:5" x14ac:dyDescent="0.2">
      <c r="D807" s="10">
        <v>1132</v>
      </c>
      <c r="E807" s="14">
        <v>95.995893223819309</v>
      </c>
    </row>
    <row r="808" spans="4:5" x14ac:dyDescent="0.2">
      <c r="D808" s="10">
        <v>1133</v>
      </c>
      <c r="E808" s="14">
        <v>53.167420814479641</v>
      </c>
    </row>
    <row r="809" spans="4:5" x14ac:dyDescent="0.2">
      <c r="D809" s="10">
        <v>1134</v>
      </c>
      <c r="E809" s="14">
        <v>118.56435643564356</v>
      </c>
    </row>
    <row r="810" spans="4:5" x14ac:dyDescent="0.2">
      <c r="D810" s="10">
        <v>1135</v>
      </c>
      <c r="E810" s="14">
        <v>105.625</v>
      </c>
    </row>
    <row r="811" spans="4:5" x14ac:dyDescent="0.2">
      <c r="D811" s="10">
        <v>1137</v>
      </c>
      <c r="E811" s="14">
        <v>95.047923322683701</v>
      </c>
    </row>
    <row r="812" spans="4:5" x14ac:dyDescent="0.2">
      <c r="D812" s="10">
        <v>1140</v>
      </c>
      <c r="E812" s="14">
        <v>123.39331619537275</v>
      </c>
    </row>
    <row r="813" spans="4:5" x14ac:dyDescent="0.2">
      <c r="D813" s="10">
        <v>1142</v>
      </c>
      <c r="E813" s="14">
        <v>105.72805139186295</v>
      </c>
    </row>
    <row r="814" spans="4:5" x14ac:dyDescent="0.2">
      <c r="D814" s="10">
        <v>1143</v>
      </c>
      <c r="E814" s="14">
        <v>150.23691654879772</v>
      </c>
    </row>
    <row r="815" spans="4:5" x14ac:dyDescent="0.2">
      <c r="D815" s="10">
        <v>1144</v>
      </c>
      <c r="E815" s="14">
        <v>79.522862823061629</v>
      </c>
    </row>
    <row r="816" spans="4:5" x14ac:dyDescent="0.2">
      <c r="D816" s="10">
        <v>1146</v>
      </c>
      <c r="E816" s="14">
        <v>94.543147208121823</v>
      </c>
    </row>
    <row r="817" spans="4:5" x14ac:dyDescent="0.2">
      <c r="D817" s="10">
        <v>1147</v>
      </c>
      <c r="E817" s="14">
        <v>138.67488443759629</v>
      </c>
    </row>
    <row r="818" spans="4:5" x14ac:dyDescent="0.2">
      <c r="D818" s="10">
        <v>1148</v>
      </c>
      <c r="E818" s="14">
        <v>111.57289002557545</v>
      </c>
    </row>
    <row r="819" spans="4:5" x14ac:dyDescent="0.2">
      <c r="D819" s="10">
        <v>1150</v>
      </c>
      <c r="E819" s="14">
        <v>96.491228070175438</v>
      </c>
    </row>
    <row r="820" spans="4:5" x14ac:dyDescent="0.2">
      <c r="D820" s="10">
        <v>1152</v>
      </c>
      <c r="E820" s="14">
        <v>102.25102319236017</v>
      </c>
    </row>
    <row r="821" spans="4:5" x14ac:dyDescent="0.2">
      <c r="D821" s="10">
        <v>1155</v>
      </c>
      <c r="E821" s="14">
        <v>110.87912087912088</v>
      </c>
    </row>
    <row r="822" spans="4:5" x14ac:dyDescent="0.2">
      <c r="D822" s="10">
        <v>1156</v>
      </c>
      <c r="E822" s="14">
        <v>151.70494084899096</v>
      </c>
    </row>
    <row r="823" spans="4:5" x14ac:dyDescent="0.2">
      <c r="D823" s="10">
        <v>1157</v>
      </c>
      <c r="E823" s="14">
        <v>142.21343873517787</v>
      </c>
    </row>
    <row r="824" spans="4:5" x14ac:dyDescent="0.2">
      <c r="D824" s="10">
        <v>1159</v>
      </c>
      <c r="E824" s="14">
        <v>148.81518987341772</v>
      </c>
    </row>
    <row r="825" spans="4:5" x14ac:dyDescent="0.2">
      <c r="D825" s="10">
        <v>1160</v>
      </c>
      <c r="E825" s="14">
        <v>98.614072494669514</v>
      </c>
    </row>
    <row r="826" spans="4:5" x14ac:dyDescent="0.2">
      <c r="D826" s="10">
        <v>1161</v>
      </c>
      <c r="E826" s="14">
        <v>100.27472527472527</v>
      </c>
    </row>
    <row r="827" spans="4:5" x14ac:dyDescent="0.2">
      <c r="D827" s="10">
        <v>1162</v>
      </c>
      <c r="E827" s="14">
        <v>136.58536585365854</v>
      </c>
    </row>
    <row r="828" spans="4:5" x14ac:dyDescent="0.2">
      <c r="D828" s="10">
        <v>1163</v>
      </c>
      <c r="E828" s="14">
        <v>144.29530201342283</v>
      </c>
    </row>
    <row r="829" spans="4:5" x14ac:dyDescent="0.2">
      <c r="D829" s="10">
        <v>1166</v>
      </c>
      <c r="E829" s="14">
        <v>155.23968042609854</v>
      </c>
    </row>
    <row r="830" spans="4:5" x14ac:dyDescent="0.2">
      <c r="D830" s="10">
        <v>1167</v>
      </c>
      <c r="E830" s="14">
        <v>144.83471074380165</v>
      </c>
    </row>
    <row r="831" spans="4:5" x14ac:dyDescent="0.2">
      <c r="D831" s="10">
        <v>1168</v>
      </c>
      <c r="E831" s="14">
        <v>103.53081986834231</v>
      </c>
    </row>
    <row r="832" spans="4:5" x14ac:dyDescent="0.2">
      <c r="D832" s="10">
        <v>1169</v>
      </c>
      <c r="E832" s="14">
        <v>111.48007590132828</v>
      </c>
    </row>
    <row r="833" spans="4:5" x14ac:dyDescent="0.2">
      <c r="D833" s="10">
        <v>1170</v>
      </c>
      <c r="E833" s="14">
        <v>172.31872070581747</v>
      </c>
    </row>
    <row r="834" spans="4:5" x14ac:dyDescent="0.2">
      <c r="D834" s="10">
        <v>1171</v>
      </c>
      <c r="E834" s="14">
        <v>152.95169946332737</v>
      </c>
    </row>
    <row r="835" spans="4:5" x14ac:dyDescent="0.2">
      <c r="D835" s="10">
        <v>1172</v>
      </c>
      <c r="E835" s="14">
        <v>129.26249008723235</v>
      </c>
    </row>
    <row r="836" spans="4:5" x14ac:dyDescent="0.2">
      <c r="D836" s="10">
        <v>1174</v>
      </c>
      <c r="E836" s="14">
        <v>64.970836033700579</v>
      </c>
    </row>
    <row r="837" spans="4:5" x14ac:dyDescent="0.2">
      <c r="D837" s="10">
        <v>1175</v>
      </c>
      <c r="E837" s="14">
        <v>101.91897654584221</v>
      </c>
    </row>
    <row r="838" spans="4:5" x14ac:dyDescent="0.2">
      <c r="D838" s="10">
        <v>1176</v>
      </c>
      <c r="E838" s="14">
        <v>99.233983286908071</v>
      </c>
    </row>
    <row r="839" spans="4:5" x14ac:dyDescent="0.2">
      <c r="D839" s="10">
        <v>1177</v>
      </c>
      <c r="E839" s="14">
        <v>129.46912242686889</v>
      </c>
    </row>
    <row r="840" spans="4:5" x14ac:dyDescent="0.2">
      <c r="D840" s="10">
        <v>1178</v>
      </c>
      <c r="E840" s="14">
        <v>93.954248366013076</v>
      </c>
    </row>
    <row r="841" spans="4:5" x14ac:dyDescent="0.2">
      <c r="D841" s="10">
        <v>1179</v>
      </c>
      <c r="E841" s="14">
        <v>115.33879374534624</v>
      </c>
    </row>
    <row r="842" spans="4:5" x14ac:dyDescent="0.2">
      <c r="D842" s="10">
        <v>1180</v>
      </c>
      <c r="E842" s="14">
        <v>82.740213523131672</v>
      </c>
    </row>
    <row r="843" spans="4:5" x14ac:dyDescent="0.2">
      <c r="D843" s="10">
        <v>1181</v>
      </c>
      <c r="E843" s="14">
        <v>99.443118536197289</v>
      </c>
    </row>
    <row r="844" spans="4:5" x14ac:dyDescent="0.2">
      <c r="D844" s="10">
        <v>1183</v>
      </c>
      <c r="E844" s="14">
        <v>166.44325290437891</v>
      </c>
    </row>
    <row r="845" spans="4:5" x14ac:dyDescent="0.2">
      <c r="D845" s="10">
        <v>1185</v>
      </c>
      <c r="E845" s="14">
        <v>118.76590330788804</v>
      </c>
    </row>
    <row r="846" spans="4:5" x14ac:dyDescent="0.2">
      <c r="D846" s="10">
        <v>1186</v>
      </c>
      <c r="E846" s="14">
        <v>85.913185913185913</v>
      </c>
    </row>
    <row r="847" spans="4:5" x14ac:dyDescent="0.2">
      <c r="D847" s="10">
        <v>1187</v>
      </c>
      <c r="E847" s="14">
        <v>55.915244261330194</v>
      </c>
    </row>
    <row r="848" spans="4:5" x14ac:dyDescent="0.2">
      <c r="D848" s="10">
        <v>1189</v>
      </c>
      <c r="E848" s="14">
        <v>117.46987951807229</v>
      </c>
    </row>
    <row r="849" spans="4:5" x14ac:dyDescent="0.2">
      <c r="D849" s="10">
        <v>1190</v>
      </c>
      <c r="E849" s="14">
        <v>104.76718403547672</v>
      </c>
    </row>
    <row r="850" spans="4:5" x14ac:dyDescent="0.2">
      <c r="D850" s="10">
        <v>1191</v>
      </c>
      <c r="E850" s="14">
        <v>103.57583230579532</v>
      </c>
    </row>
    <row r="851" spans="4:5" x14ac:dyDescent="0.2">
      <c r="D851" s="10">
        <v>1193</v>
      </c>
      <c r="E851" s="14">
        <v>84.918478260869563</v>
      </c>
    </row>
    <row r="852" spans="4:5" x14ac:dyDescent="0.2">
      <c r="D852" s="10">
        <v>1195</v>
      </c>
      <c r="E852" s="14">
        <v>116.86390532544378</v>
      </c>
    </row>
    <row r="853" spans="4:5" x14ac:dyDescent="0.2">
      <c r="D853" s="10">
        <v>1196</v>
      </c>
      <c r="E853" s="14">
        <v>120.87912087912088</v>
      </c>
    </row>
    <row r="854" spans="4:5" x14ac:dyDescent="0.2">
      <c r="D854" s="10">
        <v>1197</v>
      </c>
      <c r="E854" s="14">
        <v>117.66505636070853</v>
      </c>
    </row>
    <row r="855" spans="4:5" x14ac:dyDescent="0.2">
      <c r="D855" s="10">
        <v>1198</v>
      </c>
      <c r="E855" s="14">
        <v>85.207100591715971</v>
      </c>
    </row>
    <row r="856" spans="4:5" x14ac:dyDescent="0.2">
      <c r="D856" s="10">
        <v>1199</v>
      </c>
      <c r="E856" s="14">
        <v>146.86468646864685</v>
      </c>
    </row>
    <row r="857" spans="4:5" x14ac:dyDescent="0.2">
      <c r="D857" s="10">
        <v>1200</v>
      </c>
      <c r="E857" s="14">
        <v>107.09117221418235</v>
      </c>
    </row>
    <row r="858" spans="4:5" x14ac:dyDescent="0.2">
      <c r="D858" s="10">
        <v>1201</v>
      </c>
      <c r="E858" s="14">
        <v>134.31712962962962</v>
      </c>
    </row>
    <row r="859" spans="4:5" x14ac:dyDescent="0.2">
      <c r="D859" s="10">
        <v>1202</v>
      </c>
      <c r="E859" s="14">
        <v>111.24227093872962</v>
      </c>
    </row>
    <row r="860" spans="4:5" x14ac:dyDescent="0.2">
      <c r="D860" s="10">
        <v>1203</v>
      </c>
      <c r="E860" s="14">
        <v>86.795252225519292</v>
      </c>
    </row>
    <row r="861" spans="4:5" x14ac:dyDescent="0.2">
      <c r="D861" s="10">
        <v>1204</v>
      </c>
      <c r="E861" s="14">
        <v>130.67484662576686</v>
      </c>
    </row>
    <row r="862" spans="4:5" x14ac:dyDescent="0.2">
      <c r="D862" s="10">
        <v>1205</v>
      </c>
      <c r="E862" s="14">
        <v>142.92364990689012</v>
      </c>
    </row>
    <row r="863" spans="4:5" x14ac:dyDescent="0.2">
      <c r="D863" s="10">
        <v>1206</v>
      </c>
      <c r="E863" s="14">
        <v>123.81602914389799</v>
      </c>
    </row>
    <row r="864" spans="4:5" x14ac:dyDescent="0.2">
      <c r="D864" s="10">
        <v>1208</v>
      </c>
      <c r="E864" s="14">
        <v>117.64705882352941</v>
      </c>
    </row>
    <row r="865" spans="4:5" x14ac:dyDescent="0.2">
      <c r="D865" s="10">
        <v>1209</v>
      </c>
      <c r="E865" s="14">
        <v>109.11925175370226</v>
      </c>
    </row>
    <row r="866" spans="4:5" x14ac:dyDescent="0.2">
      <c r="D866" s="10">
        <v>1210</v>
      </c>
      <c r="E866" s="14">
        <v>174.6987951807229</v>
      </c>
    </row>
    <row r="867" spans="4:5" x14ac:dyDescent="0.2">
      <c r="D867" s="10">
        <v>1211</v>
      </c>
      <c r="E867" s="14">
        <v>102.4390243902439</v>
      </c>
    </row>
    <row r="868" spans="4:5" x14ac:dyDescent="0.2">
      <c r="D868" s="10">
        <v>1212</v>
      </c>
      <c r="E868" s="14">
        <v>93.607305936073061</v>
      </c>
    </row>
    <row r="869" spans="4:5" x14ac:dyDescent="0.2">
      <c r="D869" s="10">
        <v>1215</v>
      </c>
      <c r="E869" s="14">
        <v>134.63463463463464</v>
      </c>
    </row>
    <row r="870" spans="4:5" x14ac:dyDescent="0.2">
      <c r="D870" s="10">
        <v>1216</v>
      </c>
      <c r="E870" s="14">
        <v>139.82102908277406</v>
      </c>
    </row>
    <row r="871" spans="4:5" x14ac:dyDescent="0.2">
      <c r="D871" s="10">
        <v>1217</v>
      </c>
      <c r="E871" s="14">
        <v>58.885383806519457</v>
      </c>
    </row>
    <row r="872" spans="4:5" x14ac:dyDescent="0.2">
      <c r="D872" s="10">
        <v>1218</v>
      </c>
      <c r="E872" s="14">
        <v>174.6240487062405</v>
      </c>
    </row>
    <row r="873" spans="4:5" x14ac:dyDescent="0.2">
      <c r="D873" s="10">
        <v>1220</v>
      </c>
      <c r="E873" s="14">
        <v>75.123152709359601</v>
      </c>
    </row>
    <row r="874" spans="4:5" x14ac:dyDescent="0.2">
      <c r="D874" s="10">
        <v>1222</v>
      </c>
      <c r="E874" s="14">
        <v>110.6523534269199</v>
      </c>
    </row>
    <row r="875" spans="4:5" x14ac:dyDescent="0.2">
      <c r="D875" s="10">
        <v>1223</v>
      </c>
      <c r="E875" s="14">
        <v>77.464788732394368</v>
      </c>
    </row>
    <row r="876" spans="4:5" x14ac:dyDescent="0.2">
      <c r="D876" s="10">
        <v>1224</v>
      </c>
      <c r="E876" s="14">
        <v>64.559925093632955</v>
      </c>
    </row>
    <row r="877" spans="4:5" x14ac:dyDescent="0.2">
      <c r="D877" s="10">
        <v>1225</v>
      </c>
      <c r="E877" s="14">
        <v>123.48993288590604</v>
      </c>
    </row>
    <row r="878" spans="4:5" x14ac:dyDescent="0.2">
      <c r="D878" s="10">
        <v>1226</v>
      </c>
      <c r="E878" s="14">
        <v>127.41652021089631</v>
      </c>
    </row>
    <row r="879" spans="4:5" x14ac:dyDescent="0.2">
      <c r="D879" s="10">
        <v>1227</v>
      </c>
      <c r="E879" s="14">
        <v>110.7087428867046</v>
      </c>
    </row>
    <row r="880" spans="4:5" x14ac:dyDescent="0.2">
      <c r="D880" s="10">
        <v>1230</v>
      </c>
      <c r="E880" s="14">
        <v>84.273390842733903</v>
      </c>
    </row>
    <row r="881" spans="4:5" x14ac:dyDescent="0.2">
      <c r="D881" s="10">
        <v>1231</v>
      </c>
      <c r="E881" s="14">
        <v>72.519083969465655</v>
      </c>
    </row>
    <row r="882" spans="4:5" x14ac:dyDescent="0.2">
      <c r="D882" s="10">
        <v>1232</v>
      </c>
      <c r="E882" s="14">
        <v>111.34453781512605</v>
      </c>
    </row>
    <row r="883" spans="4:5" x14ac:dyDescent="0.2">
      <c r="D883" s="10">
        <v>1234</v>
      </c>
      <c r="E883" s="14">
        <v>119.52861952861953</v>
      </c>
    </row>
    <row r="884" spans="4:5" x14ac:dyDescent="0.2">
      <c r="D884" s="10">
        <v>1235</v>
      </c>
      <c r="E884" s="14">
        <v>66.191446028513241</v>
      </c>
    </row>
    <row r="885" spans="4:5" x14ac:dyDescent="0.2">
      <c r="D885" s="10">
        <v>1236</v>
      </c>
      <c r="E885" s="14">
        <v>77.85145739910314</v>
      </c>
    </row>
    <row r="886" spans="4:5" x14ac:dyDescent="0.2">
      <c r="D886" s="10">
        <v>1238</v>
      </c>
      <c r="E886" s="14">
        <v>100.10266940451746</v>
      </c>
    </row>
    <row r="887" spans="4:5" x14ac:dyDescent="0.2">
      <c r="D887" s="10">
        <v>1239</v>
      </c>
      <c r="E887" s="14">
        <v>124.89044697633655</v>
      </c>
    </row>
    <row r="888" spans="4:5" x14ac:dyDescent="0.2">
      <c r="D888" s="10">
        <v>1241</v>
      </c>
      <c r="E888" s="14">
        <v>127.20588235294117</v>
      </c>
    </row>
    <row r="889" spans="4:5" x14ac:dyDescent="0.2">
      <c r="D889" s="10">
        <v>1242</v>
      </c>
      <c r="E889" s="14">
        <v>147.02664298401422</v>
      </c>
    </row>
    <row r="890" spans="4:5" x14ac:dyDescent="0.2">
      <c r="D890" s="10">
        <v>1243</v>
      </c>
      <c r="E890" s="14">
        <v>144.92753623188406</v>
      </c>
    </row>
    <row r="891" spans="4:5" x14ac:dyDescent="0.2">
      <c r="D891" s="10">
        <v>1245</v>
      </c>
      <c r="E891" s="14">
        <v>151.61502966381016</v>
      </c>
    </row>
    <row r="892" spans="4:5" x14ac:dyDescent="0.2">
      <c r="D892" s="10">
        <v>1246</v>
      </c>
      <c r="E892" s="14">
        <v>95.289079229122052</v>
      </c>
    </row>
    <row r="893" spans="4:5" x14ac:dyDescent="0.2">
      <c r="D893" s="10">
        <v>1247</v>
      </c>
      <c r="E893" s="14">
        <v>120.09014810045075</v>
      </c>
    </row>
    <row r="894" spans="4:5" x14ac:dyDescent="0.2">
      <c r="D894" s="10">
        <v>1248</v>
      </c>
      <c r="E894" s="14">
        <v>164.31334622823985</v>
      </c>
    </row>
    <row r="895" spans="4:5" x14ac:dyDescent="0.2">
      <c r="D895" s="10">
        <v>1249</v>
      </c>
      <c r="E895" s="14">
        <v>62.925170068027214</v>
      </c>
    </row>
    <row r="896" spans="4:5" x14ac:dyDescent="0.2">
      <c r="D896" s="10">
        <v>1250</v>
      </c>
      <c r="E896" s="14">
        <v>120.44534412955466</v>
      </c>
    </row>
    <row r="897" spans="4:5" x14ac:dyDescent="0.2">
      <c r="D897" s="10">
        <v>1251</v>
      </c>
      <c r="E897" s="14">
        <v>115.63981042654028</v>
      </c>
    </row>
    <row r="898" spans="4:5" x14ac:dyDescent="0.2">
      <c r="D898" s="10">
        <v>1253</v>
      </c>
      <c r="E898" s="14">
        <v>148.74141876430207</v>
      </c>
    </row>
    <row r="899" spans="4:5" x14ac:dyDescent="0.2">
      <c r="D899" s="10">
        <v>1254</v>
      </c>
      <c r="E899" s="14">
        <v>135.67143516382095</v>
      </c>
    </row>
    <row r="900" spans="4:5" x14ac:dyDescent="0.2">
      <c r="D900" s="10">
        <v>1255</v>
      </c>
      <c r="E900" s="14">
        <v>99.879227053140099</v>
      </c>
    </row>
    <row r="901" spans="4:5" x14ac:dyDescent="0.2">
      <c r="D901" s="10">
        <v>1256</v>
      </c>
      <c r="E901" s="14">
        <v>93.269934162399409</v>
      </c>
    </row>
    <row r="902" spans="4:5" x14ac:dyDescent="0.2">
      <c r="D902" s="10">
        <v>1260</v>
      </c>
      <c r="E902" s="14">
        <v>143.26375711574951</v>
      </c>
    </row>
    <row r="903" spans="4:5" x14ac:dyDescent="0.2">
      <c r="D903" s="10">
        <v>1261</v>
      </c>
      <c r="E903" s="14">
        <v>108.05970149253731</v>
      </c>
    </row>
    <row r="904" spans="4:5" x14ac:dyDescent="0.2">
      <c r="D904" s="10">
        <v>1263</v>
      </c>
      <c r="E904" s="14">
        <v>90.324384787472042</v>
      </c>
    </row>
    <row r="905" spans="4:5" x14ac:dyDescent="0.2">
      <c r="D905" s="10">
        <v>1264</v>
      </c>
      <c r="E905" s="14">
        <v>98.958333333333329</v>
      </c>
    </row>
    <row r="906" spans="4:5" x14ac:dyDescent="0.2">
      <c r="D906" s="10">
        <v>1266</v>
      </c>
      <c r="E906" s="14">
        <v>126.65289256198348</v>
      </c>
    </row>
    <row r="907" spans="4:5" x14ac:dyDescent="0.2">
      <c r="D907" s="10">
        <v>1267</v>
      </c>
      <c r="E907" s="14">
        <v>64.584436209634731</v>
      </c>
    </row>
    <row r="908" spans="4:5" x14ac:dyDescent="0.2">
      <c r="D908" s="10">
        <v>1268</v>
      </c>
      <c r="E908" s="14">
        <v>187.56194251734391</v>
      </c>
    </row>
    <row r="909" spans="4:5" x14ac:dyDescent="0.2">
      <c r="D909" s="10">
        <v>1269</v>
      </c>
      <c r="E909" s="14">
        <v>110.53089643167972</v>
      </c>
    </row>
    <row r="910" spans="4:5" x14ac:dyDescent="0.2">
      <c r="D910" s="10">
        <v>1270</v>
      </c>
      <c r="E910" s="14">
        <v>94.488188976377955</v>
      </c>
    </row>
    <row r="911" spans="4:5" x14ac:dyDescent="0.2">
      <c r="D911" s="10">
        <v>1272</v>
      </c>
      <c r="E911" s="14">
        <v>124.74815312290127</v>
      </c>
    </row>
    <row r="912" spans="4:5" x14ac:dyDescent="0.2">
      <c r="D912" s="10">
        <v>1273</v>
      </c>
      <c r="E912" s="14">
        <v>146.524064171123</v>
      </c>
    </row>
    <row r="913" spans="4:5" x14ac:dyDescent="0.2">
      <c r="D913" s="10">
        <v>1275</v>
      </c>
      <c r="E913" s="14">
        <v>111.2</v>
      </c>
    </row>
    <row r="914" spans="4:5" x14ac:dyDescent="0.2">
      <c r="D914" s="10">
        <v>1276</v>
      </c>
      <c r="E914" s="14">
        <v>71.354166666666671</v>
      </c>
    </row>
    <row r="915" spans="4:5" x14ac:dyDescent="0.2">
      <c r="D915" s="10">
        <v>1277</v>
      </c>
      <c r="E915" s="14">
        <v>116.12903225806451</v>
      </c>
    </row>
    <row r="916" spans="4:5" x14ac:dyDescent="0.2">
      <c r="D916" s="10">
        <v>1278</v>
      </c>
      <c r="E916" s="14">
        <v>114.79118329466357</v>
      </c>
    </row>
    <row r="917" spans="4:5" x14ac:dyDescent="0.2">
      <c r="D917" s="10">
        <v>1279</v>
      </c>
      <c r="E917" s="14">
        <v>116.69128508124076</v>
      </c>
    </row>
    <row r="918" spans="4:5" x14ac:dyDescent="0.2">
      <c r="D918" s="10">
        <v>1281</v>
      </c>
      <c r="E918" s="14">
        <v>144.31023521932613</v>
      </c>
    </row>
    <row r="919" spans="4:5" x14ac:dyDescent="0.2">
      <c r="D919" s="10">
        <v>1283</v>
      </c>
      <c r="E919" s="14">
        <v>144.71153846153845</v>
      </c>
    </row>
    <row r="920" spans="4:5" x14ac:dyDescent="0.2">
      <c r="D920" s="10">
        <v>1284</v>
      </c>
      <c r="E920" s="14">
        <v>76.206140350877192</v>
      </c>
    </row>
    <row r="921" spans="4:5" x14ac:dyDescent="0.2">
      <c r="D921" s="10">
        <v>1285</v>
      </c>
      <c r="E921" s="14">
        <v>69.064160196158568</v>
      </c>
    </row>
    <row r="922" spans="4:5" x14ac:dyDescent="0.2">
      <c r="D922" s="10">
        <v>1286</v>
      </c>
      <c r="E922" s="14">
        <v>93.838526912181308</v>
      </c>
    </row>
    <row r="923" spans="4:5" x14ac:dyDescent="0.2">
      <c r="D923" s="10">
        <v>1287</v>
      </c>
      <c r="E923" s="14">
        <v>107.68072289156626</v>
      </c>
    </row>
    <row r="924" spans="4:5" x14ac:dyDescent="0.2">
      <c r="D924" s="10">
        <v>1288</v>
      </c>
      <c r="E924" s="14">
        <v>120.10113780025284</v>
      </c>
    </row>
    <row r="925" spans="4:5" x14ac:dyDescent="0.2">
      <c r="D925" s="10">
        <v>1290</v>
      </c>
      <c r="E925" s="14">
        <v>142.63959390862945</v>
      </c>
    </row>
    <row r="926" spans="4:5" x14ac:dyDescent="0.2">
      <c r="D926" s="10">
        <v>1291</v>
      </c>
      <c r="E926" s="14">
        <v>156.68402777777777</v>
      </c>
    </row>
    <row r="927" spans="4:5" x14ac:dyDescent="0.2">
      <c r="D927" s="10">
        <v>1292</v>
      </c>
      <c r="E927" s="14">
        <v>91.781874039938558</v>
      </c>
    </row>
    <row r="928" spans="4:5" x14ac:dyDescent="0.2">
      <c r="D928" s="10">
        <v>1293</v>
      </c>
      <c r="E928" s="14">
        <v>45.320404721753796</v>
      </c>
    </row>
    <row r="929" spans="4:5" x14ac:dyDescent="0.2">
      <c r="D929" s="10">
        <v>1294</v>
      </c>
      <c r="E929" s="14">
        <v>97.896634615384613</v>
      </c>
    </row>
    <row r="930" spans="4:5" x14ac:dyDescent="0.2">
      <c r="D930" s="10">
        <v>1296</v>
      </c>
      <c r="E930" s="14">
        <v>131.65399239543726</v>
      </c>
    </row>
    <row r="931" spans="4:5" x14ac:dyDescent="0.2">
      <c r="D931" s="10">
        <v>1297</v>
      </c>
      <c r="E931" s="14">
        <v>137.41134751773049</v>
      </c>
    </row>
    <row r="932" spans="4:5" x14ac:dyDescent="0.2">
      <c r="D932" s="10">
        <v>1299</v>
      </c>
      <c r="E932" s="14">
        <v>28.358738036157391</v>
      </c>
    </row>
    <row r="933" spans="4:5" x14ac:dyDescent="0.2">
      <c r="D933" s="10">
        <v>1300</v>
      </c>
      <c r="E933" s="14">
        <v>123.59550561797752</v>
      </c>
    </row>
    <row r="934" spans="4:5" x14ac:dyDescent="0.2">
      <c r="D934" s="10">
        <v>1301</v>
      </c>
      <c r="E934" s="14">
        <v>113.464447806354</v>
      </c>
    </row>
    <row r="935" spans="4:5" x14ac:dyDescent="0.2">
      <c r="D935" s="10">
        <v>1302</v>
      </c>
      <c r="E935" s="14">
        <v>118.80856760374833</v>
      </c>
    </row>
    <row r="936" spans="4:5" x14ac:dyDescent="0.2">
      <c r="D936" s="10">
        <v>1303</v>
      </c>
      <c r="E936" s="14">
        <v>114.80601741884402</v>
      </c>
    </row>
    <row r="937" spans="4:5" x14ac:dyDescent="0.2">
      <c r="D937" s="10">
        <v>1304</v>
      </c>
      <c r="E937" s="14">
        <v>143.56435643564356</v>
      </c>
    </row>
    <row r="938" spans="4:5" x14ac:dyDescent="0.2">
      <c r="D938" s="10">
        <v>1305</v>
      </c>
      <c r="E938" s="14">
        <v>76.112412177985945</v>
      </c>
    </row>
    <row r="939" spans="4:5" x14ac:dyDescent="0.2">
      <c r="D939" s="10">
        <v>1308</v>
      </c>
      <c r="E939" s="14">
        <v>139.39393939393941</v>
      </c>
    </row>
    <row r="940" spans="4:5" x14ac:dyDescent="0.2">
      <c r="D940" s="10">
        <v>1310</v>
      </c>
      <c r="E940" s="14">
        <v>138.48531684698608</v>
      </c>
    </row>
    <row r="941" spans="4:5" x14ac:dyDescent="0.2">
      <c r="D941" s="10">
        <v>1311</v>
      </c>
      <c r="E941" s="14">
        <v>176.130389064143</v>
      </c>
    </row>
    <row r="942" spans="4:5" x14ac:dyDescent="0.2">
      <c r="D942" s="10">
        <v>1312</v>
      </c>
      <c r="E942" s="14">
        <v>159.34065934065933</v>
      </c>
    </row>
    <row r="943" spans="4:5" x14ac:dyDescent="0.2">
      <c r="D943" s="10">
        <v>1313</v>
      </c>
      <c r="E943" s="14">
        <v>107.47330960854093</v>
      </c>
    </row>
    <row r="944" spans="4:5" x14ac:dyDescent="0.2">
      <c r="D944" s="10">
        <v>1314</v>
      </c>
      <c r="E944" s="14">
        <v>128.19084263178146</v>
      </c>
    </row>
    <row r="945" spans="4:5" x14ac:dyDescent="0.2">
      <c r="D945" s="10">
        <v>1315</v>
      </c>
      <c r="E945" s="14">
        <v>125.52742616033755</v>
      </c>
    </row>
    <row r="946" spans="4:5" x14ac:dyDescent="0.2">
      <c r="D946" s="10">
        <v>1316</v>
      </c>
      <c r="E946" s="14">
        <v>97.964015151515156</v>
      </c>
    </row>
    <row r="947" spans="4:5" x14ac:dyDescent="0.2">
      <c r="D947" s="10">
        <v>1317</v>
      </c>
      <c r="E947" s="14">
        <v>181.2840490797546</v>
      </c>
    </row>
    <row r="948" spans="4:5" x14ac:dyDescent="0.2">
      <c r="D948" s="10">
        <v>1319</v>
      </c>
      <c r="E948" s="14">
        <v>153.88919977616118</v>
      </c>
    </row>
    <row r="949" spans="4:5" x14ac:dyDescent="0.2">
      <c r="D949" s="10">
        <v>1320</v>
      </c>
      <c r="E949" s="14">
        <v>117.0886075949367</v>
      </c>
    </row>
    <row r="950" spans="4:5" x14ac:dyDescent="0.2">
      <c r="D950" s="10">
        <v>1321</v>
      </c>
      <c r="E950" s="14">
        <v>105.88633288227334</v>
      </c>
    </row>
    <row r="951" spans="4:5" x14ac:dyDescent="0.2">
      <c r="D951" s="10">
        <v>1323</v>
      </c>
      <c r="E951" s="14">
        <v>98.803952158086318</v>
      </c>
    </row>
    <row r="952" spans="4:5" x14ac:dyDescent="0.2">
      <c r="D952" s="10">
        <v>1327</v>
      </c>
      <c r="E952" s="14">
        <v>102.0671834625323</v>
      </c>
    </row>
    <row r="953" spans="4:5" x14ac:dyDescent="0.2">
      <c r="D953" s="10">
        <v>1328</v>
      </c>
      <c r="E953" s="14">
        <v>159.9264705882353</v>
      </c>
    </row>
    <row r="954" spans="4:5" x14ac:dyDescent="0.2">
      <c r="D954" s="10">
        <v>1329</v>
      </c>
      <c r="E954" s="14">
        <v>91.690544412607451</v>
      </c>
    </row>
    <row r="955" spans="4:5" x14ac:dyDescent="0.2">
      <c r="D955" s="10">
        <v>1330</v>
      </c>
      <c r="E955" s="14">
        <v>108.14950980392157</v>
      </c>
    </row>
    <row r="956" spans="4:5" x14ac:dyDescent="0.2">
      <c r="D956" s="10">
        <v>1331</v>
      </c>
      <c r="E956" s="14">
        <v>142.9471032745592</v>
      </c>
    </row>
    <row r="957" spans="4:5" x14ac:dyDescent="0.2">
      <c r="D957" s="10">
        <v>1332</v>
      </c>
      <c r="E957" s="14">
        <v>138.88888888888889</v>
      </c>
    </row>
    <row r="958" spans="4:5" x14ac:dyDescent="0.2">
      <c r="D958" s="10">
        <v>1335</v>
      </c>
      <c r="E958" s="14">
        <v>91.575091575091577</v>
      </c>
    </row>
    <row r="959" spans="4:5" x14ac:dyDescent="0.2">
      <c r="D959" s="10">
        <v>1337</v>
      </c>
      <c r="E959" s="14">
        <v>81.521739130434781</v>
      </c>
    </row>
    <row r="960" spans="4:5" x14ac:dyDescent="0.2">
      <c r="D960" s="10">
        <v>1339</v>
      </c>
      <c r="E960" s="14">
        <v>107.46910263299301</v>
      </c>
    </row>
    <row r="961" spans="4:5" x14ac:dyDescent="0.2">
      <c r="D961" s="10">
        <v>1340</v>
      </c>
      <c r="E961" s="14">
        <v>148.72685185185185</v>
      </c>
    </row>
    <row r="962" spans="4:5" x14ac:dyDescent="0.2">
      <c r="D962" s="10">
        <v>1341</v>
      </c>
      <c r="E962" s="14">
        <v>141.05504587155963</v>
      </c>
    </row>
    <row r="963" spans="4:5" x14ac:dyDescent="0.2">
      <c r="D963" s="10">
        <v>1342</v>
      </c>
      <c r="E963" s="14">
        <v>139.13824057450628</v>
      </c>
    </row>
    <row r="964" spans="4:5" x14ac:dyDescent="0.2">
      <c r="D964" s="10">
        <v>1343</v>
      </c>
      <c r="E964" s="14">
        <v>105.3480866758875</v>
      </c>
    </row>
    <row r="965" spans="4:5" x14ac:dyDescent="0.2">
      <c r="D965" s="10">
        <v>1344</v>
      </c>
      <c r="E965" s="14">
        <v>92.524830109775223</v>
      </c>
    </row>
    <row r="966" spans="4:5" x14ac:dyDescent="0.2">
      <c r="D966" s="10">
        <v>1345</v>
      </c>
      <c r="E966" s="14">
        <v>107.02953296703296</v>
      </c>
    </row>
    <row r="967" spans="4:5" x14ac:dyDescent="0.2">
      <c r="D967" s="10">
        <v>1347</v>
      </c>
      <c r="E967" s="14">
        <v>121.75324675324676</v>
      </c>
    </row>
    <row r="968" spans="4:5" x14ac:dyDescent="0.2">
      <c r="D968" s="10">
        <v>1348</v>
      </c>
      <c r="E968" s="14">
        <v>159.60754504504504</v>
      </c>
    </row>
    <row r="969" spans="4:5" x14ac:dyDescent="0.2">
      <c r="D969" s="10">
        <v>1349</v>
      </c>
      <c r="E969" s="14">
        <v>143.90896921017404</v>
      </c>
    </row>
    <row r="970" spans="4:5" x14ac:dyDescent="0.2">
      <c r="D970" s="10">
        <v>1350</v>
      </c>
      <c r="E970" s="14">
        <v>51.738761662425787</v>
      </c>
    </row>
    <row r="971" spans="4:5" x14ac:dyDescent="0.2">
      <c r="D971" s="10">
        <v>1351</v>
      </c>
      <c r="E971" s="14">
        <v>75.930144267274102</v>
      </c>
    </row>
    <row r="972" spans="4:5" x14ac:dyDescent="0.2">
      <c r="D972" s="10">
        <v>1352</v>
      </c>
      <c r="E972" s="14">
        <v>99.650349650349654</v>
      </c>
    </row>
    <row r="973" spans="4:5" x14ac:dyDescent="0.2">
      <c r="D973" s="10">
        <v>1354</v>
      </c>
      <c r="E973" s="14">
        <v>126.6213712168005</v>
      </c>
    </row>
    <row r="974" spans="4:5" x14ac:dyDescent="0.2">
      <c r="D974" s="10">
        <v>1355</v>
      </c>
      <c r="E974" s="14">
        <v>126.00536193029491</v>
      </c>
    </row>
    <row r="975" spans="4:5" x14ac:dyDescent="0.2">
      <c r="D975" s="10">
        <v>1356</v>
      </c>
      <c r="E975" s="14">
        <v>88.541666666666671</v>
      </c>
    </row>
    <row r="976" spans="4:5" x14ac:dyDescent="0.2">
      <c r="D976" s="10">
        <v>1357</v>
      </c>
      <c r="E976" s="14">
        <v>123.31838565022422</v>
      </c>
    </row>
    <row r="977" spans="4:5" x14ac:dyDescent="0.2">
      <c r="D977" s="10">
        <v>1358</v>
      </c>
      <c r="E977" s="14">
        <v>139.05380333951763</v>
      </c>
    </row>
    <row r="978" spans="4:5" x14ac:dyDescent="0.2">
      <c r="D978" s="10">
        <v>1359</v>
      </c>
      <c r="E978" s="14">
        <v>112.84170375079466</v>
      </c>
    </row>
    <row r="979" spans="4:5" x14ac:dyDescent="0.2">
      <c r="D979" s="10">
        <v>1360</v>
      </c>
      <c r="E979" s="14">
        <v>159.09090909090909</v>
      </c>
    </row>
    <row r="980" spans="4:5" x14ac:dyDescent="0.2">
      <c r="D980" s="10">
        <v>1361</v>
      </c>
      <c r="E980" s="14">
        <v>72.664359861591691</v>
      </c>
    </row>
    <row r="981" spans="4:5" x14ac:dyDescent="0.2">
      <c r="D981" s="10">
        <v>1362</v>
      </c>
      <c r="E981" s="14">
        <v>169.93464052287581</v>
      </c>
    </row>
    <row r="982" spans="4:5" x14ac:dyDescent="0.2">
      <c r="D982" s="10">
        <v>1363</v>
      </c>
      <c r="E982" s="14">
        <v>60.35673187571922</v>
      </c>
    </row>
    <row r="983" spans="4:5" x14ac:dyDescent="0.2">
      <c r="D983" s="10">
        <v>1364</v>
      </c>
      <c r="E983" s="14">
        <v>111.14164305949008</v>
      </c>
    </row>
    <row r="984" spans="4:5" x14ac:dyDescent="0.2">
      <c r="D984" s="10">
        <v>1366</v>
      </c>
      <c r="E984" s="14">
        <v>129.03225806451613</v>
      </c>
    </row>
    <row r="985" spans="4:5" x14ac:dyDescent="0.2">
      <c r="D985" s="10">
        <v>1367</v>
      </c>
      <c r="E985" s="14">
        <v>107.82122905027933</v>
      </c>
    </row>
    <row r="986" spans="4:5" x14ac:dyDescent="0.2">
      <c r="D986" s="10">
        <v>1368</v>
      </c>
      <c r="E986" s="14">
        <v>86.101694915254242</v>
      </c>
    </row>
    <row r="987" spans="4:5" x14ac:dyDescent="0.2">
      <c r="D987" s="10">
        <v>1370</v>
      </c>
      <c r="E987" s="14">
        <v>139.08872901678657</v>
      </c>
    </row>
    <row r="988" spans="4:5" x14ac:dyDescent="0.2">
      <c r="D988" s="10">
        <v>1372</v>
      </c>
      <c r="E988" s="14">
        <v>99.638771824202294</v>
      </c>
    </row>
    <row r="989" spans="4:5" x14ac:dyDescent="0.2">
      <c r="D989" s="10">
        <v>1373</v>
      </c>
      <c r="E989" s="14">
        <v>130.8059132093467</v>
      </c>
    </row>
    <row r="990" spans="4:5" x14ac:dyDescent="0.2">
      <c r="D990" s="10">
        <v>1375</v>
      </c>
      <c r="E990" s="14">
        <v>127.68130745658836</v>
      </c>
    </row>
    <row r="991" spans="4:5" x14ac:dyDescent="0.2">
      <c r="D991" s="10">
        <v>1376</v>
      </c>
      <c r="E991" s="14">
        <v>152.1323997453851</v>
      </c>
    </row>
    <row r="992" spans="4:5" x14ac:dyDescent="0.2">
      <c r="D992" s="10">
        <v>1378</v>
      </c>
      <c r="E992" s="14">
        <v>72.942643391521202</v>
      </c>
    </row>
    <row r="993" spans="4:5" x14ac:dyDescent="0.2">
      <c r="D993" s="10">
        <v>1380</v>
      </c>
      <c r="E993" s="14">
        <v>120.15781922525107</v>
      </c>
    </row>
    <row r="994" spans="4:5" x14ac:dyDescent="0.2">
      <c r="D994" s="10">
        <v>1382</v>
      </c>
      <c r="E994" s="14">
        <v>112.18705715635333</v>
      </c>
    </row>
    <row r="995" spans="4:5" x14ac:dyDescent="0.2">
      <c r="D995" s="10">
        <v>1383</v>
      </c>
      <c r="E995" s="14">
        <v>89.103291713961411</v>
      </c>
    </row>
    <row r="996" spans="4:5" x14ac:dyDescent="0.2">
      <c r="D996" s="10">
        <v>1384</v>
      </c>
      <c r="E996" s="14">
        <v>79.096045197740111</v>
      </c>
    </row>
    <row r="997" spans="4:5" x14ac:dyDescent="0.2">
      <c r="D997" s="10">
        <v>1386</v>
      </c>
      <c r="E997" s="14">
        <v>108.75216637781629</v>
      </c>
    </row>
    <row r="998" spans="4:5" x14ac:dyDescent="0.2">
      <c r="D998" s="10">
        <v>1387</v>
      </c>
      <c r="E998" s="14">
        <v>89.798850574712645</v>
      </c>
    </row>
    <row r="999" spans="4:5" x14ac:dyDescent="0.2">
      <c r="D999" s="10">
        <v>1388</v>
      </c>
      <c r="E999" s="14">
        <v>53.840063341250989</v>
      </c>
    </row>
    <row r="1000" spans="4:5" x14ac:dyDescent="0.2">
      <c r="D1000" s="10">
        <v>1389</v>
      </c>
      <c r="E1000" s="14">
        <v>216.20847651775486</v>
      </c>
    </row>
    <row r="1001" spans="4:5" x14ac:dyDescent="0.2">
      <c r="D1001" s="10">
        <v>1390</v>
      </c>
      <c r="E1001" s="14">
        <v>107.55336617405582</v>
      </c>
    </row>
    <row r="1002" spans="4:5" x14ac:dyDescent="0.2">
      <c r="D1002" s="10">
        <v>1391</v>
      </c>
      <c r="E1002" s="14">
        <v>154.09836065573771</v>
      </c>
    </row>
    <row r="1003" spans="4:5" x14ac:dyDescent="0.2">
      <c r="D1003" s="10">
        <v>1392</v>
      </c>
      <c r="E1003" s="14">
        <v>78.282828282828277</v>
      </c>
    </row>
    <row r="1004" spans="4:5" x14ac:dyDescent="0.2">
      <c r="D1004" s="10">
        <v>1393</v>
      </c>
      <c r="E1004" s="14">
        <v>136.66666666666666</v>
      </c>
    </row>
    <row r="1005" spans="4:5" x14ac:dyDescent="0.2">
      <c r="D1005" s="10">
        <v>1394</v>
      </c>
      <c r="E1005" s="14">
        <v>85.2510460251046</v>
      </c>
    </row>
    <row r="1006" spans="4:5" x14ac:dyDescent="0.2">
      <c r="D1006" s="10">
        <v>1396</v>
      </c>
      <c r="E1006" s="14">
        <v>113.30096696212732</v>
      </c>
    </row>
    <row r="1007" spans="4:5" x14ac:dyDescent="0.2">
      <c r="D1007" s="10">
        <v>1397</v>
      </c>
      <c r="E1007" s="14">
        <v>94.842916419679909</v>
      </c>
    </row>
    <row r="1008" spans="4:5" x14ac:dyDescent="0.2">
      <c r="D1008" s="10">
        <v>1398</v>
      </c>
      <c r="E1008" s="14">
        <v>90.879048248512888</v>
      </c>
    </row>
    <row r="1009" spans="4:5" x14ac:dyDescent="0.2">
      <c r="D1009" s="10">
        <v>1399</v>
      </c>
      <c r="E1009" s="14">
        <v>72.47899159663865</v>
      </c>
    </row>
    <row r="1010" spans="4:5" x14ac:dyDescent="0.2">
      <c r="D1010" s="10">
        <v>1400</v>
      </c>
      <c r="E1010" s="14">
        <v>85.478855721393032</v>
      </c>
    </row>
    <row r="1011" spans="4:5" x14ac:dyDescent="0.2">
      <c r="D1011" s="10">
        <v>1401</v>
      </c>
      <c r="E1011" s="14">
        <v>103.62694300518135</v>
      </c>
    </row>
    <row r="1012" spans="4:5" x14ac:dyDescent="0.2">
      <c r="D1012" s="10">
        <v>1402</v>
      </c>
      <c r="E1012" s="14">
        <v>121.15505335844318</v>
      </c>
    </row>
    <row r="1013" spans="4:5" x14ac:dyDescent="0.2">
      <c r="D1013" s="10">
        <v>1404</v>
      </c>
      <c r="E1013" s="14">
        <v>193.25273224043715</v>
      </c>
    </row>
    <row r="1014" spans="4:5" x14ac:dyDescent="0.2">
      <c r="D1014" s="10">
        <v>1405</v>
      </c>
      <c r="E1014" s="14">
        <v>86.490939044481053</v>
      </c>
    </row>
    <row r="1015" spans="4:5" x14ac:dyDescent="0.2">
      <c r="D1015" s="10">
        <v>1408</v>
      </c>
      <c r="E1015" s="14">
        <v>134.45378151260505</v>
      </c>
    </row>
    <row r="1016" spans="4:5" x14ac:dyDescent="0.2">
      <c r="D1016" s="10">
        <v>1409</v>
      </c>
      <c r="E1016" s="14">
        <v>92.07630227439472</v>
      </c>
    </row>
    <row r="1017" spans="4:5" x14ac:dyDescent="0.2">
      <c r="D1017" s="10">
        <v>1410</v>
      </c>
      <c r="E1017" s="14">
        <v>102.72336359292881</v>
      </c>
    </row>
    <row r="1018" spans="4:5" x14ac:dyDescent="0.2">
      <c r="D1018" s="10">
        <v>1411</v>
      </c>
      <c r="E1018" s="14">
        <v>125</v>
      </c>
    </row>
    <row r="1019" spans="4:5" x14ac:dyDescent="0.2">
      <c r="D1019" s="10">
        <v>1412</v>
      </c>
      <c r="E1019" s="14">
        <v>83.932853717026376</v>
      </c>
    </row>
    <row r="1020" spans="4:5" x14ac:dyDescent="0.2">
      <c r="D1020" s="10">
        <v>1415</v>
      </c>
      <c r="E1020" s="14">
        <v>112.01298701298701</v>
      </c>
    </row>
    <row r="1021" spans="4:5" x14ac:dyDescent="0.2">
      <c r="D1021" s="10">
        <v>1417</v>
      </c>
      <c r="E1021" s="14">
        <v>53.493449781659386</v>
      </c>
    </row>
    <row r="1022" spans="4:5" x14ac:dyDescent="0.2">
      <c r="D1022" s="10">
        <v>1418</v>
      </c>
      <c r="E1022" s="14">
        <v>138.77551020408163</v>
      </c>
    </row>
    <row r="1023" spans="4:5" x14ac:dyDescent="0.2">
      <c r="D1023" s="10">
        <v>1419</v>
      </c>
      <c r="E1023" s="14">
        <v>108.39160839160839</v>
      </c>
    </row>
    <row r="1024" spans="4:5" x14ac:dyDescent="0.2">
      <c r="D1024" s="10">
        <v>1420</v>
      </c>
      <c r="E1024" s="14">
        <v>120.93275488069415</v>
      </c>
    </row>
    <row r="1025" spans="4:5" x14ac:dyDescent="0.2">
      <c r="D1025" s="10">
        <v>1421</v>
      </c>
      <c r="E1025" s="14">
        <v>127.04802259887006</v>
      </c>
    </row>
    <row r="1026" spans="4:5" x14ac:dyDescent="0.2">
      <c r="D1026" s="10">
        <v>1424</v>
      </c>
      <c r="E1026" s="14">
        <v>124.92957746478874</v>
      </c>
    </row>
    <row r="1027" spans="4:5" x14ac:dyDescent="0.2">
      <c r="D1027" s="10">
        <v>1426</v>
      </c>
      <c r="E1027" s="14">
        <v>113.4185303514377</v>
      </c>
    </row>
    <row r="1028" spans="4:5" x14ac:dyDescent="0.2">
      <c r="D1028" s="10">
        <v>1427</v>
      </c>
      <c r="E1028" s="14">
        <v>127.40949694405266</v>
      </c>
    </row>
    <row r="1029" spans="4:5" x14ac:dyDescent="0.2">
      <c r="D1029" s="10">
        <v>1428</v>
      </c>
      <c r="E1029" s="14">
        <v>89.858793324775348</v>
      </c>
    </row>
    <row r="1030" spans="4:5" x14ac:dyDescent="0.2">
      <c r="D1030" s="10">
        <v>1430</v>
      </c>
      <c r="E1030" s="14">
        <v>127.01388888888889</v>
      </c>
    </row>
    <row r="1031" spans="4:5" x14ac:dyDescent="0.2">
      <c r="D1031" s="10">
        <v>1431</v>
      </c>
      <c r="E1031" s="14">
        <v>104.53754080522307</v>
      </c>
    </row>
    <row r="1032" spans="4:5" x14ac:dyDescent="0.2">
      <c r="D1032" s="10">
        <v>1433</v>
      </c>
      <c r="E1032" s="14">
        <v>66.632231404958674</v>
      </c>
    </row>
    <row r="1033" spans="4:5" x14ac:dyDescent="0.2">
      <c r="D1033" s="10">
        <v>1434</v>
      </c>
      <c r="E1033" s="14">
        <v>104.07366071428571</v>
      </c>
    </row>
    <row r="1034" spans="4:5" x14ac:dyDescent="0.2">
      <c r="D1034" s="10">
        <v>1435</v>
      </c>
      <c r="E1034" s="14">
        <v>142.09591474245116</v>
      </c>
    </row>
    <row r="1035" spans="4:5" x14ac:dyDescent="0.2">
      <c r="D1035" s="10">
        <v>1436</v>
      </c>
      <c r="E1035" s="14">
        <v>113.20754716981132</v>
      </c>
    </row>
    <row r="1036" spans="4:5" x14ac:dyDescent="0.2">
      <c r="D1036" s="10">
        <v>1437</v>
      </c>
      <c r="E1036" s="14">
        <v>139.46759259259258</v>
      </c>
    </row>
    <row r="1037" spans="4:5" x14ac:dyDescent="0.2">
      <c r="D1037" s="10">
        <v>1440</v>
      </c>
      <c r="E1037" s="14">
        <v>114.20289855072464</v>
      </c>
    </row>
    <row r="1038" spans="4:5" x14ac:dyDescent="0.2">
      <c r="D1038" s="10">
        <v>1441</v>
      </c>
      <c r="E1038" s="14">
        <v>74.75538160469668</v>
      </c>
    </row>
    <row r="1039" spans="4:5" x14ac:dyDescent="0.2">
      <c r="D1039" s="10">
        <v>1443</v>
      </c>
      <c r="E1039" s="14">
        <v>154.45939212755357</v>
      </c>
    </row>
    <row r="1040" spans="4:5" x14ac:dyDescent="0.2">
      <c r="D1040" s="10">
        <v>1445</v>
      </c>
      <c r="E1040" s="14">
        <v>126.30098452883263</v>
      </c>
    </row>
    <row r="1041" spans="4:5" x14ac:dyDescent="0.2">
      <c r="D1041" s="10">
        <v>1446</v>
      </c>
      <c r="E1041" s="14">
        <v>141.29244249726179</v>
      </c>
    </row>
    <row r="1042" spans="4:5" x14ac:dyDescent="0.2">
      <c r="D1042" s="10">
        <v>1447</v>
      </c>
      <c r="E1042" s="14">
        <v>132.91245791245791</v>
      </c>
    </row>
    <row r="1043" spans="4:5" x14ac:dyDescent="0.2">
      <c r="D1043" s="10">
        <v>1448</v>
      </c>
      <c r="E1043" s="14">
        <v>114.83253588516746</v>
      </c>
    </row>
    <row r="1044" spans="4:5" x14ac:dyDescent="0.2">
      <c r="D1044" s="10">
        <v>1451</v>
      </c>
      <c r="E1044" s="14">
        <v>75.892857142857139</v>
      </c>
    </row>
    <row r="1045" spans="4:5" x14ac:dyDescent="0.2">
      <c r="D1045" s="10">
        <v>1452</v>
      </c>
      <c r="E1045" s="14">
        <v>181.93282636248415</v>
      </c>
    </row>
    <row r="1046" spans="4:5" x14ac:dyDescent="0.2">
      <c r="D1046" s="10">
        <v>1454</v>
      </c>
      <c r="E1046" s="14">
        <v>74.122807017543863</v>
      </c>
    </row>
    <row r="1047" spans="4:5" x14ac:dyDescent="0.2">
      <c r="D1047" s="10">
        <v>1456</v>
      </c>
      <c r="E1047" s="14">
        <v>106.25379477838494</v>
      </c>
    </row>
    <row r="1048" spans="4:5" x14ac:dyDescent="0.2">
      <c r="D1048" s="10">
        <v>1457</v>
      </c>
      <c r="E1048" s="14">
        <v>101.30246020260492</v>
      </c>
    </row>
    <row r="1049" spans="4:5" x14ac:dyDescent="0.2">
      <c r="D1049" s="10">
        <v>1458</v>
      </c>
      <c r="E1049" s="14">
        <v>113.88888888888889</v>
      </c>
    </row>
    <row r="1050" spans="4:5" x14ac:dyDescent="0.2">
      <c r="D1050" s="10">
        <v>1460</v>
      </c>
      <c r="E1050" s="14">
        <v>117.43630573248407</v>
      </c>
    </row>
  </sheetData>
  <sheetProtection sheet="1" objects="1" scenarios="1"/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223"/>
  <sheetViews>
    <sheetView tabSelected="1" workbookViewId="0">
      <selection activeCell="S37" sqref="S37"/>
    </sheetView>
  </sheetViews>
  <sheetFormatPr baseColWidth="10" defaultRowHeight="16" x14ac:dyDescent="0.2"/>
  <cols>
    <col min="1" max="1" width="13" bestFit="1" customWidth="1"/>
    <col min="2" max="2" width="18" bestFit="1" customWidth="1"/>
    <col min="3" max="3" width="16.33203125" bestFit="1" customWidth="1"/>
    <col min="4" max="4" width="13" bestFit="1" customWidth="1"/>
    <col min="5" max="5" width="17" bestFit="1" customWidth="1"/>
    <col min="8" max="8" width="26.6640625" customWidth="1"/>
    <col min="9" max="9" width="16.1640625" customWidth="1"/>
    <col min="10" max="10" width="12.5" customWidth="1"/>
    <col min="12" max="12" width="13.33203125" customWidth="1"/>
    <col min="13" max="13" width="17.33203125" customWidth="1"/>
    <col min="14" max="14" width="15.83203125" customWidth="1"/>
  </cols>
  <sheetData>
    <row r="1" spans="1:14" ht="34" x14ac:dyDescent="0.2">
      <c r="A1" s="9" t="s">
        <v>15</v>
      </c>
      <c r="B1" t="s">
        <v>91</v>
      </c>
      <c r="D1" s="9" t="s">
        <v>15</v>
      </c>
      <c r="E1" t="s">
        <v>274</v>
      </c>
      <c r="H1" s="30" t="s">
        <v>293</v>
      </c>
      <c r="I1" t="s">
        <v>322</v>
      </c>
    </row>
    <row r="2" spans="1:14" x14ac:dyDescent="0.2">
      <c r="I2" t="s">
        <v>323</v>
      </c>
    </row>
    <row r="3" spans="1:14" x14ac:dyDescent="0.2">
      <c r="A3" s="9" t="s">
        <v>271</v>
      </c>
      <c r="B3" t="s">
        <v>314</v>
      </c>
      <c r="D3" s="9" t="s">
        <v>271</v>
      </c>
      <c r="E3" t="s">
        <v>315</v>
      </c>
    </row>
    <row r="4" spans="1:14" x14ac:dyDescent="0.2">
      <c r="A4" s="10">
        <v>1</v>
      </c>
      <c r="B4" s="14">
        <v>121.92982456140351</v>
      </c>
      <c r="D4" s="10">
        <v>24</v>
      </c>
      <c r="E4" s="14">
        <v>122.54716981132076</v>
      </c>
      <c r="H4" t="s">
        <v>282</v>
      </c>
    </row>
    <row r="5" spans="1:14" ht="17" thickBot="1" x14ac:dyDescent="0.25">
      <c r="A5" s="10">
        <v>2</v>
      </c>
      <c r="B5" s="14">
        <v>143.81933438985737</v>
      </c>
      <c r="D5" s="10">
        <v>35</v>
      </c>
      <c r="E5" s="14">
        <v>177.77065983344011</v>
      </c>
    </row>
    <row r="6" spans="1:14" x14ac:dyDescent="0.2">
      <c r="A6" s="10">
        <v>3</v>
      </c>
      <c r="B6" s="14">
        <v>125.13997760358343</v>
      </c>
      <c r="D6" s="10">
        <v>46</v>
      </c>
      <c r="E6" s="14">
        <v>182.59132420091325</v>
      </c>
      <c r="H6" s="6"/>
      <c r="I6" s="18" t="s">
        <v>314</v>
      </c>
      <c r="J6" s="17" t="s">
        <v>315</v>
      </c>
      <c r="M6" s="18" t="s">
        <v>314</v>
      </c>
      <c r="N6" s="17" t="s">
        <v>315</v>
      </c>
    </row>
    <row r="7" spans="1:14" x14ac:dyDescent="0.2">
      <c r="A7" s="10">
        <v>4</v>
      </c>
      <c r="B7" s="14">
        <v>81.537565521258003</v>
      </c>
      <c r="D7" s="10">
        <v>57</v>
      </c>
      <c r="E7" s="14">
        <v>99.19493962047153</v>
      </c>
      <c r="H7" t="s">
        <v>258</v>
      </c>
      <c r="I7">
        <v>121.39750862615904</v>
      </c>
      <c r="J7">
        <v>130.53694468723646</v>
      </c>
      <c r="L7" t="s">
        <v>258</v>
      </c>
      <c r="M7">
        <f t="shared" ref="M7:N9" si="0">I7</f>
        <v>121.39750862615904</v>
      </c>
      <c r="N7">
        <f t="shared" si="0"/>
        <v>130.53694468723646</v>
      </c>
    </row>
    <row r="8" spans="1:14" x14ac:dyDescent="0.2">
      <c r="A8" s="10">
        <v>5</v>
      </c>
      <c r="B8" s="14">
        <v>113.73976342129208</v>
      </c>
      <c r="D8" s="10">
        <v>63</v>
      </c>
      <c r="E8" s="14">
        <v>147.8102189781022</v>
      </c>
      <c r="H8" t="s">
        <v>283</v>
      </c>
      <c r="I8">
        <v>915.6124548127201</v>
      </c>
      <c r="J8">
        <v>1063.1473481451185</v>
      </c>
      <c r="L8" t="s">
        <v>283</v>
      </c>
      <c r="M8">
        <f t="shared" si="0"/>
        <v>915.6124548127201</v>
      </c>
      <c r="N8">
        <f t="shared" si="0"/>
        <v>1063.1473481451185</v>
      </c>
    </row>
    <row r="9" spans="1:14" x14ac:dyDescent="0.2">
      <c r="A9" s="10">
        <v>6</v>
      </c>
      <c r="B9" s="14">
        <v>104.99265785609398</v>
      </c>
      <c r="D9" s="10">
        <v>76</v>
      </c>
      <c r="E9" s="14">
        <v>92.10526315789474</v>
      </c>
      <c r="H9" t="s">
        <v>284</v>
      </c>
      <c r="I9">
        <v>1220</v>
      </c>
      <c r="J9">
        <v>157</v>
      </c>
      <c r="L9" t="s">
        <v>284</v>
      </c>
      <c r="M9">
        <f t="shared" si="0"/>
        <v>1220</v>
      </c>
      <c r="N9">
        <f t="shared" si="0"/>
        <v>157</v>
      </c>
    </row>
    <row r="10" spans="1:14" x14ac:dyDescent="0.2">
      <c r="A10" s="10">
        <v>7</v>
      </c>
      <c r="B10" s="14">
        <v>181.22786304604486</v>
      </c>
      <c r="D10" s="10">
        <v>82</v>
      </c>
      <c r="E10" s="14">
        <v>114.80927449513837</v>
      </c>
      <c r="H10" t="s">
        <v>285</v>
      </c>
      <c r="I10">
        <v>0</v>
      </c>
      <c r="L10" t="s">
        <v>300</v>
      </c>
      <c r="M10">
        <f>SQRT(I8/I9)</f>
        <v>0.86631519214519948</v>
      </c>
      <c r="N10">
        <f>SQRT(J8/J9)</f>
        <v>2.6022373374002594</v>
      </c>
    </row>
    <row r="11" spans="1:14" x14ac:dyDescent="0.2">
      <c r="A11" s="10">
        <v>8</v>
      </c>
      <c r="B11" s="14">
        <v>95.693779904306226</v>
      </c>
      <c r="D11" s="10">
        <v>88</v>
      </c>
      <c r="E11" s="14">
        <v>134.39542483660131</v>
      </c>
      <c r="H11" t="s">
        <v>286</v>
      </c>
      <c r="I11">
        <v>192</v>
      </c>
      <c r="L11" t="s">
        <v>301</v>
      </c>
      <c r="M11">
        <f>M10*I16</f>
        <v>1.708717045360576</v>
      </c>
      <c r="N11">
        <f>N10*I16</f>
        <v>5.1326437938586755</v>
      </c>
    </row>
    <row r="12" spans="1:14" x14ac:dyDescent="0.2">
      <c r="A12" s="10">
        <v>9</v>
      </c>
      <c r="B12" s="14">
        <v>73.224351747463359</v>
      </c>
      <c r="D12" s="10">
        <v>116</v>
      </c>
      <c r="E12" s="14">
        <v>120.71330589849109</v>
      </c>
      <c r="H12" t="s">
        <v>287</v>
      </c>
      <c r="I12">
        <v>-3.3323350336507014</v>
      </c>
    </row>
    <row r="13" spans="1:14" x14ac:dyDescent="0.2">
      <c r="A13" s="10">
        <v>11</v>
      </c>
      <c r="B13" s="14">
        <v>124.51923076923077</v>
      </c>
      <c r="D13" s="10">
        <v>124</v>
      </c>
      <c r="E13" s="14">
        <v>128.35696413678065</v>
      </c>
      <c r="H13" t="s">
        <v>288</v>
      </c>
      <c r="I13">
        <v>5.1655568590969322E-4</v>
      </c>
    </row>
    <row r="14" spans="1:14" x14ac:dyDescent="0.2">
      <c r="A14" s="10">
        <v>12</v>
      </c>
      <c r="B14" s="14">
        <v>148.45094664371771</v>
      </c>
      <c r="D14" s="10">
        <v>127</v>
      </c>
      <c r="E14" s="14">
        <v>133.61169102296452</v>
      </c>
      <c r="H14" t="s">
        <v>289</v>
      </c>
      <c r="I14">
        <v>1.6528285892700936</v>
      </c>
    </row>
    <row r="15" spans="1:14" x14ac:dyDescent="0.2">
      <c r="A15" s="10">
        <v>13</v>
      </c>
      <c r="B15" s="14">
        <v>157.89473684210526</v>
      </c>
      <c r="D15" s="10">
        <v>146</v>
      </c>
      <c r="E15" s="14">
        <v>76.067875950848446</v>
      </c>
      <c r="H15" t="s">
        <v>290</v>
      </c>
      <c r="I15" s="33">
        <v>1.0331113718193864E-3</v>
      </c>
      <c r="J15" t="s">
        <v>292</v>
      </c>
    </row>
    <row r="16" spans="1:14" ht="17" thickBot="1" x14ac:dyDescent="0.25">
      <c r="A16" s="10">
        <v>14</v>
      </c>
      <c r="B16" s="14">
        <v>187.08165997322624</v>
      </c>
      <c r="D16" s="10">
        <v>173</v>
      </c>
      <c r="E16" s="14">
        <v>135.25749858517261</v>
      </c>
      <c r="H16" s="5" t="s">
        <v>291</v>
      </c>
      <c r="I16" s="5">
        <v>1.9723964913155825</v>
      </c>
      <c r="J16" s="5"/>
    </row>
    <row r="17" spans="1:15" x14ac:dyDescent="0.2">
      <c r="A17" s="10">
        <v>15</v>
      </c>
      <c r="B17" s="14">
        <v>125.29928172386273</v>
      </c>
      <c r="D17" s="10">
        <v>181</v>
      </c>
      <c r="E17" s="14">
        <v>116.06557377049181</v>
      </c>
    </row>
    <row r="18" spans="1:15" x14ac:dyDescent="0.2">
      <c r="A18" s="10">
        <v>16</v>
      </c>
      <c r="B18" s="14">
        <v>154.56674473067915</v>
      </c>
      <c r="D18" s="10">
        <v>190</v>
      </c>
      <c r="E18" s="14">
        <v>179.5354676710609</v>
      </c>
      <c r="H18" t="s">
        <v>294</v>
      </c>
      <c r="I18">
        <f>SUM(I9:J9)</f>
        <v>1377</v>
      </c>
    </row>
    <row r="19" spans="1:15" x14ac:dyDescent="0.2">
      <c r="A19" s="10">
        <v>17</v>
      </c>
      <c r="B19" s="14">
        <v>148.40637450199202</v>
      </c>
      <c r="D19" s="10">
        <v>194</v>
      </c>
      <c r="E19" s="14">
        <v>76.067875950848446</v>
      </c>
      <c r="H19" t="s">
        <v>295</v>
      </c>
      <c r="I19">
        <f>I7-J7</f>
        <v>-9.1394360610774186</v>
      </c>
    </row>
    <row r="20" spans="1:15" x14ac:dyDescent="0.2">
      <c r="A20" s="10">
        <v>19</v>
      </c>
      <c r="B20" s="14">
        <v>142.72890484739676</v>
      </c>
      <c r="D20" s="10">
        <v>196</v>
      </c>
      <c r="E20" s="14">
        <v>101.99175824175825</v>
      </c>
      <c r="H20" t="s">
        <v>296</v>
      </c>
      <c r="I20">
        <f>SQRT((I8/I9)+(J8/J9))</f>
        <v>2.7426522149739592</v>
      </c>
    </row>
    <row r="21" spans="1:15" x14ac:dyDescent="0.2">
      <c r="A21" s="10">
        <v>20</v>
      </c>
      <c r="B21" s="14">
        <v>103.80881254667662</v>
      </c>
      <c r="D21" s="10">
        <v>204</v>
      </c>
      <c r="E21" s="14">
        <v>175.70754716981133</v>
      </c>
    </row>
    <row r="22" spans="1:15" x14ac:dyDescent="0.2">
      <c r="A22" s="10">
        <v>21</v>
      </c>
      <c r="B22" s="14">
        <v>136.91077441077442</v>
      </c>
      <c r="D22" s="10">
        <v>220</v>
      </c>
      <c r="E22" s="14">
        <v>134.00641025641025</v>
      </c>
      <c r="H22" t="s">
        <v>297</v>
      </c>
      <c r="I22">
        <f>I16*I20</f>
        <v>5.4095976057135475</v>
      </c>
    </row>
    <row r="23" spans="1:15" x14ac:dyDescent="0.2">
      <c r="A23" s="10">
        <v>22</v>
      </c>
      <c r="B23" s="14">
        <v>125.81227436823104</v>
      </c>
      <c r="D23" s="10">
        <v>226</v>
      </c>
      <c r="E23" s="14">
        <v>86.021505376344081</v>
      </c>
      <c r="H23" t="s">
        <v>298</v>
      </c>
      <c r="I23">
        <f>I19-I22</f>
        <v>-14.549033666790965</v>
      </c>
    </row>
    <row r="24" spans="1:15" x14ac:dyDescent="0.2">
      <c r="A24" s="10">
        <v>23</v>
      </c>
      <c r="B24" s="14">
        <v>128.13370473537606</v>
      </c>
      <c r="D24" s="10">
        <v>228</v>
      </c>
      <c r="E24" s="14">
        <v>107.39614994934144</v>
      </c>
      <c r="H24" t="s">
        <v>299</v>
      </c>
      <c r="I24">
        <f>I19+I22</f>
        <v>-3.729838455363871</v>
      </c>
    </row>
    <row r="25" spans="1:15" x14ac:dyDescent="0.2">
      <c r="A25" s="10">
        <v>25</v>
      </c>
      <c r="B25" s="14">
        <v>145.28301886792454</v>
      </c>
      <c r="D25" s="10">
        <v>230</v>
      </c>
      <c r="E25" s="14">
        <v>123.79421221864952</v>
      </c>
    </row>
    <row r="26" spans="1:15" x14ac:dyDescent="0.2">
      <c r="A26" s="10">
        <v>26</v>
      </c>
      <c r="B26" s="14">
        <v>160.1875</v>
      </c>
      <c r="D26" s="10">
        <v>233</v>
      </c>
      <c r="E26" s="14">
        <v>95.744680851063833</v>
      </c>
    </row>
    <row r="27" spans="1:15" x14ac:dyDescent="0.2">
      <c r="A27" s="10">
        <v>27</v>
      </c>
      <c r="B27" s="14">
        <v>149.77777777777777</v>
      </c>
      <c r="D27" s="10">
        <v>236</v>
      </c>
      <c r="E27" s="14">
        <v>90.678824721377907</v>
      </c>
    </row>
    <row r="28" spans="1:15" ht="17" thickBot="1" x14ac:dyDescent="0.25">
      <c r="A28" s="10">
        <v>28</v>
      </c>
      <c r="B28" s="14">
        <v>179.57746478873239</v>
      </c>
      <c r="D28" s="10">
        <v>244</v>
      </c>
      <c r="E28" s="14">
        <v>98.603122432210355</v>
      </c>
    </row>
    <row r="29" spans="1:15" x14ac:dyDescent="0.2">
      <c r="A29" s="10">
        <v>29</v>
      </c>
      <c r="B29" s="14">
        <v>129.6875</v>
      </c>
      <c r="D29" s="10">
        <v>252</v>
      </c>
      <c r="E29" s="14">
        <v>144.61538461538461</v>
      </c>
      <c r="H29" s="21" t="s">
        <v>324</v>
      </c>
      <c r="I29" s="22"/>
      <c r="J29" s="22"/>
      <c r="K29" s="22"/>
      <c r="L29" s="22"/>
      <c r="M29" s="22"/>
      <c r="N29" s="22"/>
      <c r="O29" s="23"/>
    </row>
    <row r="30" spans="1:15" x14ac:dyDescent="0.2">
      <c r="A30" s="10">
        <v>30</v>
      </c>
      <c r="B30" s="14">
        <v>131.73076923076923</v>
      </c>
      <c r="D30" s="10">
        <v>283</v>
      </c>
      <c r="E30" s="14">
        <v>157.91476407914763</v>
      </c>
      <c r="H30" s="24"/>
      <c r="I30" s="25"/>
      <c r="J30" s="25"/>
      <c r="K30" s="25"/>
      <c r="L30" s="25"/>
      <c r="M30" s="25"/>
      <c r="N30" s="25"/>
      <c r="O30" s="26"/>
    </row>
    <row r="31" spans="1:15" x14ac:dyDescent="0.2">
      <c r="A31" s="10">
        <v>31</v>
      </c>
      <c r="B31" s="14">
        <v>30.372057706909644</v>
      </c>
      <c r="D31" s="10">
        <v>285</v>
      </c>
      <c r="E31" s="14">
        <v>113.77777777777777</v>
      </c>
      <c r="H31" s="24" t="s">
        <v>325</v>
      </c>
      <c r="I31" s="25"/>
      <c r="J31" s="25"/>
      <c r="K31" s="25"/>
      <c r="L31" s="25"/>
      <c r="M31" s="25"/>
      <c r="N31" s="25"/>
      <c r="O31" s="26"/>
    </row>
    <row r="32" spans="1:15" x14ac:dyDescent="0.2">
      <c r="A32" s="10">
        <v>32</v>
      </c>
      <c r="B32" s="14">
        <v>121.62052117263843</v>
      </c>
      <c r="D32" s="10">
        <v>286</v>
      </c>
      <c r="E32" s="14">
        <v>131.76</v>
      </c>
      <c r="H32" s="24" t="s">
        <v>305</v>
      </c>
      <c r="I32" s="25"/>
      <c r="J32" s="25"/>
      <c r="K32" s="25"/>
      <c r="L32" s="25"/>
      <c r="M32" s="25"/>
      <c r="N32" s="25"/>
      <c r="O32" s="26"/>
    </row>
    <row r="33" spans="1:15" ht="17" thickBot="1" x14ac:dyDescent="0.25">
      <c r="A33" s="10">
        <v>33</v>
      </c>
      <c r="B33" s="14">
        <v>145.78606158833063</v>
      </c>
      <c r="D33" s="10">
        <v>327</v>
      </c>
      <c r="E33" s="14">
        <v>188.48167539267016</v>
      </c>
      <c r="H33" s="27" t="s">
        <v>326</v>
      </c>
      <c r="I33" s="28"/>
      <c r="J33" s="28"/>
      <c r="K33" s="28"/>
      <c r="L33" s="28"/>
      <c r="M33" s="28"/>
      <c r="N33" s="28"/>
      <c r="O33" s="29"/>
    </row>
    <row r="34" spans="1:15" x14ac:dyDescent="0.2">
      <c r="A34" s="10">
        <v>34</v>
      </c>
      <c r="B34" s="14">
        <v>97.352941176470594</v>
      </c>
      <c r="D34" s="10">
        <v>334</v>
      </c>
      <c r="E34" s="14">
        <v>152.43004418262151</v>
      </c>
    </row>
    <row r="35" spans="1:15" x14ac:dyDescent="0.2">
      <c r="A35" s="10">
        <v>36</v>
      </c>
      <c r="B35" s="14">
        <v>126.01957585644372</v>
      </c>
      <c r="D35" s="10">
        <v>344</v>
      </c>
      <c r="E35" s="14">
        <v>157.95724465558195</v>
      </c>
      <c r="H35" t="s">
        <v>327</v>
      </c>
      <c r="I35" s="25">
        <v>1500</v>
      </c>
    </row>
    <row r="36" spans="1:15" x14ac:dyDescent="0.2">
      <c r="A36" s="10">
        <v>37</v>
      </c>
      <c r="B36" s="14">
        <v>132.17866909753874</v>
      </c>
      <c r="D36" s="10">
        <v>345</v>
      </c>
      <c r="E36" s="14">
        <v>76.438848920863308</v>
      </c>
      <c r="G36" t="s">
        <v>328</v>
      </c>
      <c r="H36" t="s">
        <v>329</v>
      </c>
      <c r="I36" s="1">
        <f>I35*3.7</f>
        <v>5550</v>
      </c>
    </row>
    <row r="37" spans="1:15" x14ac:dyDescent="0.2">
      <c r="A37" s="10">
        <v>38</v>
      </c>
      <c r="B37" s="14">
        <v>117.96453353893601</v>
      </c>
      <c r="D37" s="10">
        <v>349</v>
      </c>
      <c r="E37" s="14">
        <v>94.710947109471093</v>
      </c>
      <c r="H37" t="s">
        <v>330</v>
      </c>
      <c r="I37" s="1">
        <f>I35*14.5</f>
        <v>21750</v>
      </c>
    </row>
    <row r="38" spans="1:15" x14ac:dyDescent="0.2">
      <c r="A38" s="10">
        <v>39</v>
      </c>
      <c r="B38" s="14">
        <v>103.12204351939451</v>
      </c>
      <c r="D38" s="10">
        <v>351</v>
      </c>
      <c r="E38" s="14">
        <v>170.17710005350455</v>
      </c>
    </row>
    <row r="39" spans="1:15" x14ac:dyDescent="0.2">
      <c r="A39" s="10">
        <v>41</v>
      </c>
      <c r="B39" s="14">
        <v>120.84592145015105</v>
      </c>
      <c r="D39" s="10">
        <v>358</v>
      </c>
      <c r="E39" s="14">
        <v>117.33800350262698</v>
      </c>
    </row>
    <row r="40" spans="1:15" x14ac:dyDescent="0.2">
      <c r="A40" s="10">
        <v>42</v>
      </c>
      <c r="B40" s="14">
        <v>128.01204819277109</v>
      </c>
      <c r="D40" s="10">
        <v>364</v>
      </c>
      <c r="E40" s="14">
        <v>119.55420466058764</v>
      </c>
    </row>
    <row r="41" spans="1:15" x14ac:dyDescent="0.2">
      <c r="A41" s="10">
        <v>43</v>
      </c>
      <c r="B41" s="14">
        <v>162.89592760180994</v>
      </c>
      <c r="D41" s="10">
        <v>373</v>
      </c>
      <c r="E41" s="14">
        <v>166.22340425531914</v>
      </c>
    </row>
    <row r="42" spans="1:15" x14ac:dyDescent="0.2">
      <c r="A42" s="10">
        <v>44</v>
      </c>
      <c r="B42" s="14">
        <v>138.85927505330491</v>
      </c>
      <c r="D42" s="10">
        <v>386</v>
      </c>
      <c r="E42" s="14">
        <v>151.30023640661938</v>
      </c>
    </row>
    <row r="43" spans="1:15" x14ac:dyDescent="0.2">
      <c r="A43" s="10">
        <v>45</v>
      </c>
      <c r="B43" s="14">
        <v>122.60869565217391</v>
      </c>
      <c r="D43" s="10">
        <v>401</v>
      </c>
      <c r="E43" s="14">
        <v>190.60559006211179</v>
      </c>
    </row>
    <row r="44" spans="1:15" x14ac:dyDescent="0.2">
      <c r="A44" s="10">
        <v>47</v>
      </c>
      <c r="B44" s="14">
        <v>111.53373662168451</v>
      </c>
      <c r="D44" s="10">
        <v>431</v>
      </c>
      <c r="E44" s="14">
        <v>86.524822695035468</v>
      </c>
    </row>
    <row r="45" spans="1:15" x14ac:dyDescent="0.2">
      <c r="A45" s="10">
        <v>48</v>
      </c>
      <c r="B45" s="14">
        <v>150.78502415458937</v>
      </c>
      <c r="D45" s="10">
        <v>433</v>
      </c>
      <c r="E45" s="14">
        <v>89.743589743589737</v>
      </c>
    </row>
    <row r="46" spans="1:15" x14ac:dyDescent="0.2">
      <c r="A46" s="10">
        <v>50</v>
      </c>
      <c r="B46" s="14">
        <v>132.98429319371726</v>
      </c>
      <c r="D46" s="10">
        <v>435</v>
      </c>
      <c r="E46" s="14">
        <v>128.57142857142858</v>
      </c>
    </row>
    <row r="47" spans="1:15" x14ac:dyDescent="0.2">
      <c r="A47" s="10">
        <v>51</v>
      </c>
      <c r="B47" s="14">
        <v>120.40816326530613</v>
      </c>
      <c r="D47" s="10">
        <v>444</v>
      </c>
      <c r="E47" s="14">
        <v>137.12241653418124</v>
      </c>
    </row>
    <row r="48" spans="1:15" x14ac:dyDescent="0.2">
      <c r="A48" s="10">
        <v>52</v>
      </c>
      <c r="B48" s="14">
        <v>97.363945578231295</v>
      </c>
      <c r="D48" s="10">
        <v>466</v>
      </c>
      <c r="E48" s="14">
        <v>126.4073550212164</v>
      </c>
    </row>
    <row r="49" spans="1:5" x14ac:dyDescent="0.2">
      <c r="A49" s="10">
        <v>54</v>
      </c>
      <c r="B49" s="14">
        <v>209.01194353963083</v>
      </c>
      <c r="D49" s="10">
        <v>471</v>
      </c>
      <c r="E49" s="14">
        <v>141.14513981358189</v>
      </c>
    </row>
    <row r="50" spans="1:5" x14ac:dyDescent="0.2">
      <c r="A50" s="10">
        <v>55</v>
      </c>
      <c r="B50" s="14">
        <v>95.588235294117652</v>
      </c>
      <c r="D50" s="10">
        <v>473</v>
      </c>
      <c r="E50" s="14">
        <v>138.0597014925373</v>
      </c>
    </row>
    <row r="51" spans="1:5" x14ac:dyDescent="0.2">
      <c r="A51" s="10">
        <v>56</v>
      </c>
      <c r="B51" s="14">
        <v>126.66666666666667</v>
      </c>
      <c r="D51" s="10">
        <v>475</v>
      </c>
      <c r="E51" s="14">
        <v>151.93704600484261</v>
      </c>
    </row>
    <row r="52" spans="1:5" x14ac:dyDescent="0.2">
      <c r="A52" s="10">
        <v>58</v>
      </c>
      <c r="B52" s="14">
        <v>114.24418604651163</v>
      </c>
      <c r="D52" s="10">
        <v>484</v>
      </c>
      <c r="E52" s="14">
        <v>134.86842105263159</v>
      </c>
    </row>
    <row r="53" spans="1:5" x14ac:dyDescent="0.2">
      <c r="A53" s="10">
        <v>59</v>
      </c>
      <c r="B53" s="14">
        <v>148.99151103565364</v>
      </c>
      <c r="D53" s="10">
        <v>490</v>
      </c>
      <c r="E53" s="14">
        <v>136.50793650793651</v>
      </c>
    </row>
    <row r="54" spans="1:5" x14ac:dyDescent="0.2">
      <c r="A54" s="10">
        <v>60</v>
      </c>
      <c r="B54" s="14">
        <v>160.12820512820514</v>
      </c>
      <c r="D54" s="10">
        <v>491</v>
      </c>
      <c r="E54" s="14">
        <v>88.190184049079761</v>
      </c>
    </row>
    <row r="55" spans="1:5" x14ac:dyDescent="0.2">
      <c r="A55" s="10">
        <v>61</v>
      </c>
      <c r="B55" s="14">
        <v>136.44214162348877</v>
      </c>
      <c r="D55" s="10">
        <v>501</v>
      </c>
      <c r="E55" s="14">
        <v>92.775041050903127</v>
      </c>
    </row>
    <row r="56" spans="1:5" x14ac:dyDescent="0.2">
      <c r="A56" s="10">
        <v>62</v>
      </c>
      <c r="B56" s="14">
        <v>90.909090909090907</v>
      </c>
      <c r="D56" s="10">
        <v>505</v>
      </c>
      <c r="E56" s="14">
        <v>111.19515885022693</v>
      </c>
    </row>
    <row r="57" spans="1:5" x14ac:dyDescent="0.2">
      <c r="A57" s="10">
        <v>64</v>
      </c>
      <c r="B57" s="14">
        <v>81.871345029239762</v>
      </c>
      <c r="D57" s="10">
        <v>512</v>
      </c>
      <c r="E57" s="14">
        <v>148.1469298245614</v>
      </c>
    </row>
    <row r="58" spans="1:5" x14ac:dyDescent="0.2">
      <c r="A58" s="10">
        <v>65</v>
      </c>
      <c r="B58" s="14">
        <v>107.91543756145526</v>
      </c>
      <c r="D58" s="10">
        <v>544</v>
      </c>
      <c r="E58" s="14">
        <v>173.40286831812256</v>
      </c>
    </row>
    <row r="59" spans="1:5" x14ac:dyDescent="0.2">
      <c r="A59" s="10">
        <v>66</v>
      </c>
      <c r="B59" s="14">
        <v>128.1843914274161</v>
      </c>
      <c r="D59" s="10">
        <v>551</v>
      </c>
      <c r="E59" s="14">
        <v>130.96351730589336</v>
      </c>
    </row>
    <row r="60" spans="1:5" x14ac:dyDescent="0.2">
      <c r="A60" s="10">
        <v>67</v>
      </c>
      <c r="B60" s="14">
        <v>81.558676937018575</v>
      </c>
      <c r="D60" s="10">
        <v>560</v>
      </c>
      <c r="E60" s="14">
        <v>150.28901734104045</v>
      </c>
    </row>
    <row r="61" spans="1:5" x14ac:dyDescent="0.2">
      <c r="A61" s="10">
        <v>68</v>
      </c>
      <c r="B61" s="14">
        <v>152.80594996619337</v>
      </c>
      <c r="D61" s="10">
        <v>579</v>
      </c>
      <c r="E61" s="14">
        <v>104.88505747126437</v>
      </c>
    </row>
    <row r="62" spans="1:5" x14ac:dyDescent="0.2">
      <c r="A62" s="10">
        <v>69</v>
      </c>
      <c r="B62" s="14">
        <v>107.09504685408299</v>
      </c>
      <c r="D62" s="10">
        <v>594</v>
      </c>
      <c r="E62" s="14">
        <v>165.09433962264151</v>
      </c>
    </row>
    <row r="63" spans="1:5" x14ac:dyDescent="0.2">
      <c r="A63" s="10">
        <v>70</v>
      </c>
      <c r="B63" s="14">
        <v>98.38216003498033</v>
      </c>
      <c r="D63" s="10">
        <v>598</v>
      </c>
      <c r="E63" s="14">
        <v>138.51711840228245</v>
      </c>
    </row>
    <row r="64" spans="1:5" x14ac:dyDescent="0.2">
      <c r="A64" s="10">
        <v>71</v>
      </c>
      <c r="B64" s="14">
        <v>109.76158344579397</v>
      </c>
      <c r="D64" s="10">
        <v>600</v>
      </c>
      <c r="E64" s="14">
        <v>97.043701799485859</v>
      </c>
    </row>
    <row r="65" spans="1:5" x14ac:dyDescent="0.2">
      <c r="A65" s="10">
        <v>72</v>
      </c>
      <c r="B65" s="14">
        <v>153.25443786982248</v>
      </c>
      <c r="D65" s="10">
        <v>604</v>
      </c>
      <c r="E65" s="14">
        <v>125.83333333333333</v>
      </c>
    </row>
    <row r="66" spans="1:5" x14ac:dyDescent="0.2">
      <c r="A66" s="10">
        <v>73</v>
      </c>
      <c r="B66" s="14">
        <v>107.68335273573923</v>
      </c>
      <c r="D66" s="10">
        <v>615</v>
      </c>
      <c r="E66" s="14">
        <v>119.84126984126983</v>
      </c>
    </row>
    <row r="67" spans="1:5" x14ac:dyDescent="0.2">
      <c r="A67" s="10">
        <v>74</v>
      </c>
      <c r="B67" s="14">
        <v>133.42541436464089</v>
      </c>
      <c r="D67" s="10">
        <v>624</v>
      </c>
      <c r="E67" s="14">
        <v>111.44179894179894</v>
      </c>
    </row>
    <row r="68" spans="1:5" x14ac:dyDescent="0.2">
      <c r="A68" s="10">
        <v>75</v>
      </c>
      <c r="B68" s="14">
        <v>66.915887850467286</v>
      </c>
      <c r="D68" s="10">
        <v>632</v>
      </c>
      <c r="E68" s="14">
        <v>134.8133848133848</v>
      </c>
    </row>
    <row r="69" spans="1:5" x14ac:dyDescent="0.2">
      <c r="A69" s="10">
        <v>77</v>
      </c>
      <c r="B69" s="14">
        <v>142.59453781512605</v>
      </c>
      <c r="D69" s="10">
        <v>640</v>
      </c>
      <c r="E69" s="14">
        <v>168.83280153158901</v>
      </c>
    </row>
    <row r="70" spans="1:5" x14ac:dyDescent="0.2">
      <c r="A70" s="10">
        <v>78</v>
      </c>
      <c r="B70" s="14">
        <v>98.832684824902728</v>
      </c>
      <c r="D70" s="10">
        <v>641</v>
      </c>
      <c r="E70" s="14">
        <v>180.50065876152831</v>
      </c>
    </row>
    <row r="71" spans="1:5" x14ac:dyDescent="0.2">
      <c r="A71" s="10">
        <v>80</v>
      </c>
      <c r="B71" s="14">
        <v>89.430894308943095</v>
      </c>
      <c r="D71" s="10">
        <v>650</v>
      </c>
      <c r="E71" s="14">
        <v>134.12698412698413</v>
      </c>
    </row>
    <row r="72" spans="1:5" x14ac:dyDescent="0.2">
      <c r="A72" s="10">
        <v>81</v>
      </c>
      <c r="B72" s="14">
        <v>90.336134453781511</v>
      </c>
      <c r="D72" s="10">
        <v>656</v>
      </c>
      <c r="E72" s="14">
        <v>80.586080586080584</v>
      </c>
    </row>
    <row r="73" spans="1:5" x14ac:dyDescent="0.2">
      <c r="A73" s="10">
        <v>83</v>
      </c>
      <c r="B73" s="14">
        <v>156.74984005118361</v>
      </c>
      <c r="D73" s="10">
        <v>676</v>
      </c>
      <c r="E73" s="14">
        <v>103.05343511450381</v>
      </c>
    </row>
    <row r="74" spans="1:5" x14ac:dyDescent="0.2">
      <c r="A74" s="10">
        <v>84</v>
      </c>
      <c r="B74" s="14">
        <v>118.77934272300469</v>
      </c>
      <c r="D74" s="10">
        <v>681</v>
      </c>
      <c r="E74" s="14">
        <v>154.92957746478874</v>
      </c>
    </row>
    <row r="75" spans="1:5" x14ac:dyDescent="0.2">
      <c r="A75" s="10">
        <v>85</v>
      </c>
      <c r="B75" s="14">
        <v>114.31478968792402</v>
      </c>
      <c r="D75" s="10">
        <v>686</v>
      </c>
      <c r="E75" s="14">
        <v>99.282296650717697</v>
      </c>
    </row>
    <row r="76" spans="1:5" x14ac:dyDescent="0.2">
      <c r="A76" s="10">
        <v>86</v>
      </c>
      <c r="B76" s="14">
        <v>107.57136946628052</v>
      </c>
      <c r="D76" s="10">
        <v>688</v>
      </c>
      <c r="E76" s="14">
        <v>135.02722323049002</v>
      </c>
    </row>
    <row r="77" spans="1:5" x14ac:dyDescent="0.2">
      <c r="A77" s="10">
        <v>87</v>
      </c>
      <c r="B77" s="14">
        <v>111.53846153846153</v>
      </c>
      <c r="D77" s="10">
        <v>690</v>
      </c>
      <c r="E77" s="14">
        <v>142.95154185022025</v>
      </c>
    </row>
    <row r="78" spans="1:5" x14ac:dyDescent="0.2">
      <c r="A78" s="10">
        <v>89</v>
      </c>
      <c r="B78" s="14">
        <v>55.701179554390563</v>
      </c>
      <c r="D78" s="10">
        <v>691</v>
      </c>
      <c r="E78" s="14">
        <v>166.27358490566039</v>
      </c>
    </row>
    <row r="79" spans="1:5" x14ac:dyDescent="0.2">
      <c r="A79" s="10">
        <v>90</v>
      </c>
      <c r="B79" s="14">
        <v>124.84848484848484</v>
      </c>
      <c r="D79" s="10">
        <v>700</v>
      </c>
      <c r="E79" s="14">
        <v>140.90582314881379</v>
      </c>
    </row>
    <row r="80" spans="1:5" x14ac:dyDescent="0.2">
      <c r="A80" s="10">
        <v>91</v>
      </c>
      <c r="B80" s="14">
        <v>105.67307692307692</v>
      </c>
      <c r="D80" s="10">
        <v>708</v>
      </c>
      <c r="E80" s="14">
        <v>191.8429003021148</v>
      </c>
    </row>
    <row r="81" spans="1:5" x14ac:dyDescent="0.2">
      <c r="A81" s="10">
        <v>92</v>
      </c>
      <c r="B81" s="14">
        <v>79.838056680161941</v>
      </c>
      <c r="D81" s="10">
        <v>713</v>
      </c>
      <c r="E81" s="14">
        <v>153.90879478827361</v>
      </c>
    </row>
    <row r="82" spans="1:5" x14ac:dyDescent="0.2">
      <c r="A82" s="10">
        <v>93</v>
      </c>
      <c r="B82" s="14">
        <v>169.60580912863071</v>
      </c>
      <c r="D82" s="10">
        <v>722</v>
      </c>
      <c r="E82" s="14">
        <v>168.6320754716981</v>
      </c>
    </row>
    <row r="83" spans="1:5" x14ac:dyDescent="0.2">
      <c r="A83" s="10">
        <v>95</v>
      </c>
      <c r="B83" s="14">
        <v>114.64165733482643</v>
      </c>
      <c r="D83" s="10">
        <v>731</v>
      </c>
      <c r="E83" s="14">
        <v>146.3490099009901</v>
      </c>
    </row>
    <row r="84" spans="1:5" x14ac:dyDescent="0.2">
      <c r="A84" s="10">
        <v>96</v>
      </c>
      <c r="B84" s="14">
        <v>125.85034013605443</v>
      </c>
      <c r="D84" s="10">
        <v>745</v>
      </c>
      <c r="E84" s="14">
        <v>134.62976813762154</v>
      </c>
    </row>
    <row r="85" spans="1:5" x14ac:dyDescent="0.2">
      <c r="A85" s="10">
        <v>97</v>
      </c>
      <c r="B85" s="14">
        <v>134.76070528967256</v>
      </c>
      <c r="D85" s="10">
        <v>756</v>
      </c>
      <c r="E85" s="14">
        <v>117.26716519374575</v>
      </c>
    </row>
    <row r="86" spans="1:5" x14ac:dyDescent="0.2">
      <c r="A86" s="10">
        <v>98</v>
      </c>
      <c r="B86" s="14">
        <v>98.697916666666671</v>
      </c>
      <c r="D86" s="10">
        <v>759</v>
      </c>
      <c r="E86" s="14">
        <v>119.5203197868088</v>
      </c>
    </row>
    <row r="87" spans="1:5" x14ac:dyDescent="0.2">
      <c r="A87" s="10">
        <v>99</v>
      </c>
      <c r="B87" s="14">
        <v>99.401197604790426</v>
      </c>
      <c r="D87" s="10">
        <v>765</v>
      </c>
      <c r="E87" s="14">
        <v>180.72289156626505</v>
      </c>
    </row>
    <row r="88" spans="1:5" x14ac:dyDescent="0.2">
      <c r="A88" s="10">
        <v>100</v>
      </c>
      <c r="B88" s="14">
        <v>105.26530612244898</v>
      </c>
      <c r="D88" s="10">
        <v>776</v>
      </c>
      <c r="E88" s="14">
        <v>134.55149501661128</v>
      </c>
    </row>
    <row r="89" spans="1:5" x14ac:dyDescent="0.2">
      <c r="A89" s="10">
        <v>101</v>
      </c>
      <c r="B89" s="14">
        <v>127.32919254658385</v>
      </c>
      <c r="D89" s="10">
        <v>791</v>
      </c>
      <c r="E89" s="14">
        <v>139.91266375545851</v>
      </c>
    </row>
    <row r="90" spans="1:5" x14ac:dyDescent="0.2">
      <c r="A90" s="10">
        <v>102</v>
      </c>
      <c r="B90" s="14">
        <v>102.77136258660508</v>
      </c>
      <c r="D90" s="10">
        <v>812</v>
      </c>
      <c r="E90" s="14">
        <v>170.40094339622641</v>
      </c>
    </row>
    <row r="91" spans="1:5" x14ac:dyDescent="0.2">
      <c r="A91" s="10">
        <v>104</v>
      </c>
      <c r="B91" s="14">
        <v>162.23491027732464</v>
      </c>
      <c r="D91" s="10">
        <v>820</v>
      </c>
      <c r="E91" s="14">
        <v>164.94845360824743</v>
      </c>
    </row>
    <row r="92" spans="1:5" x14ac:dyDescent="0.2">
      <c r="A92" s="10">
        <v>105</v>
      </c>
      <c r="B92" s="14">
        <v>93.234323432343231</v>
      </c>
      <c r="D92" s="10">
        <v>830</v>
      </c>
      <c r="E92" s="14">
        <v>120.5233033524121</v>
      </c>
    </row>
    <row r="93" spans="1:5" x14ac:dyDescent="0.2">
      <c r="A93" s="10">
        <v>106</v>
      </c>
      <c r="B93" s="14">
        <v>125.50200803212851</v>
      </c>
      <c r="D93" s="10">
        <v>832</v>
      </c>
      <c r="E93" s="14">
        <v>125.83333333333333</v>
      </c>
    </row>
    <row r="94" spans="1:5" x14ac:dyDescent="0.2">
      <c r="A94" s="10">
        <v>107</v>
      </c>
      <c r="B94" s="14">
        <v>95.510983763132757</v>
      </c>
      <c r="D94" s="10">
        <v>838</v>
      </c>
      <c r="E94" s="14">
        <v>101.31712259371834</v>
      </c>
    </row>
    <row r="95" spans="1:5" x14ac:dyDescent="0.2">
      <c r="A95" s="10">
        <v>108</v>
      </c>
      <c r="B95" s="14">
        <v>145.75411913814955</v>
      </c>
      <c r="D95" s="10">
        <v>851</v>
      </c>
      <c r="E95" s="14">
        <v>155.07075471698113</v>
      </c>
    </row>
    <row r="96" spans="1:5" x14ac:dyDescent="0.2">
      <c r="A96" s="10">
        <v>109</v>
      </c>
      <c r="B96" s="14">
        <v>75.807514831905081</v>
      </c>
      <c r="D96" s="10">
        <v>852</v>
      </c>
      <c r="E96" s="14">
        <v>147.66483516483515</v>
      </c>
    </row>
    <row r="97" spans="1:5" x14ac:dyDescent="0.2">
      <c r="A97" s="10">
        <v>110</v>
      </c>
      <c r="B97" s="14">
        <v>103.03687635574838</v>
      </c>
      <c r="D97" s="10">
        <v>886</v>
      </c>
      <c r="E97" s="14">
        <v>192.45172615564658</v>
      </c>
    </row>
    <row r="98" spans="1:5" x14ac:dyDescent="0.2">
      <c r="A98" s="10">
        <v>111</v>
      </c>
      <c r="B98" s="14">
        <v>73.80053908355795</v>
      </c>
      <c r="D98" s="10">
        <v>915</v>
      </c>
      <c r="E98" s="14">
        <v>141.93872549019608</v>
      </c>
    </row>
    <row r="99" spans="1:5" x14ac:dyDescent="0.2">
      <c r="A99" s="10">
        <v>112</v>
      </c>
      <c r="B99" s="14">
        <v>125.87412587412588</v>
      </c>
      <c r="D99" s="10">
        <v>916</v>
      </c>
      <c r="E99" s="14">
        <v>68.681318681318686</v>
      </c>
    </row>
    <row r="100" spans="1:5" x14ac:dyDescent="0.2">
      <c r="A100" s="10">
        <v>113</v>
      </c>
      <c r="B100" s="14">
        <v>142.42210682492581</v>
      </c>
      <c r="D100" s="10">
        <v>924</v>
      </c>
      <c r="E100" s="14">
        <v>119.35683364254793</v>
      </c>
    </row>
    <row r="101" spans="1:5" x14ac:dyDescent="0.2">
      <c r="A101" s="10">
        <v>114</v>
      </c>
      <c r="B101" s="14">
        <v>96.060203629924743</v>
      </c>
      <c r="D101" s="10">
        <v>957</v>
      </c>
      <c r="E101" s="14">
        <v>100.89503661513426</v>
      </c>
    </row>
    <row r="102" spans="1:5" x14ac:dyDescent="0.2">
      <c r="A102" s="10">
        <v>115</v>
      </c>
      <c r="B102" s="14">
        <v>111.85344827586206</v>
      </c>
      <c r="D102" s="10">
        <v>960</v>
      </c>
      <c r="E102" s="14">
        <v>109.46327683615819</v>
      </c>
    </row>
    <row r="103" spans="1:5" x14ac:dyDescent="0.2">
      <c r="A103" s="10">
        <v>117</v>
      </c>
      <c r="B103" s="14">
        <v>127.28937728937728</v>
      </c>
      <c r="D103" s="10">
        <v>963</v>
      </c>
      <c r="E103" s="14">
        <v>100.12919896640827</v>
      </c>
    </row>
    <row r="104" spans="1:5" x14ac:dyDescent="0.2">
      <c r="A104" s="10">
        <v>118</v>
      </c>
      <c r="B104" s="14">
        <v>137.77777777777777</v>
      </c>
      <c r="D104" s="10">
        <v>972</v>
      </c>
      <c r="E104" s="14">
        <v>106.39606396063961</v>
      </c>
    </row>
    <row r="105" spans="1:5" x14ac:dyDescent="0.2">
      <c r="A105" s="10">
        <v>119</v>
      </c>
      <c r="B105" s="14">
        <v>99.317194289261323</v>
      </c>
      <c r="D105" s="10">
        <v>973</v>
      </c>
      <c r="E105" s="14">
        <v>108.38779956427015</v>
      </c>
    </row>
    <row r="106" spans="1:5" x14ac:dyDescent="0.2">
      <c r="A106" s="10">
        <v>120</v>
      </c>
      <c r="B106" s="14">
        <v>112.63049450549451</v>
      </c>
      <c r="D106" s="10">
        <v>976</v>
      </c>
      <c r="E106" s="14">
        <v>119.39218523878436</v>
      </c>
    </row>
    <row r="107" spans="1:5" x14ac:dyDescent="0.2">
      <c r="A107" s="10">
        <v>121</v>
      </c>
      <c r="B107" s="14">
        <v>182.18623481781376</v>
      </c>
      <c r="D107" s="10">
        <v>978</v>
      </c>
      <c r="E107" s="14">
        <v>161.07977437550363</v>
      </c>
    </row>
    <row r="108" spans="1:5" x14ac:dyDescent="0.2">
      <c r="A108" s="10">
        <v>122</v>
      </c>
      <c r="B108" s="14">
        <v>89.047195013357083</v>
      </c>
      <c r="D108" s="10">
        <v>1005</v>
      </c>
      <c r="E108" s="14">
        <v>120.34574468085107</v>
      </c>
    </row>
    <row r="109" spans="1:5" x14ac:dyDescent="0.2">
      <c r="A109" s="10">
        <v>123</v>
      </c>
      <c r="B109" s="14">
        <v>125.92592592592592</v>
      </c>
      <c r="D109" s="10">
        <v>1008</v>
      </c>
      <c r="E109" s="14">
        <v>80.586080586080584</v>
      </c>
    </row>
    <row r="110" spans="1:5" x14ac:dyDescent="0.2">
      <c r="A110" s="10">
        <v>125</v>
      </c>
      <c r="B110" s="14">
        <v>114.12358133669609</v>
      </c>
      <c r="D110" s="10">
        <v>1018</v>
      </c>
      <c r="E110" s="14">
        <v>137.86764705882354</v>
      </c>
    </row>
    <row r="111" spans="1:5" x14ac:dyDescent="0.2">
      <c r="A111" s="10">
        <v>128</v>
      </c>
      <c r="B111" s="14">
        <v>103.57142857142857</v>
      </c>
      <c r="D111" s="10">
        <v>1020</v>
      </c>
      <c r="E111" s="14">
        <v>141.75962815405046</v>
      </c>
    </row>
    <row r="112" spans="1:5" x14ac:dyDescent="0.2">
      <c r="A112" s="10">
        <v>129</v>
      </c>
      <c r="B112" s="14">
        <v>114.98516320474778</v>
      </c>
      <c r="D112" s="10">
        <v>1024</v>
      </c>
      <c r="E112" s="14">
        <v>126.99468085106383</v>
      </c>
    </row>
    <row r="113" spans="1:5" x14ac:dyDescent="0.2">
      <c r="A113" s="10">
        <v>130</v>
      </c>
      <c r="B113" s="14">
        <v>142.45014245014244</v>
      </c>
      <c r="D113" s="10">
        <v>1030</v>
      </c>
      <c r="E113" s="14">
        <v>96.880131362889983</v>
      </c>
    </row>
    <row r="114" spans="1:5" x14ac:dyDescent="0.2">
      <c r="A114" s="10">
        <v>131</v>
      </c>
      <c r="B114" s="14">
        <v>104.77515067222996</v>
      </c>
      <c r="D114" s="10">
        <v>1039</v>
      </c>
      <c r="E114" s="14">
        <v>72.172619047619051</v>
      </c>
    </row>
    <row r="115" spans="1:5" x14ac:dyDescent="0.2">
      <c r="A115" s="10">
        <v>132</v>
      </c>
      <c r="B115" s="14">
        <v>118.79259980525804</v>
      </c>
      <c r="D115" s="10">
        <v>1040</v>
      </c>
      <c r="E115" s="14">
        <v>126.98412698412699</v>
      </c>
    </row>
    <row r="116" spans="1:5" x14ac:dyDescent="0.2">
      <c r="A116" s="10">
        <v>133</v>
      </c>
      <c r="B116" s="14">
        <v>113.60211002260739</v>
      </c>
      <c r="D116" s="10">
        <v>1043</v>
      </c>
      <c r="E116" s="14">
        <v>150.07656967840734</v>
      </c>
    </row>
    <row r="117" spans="1:5" x14ac:dyDescent="0.2">
      <c r="A117" s="10">
        <v>134</v>
      </c>
      <c r="B117" s="14">
        <v>169.75308641975309</v>
      </c>
      <c r="D117" s="10">
        <v>1057</v>
      </c>
      <c r="E117" s="14">
        <v>136.25366568914956</v>
      </c>
    </row>
    <row r="118" spans="1:5" x14ac:dyDescent="0.2">
      <c r="A118" s="10">
        <v>135</v>
      </c>
      <c r="B118" s="14">
        <v>104.59035444509006</v>
      </c>
      <c r="D118" s="10">
        <v>1061</v>
      </c>
      <c r="E118" s="14">
        <v>159.56651718983557</v>
      </c>
    </row>
    <row r="119" spans="1:5" x14ac:dyDescent="0.2">
      <c r="A119" s="10">
        <v>136</v>
      </c>
      <c r="B119" s="14">
        <v>103.44827586206897</v>
      </c>
      <c r="D119" s="10">
        <v>1069</v>
      </c>
      <c r="E119" s="14">
        <v>60.05553351844506</v>
      </c>
    </row>
    <row r="120" spans="1:5" x14ac:dyDescent="0.2">
      <c r="A120" s="10">
        <v>137</v>
      </c>
      <c r="B120" s="14">
        <v>117.79242174629324</v>
      </c>
      <c r="D120" s="10">
        <v>1079</v>
      </c>
      <c r="E120" s="14">
        <v>183.84433962264151</v>
      </c>
    </row>
    <row r="121" spans="1:5" x14ac:dyDescent="0.2">
      <c r="A121" s="10">
        <v>139</v>
      </c>
      <c r="B121" s="14">
        <v>124.19006479481641</v>
      </c>
      <c r="D121" s="10">
        <v>1087</v>
      </c>
      <c r="E121" s="14">
        <v>76.46520146520146</v>
      </c>
    </row>
    <row r="122" spans="1:5" x14ac:dyDescent="0.2">
      <c r="A122" s="10">
        <v>140</v>
      </c>
      <c r="B122" s="14">
        <v>131.2358276643991</v>
      </c>
      <c r="D122" s="10">
        <v>1089</v>
      </c>
      <c r="E122" s="14">
        <v>80.456407255705088</v>
      </c>
    </row>
    <row r="123" spans="1:5" x14ac:dyDescent="0.2">
      <c r="A123" s="10">
        <v>141</v>
      </c>
      <c r="B123" s="14">
        <v>133.10185185185185</v>
      </c>
      <c r="D123" s="10">
        <v>1090</v>
      </c>
      <c r="E123" s="14">
        <v>157.97914995990376</v>
      </c>
    </row>
    <row r="124" spans="1:5" x14ac:dyDescent="0.2">
      <c r="A124" s="10">
        <v>142</v>
      </c>
      <c r="B124" s="14">
        <v>149.94232987312571</v>
      </c>
      <c r="D124" s="10">
        <v>1092</v>
      </c>
      <c r="E124" s="14">
        <v>127.79552715654953</v>
      </c>
    </row>
    <row r="125" spans="1:5" x14ac:dyDescent="0.2">
      <c r="A125" s="10">
        <v>143</v>
      </c>
      <c r="B125" s="14">
        <v>119.85559566787003</v>
      </c>
      <c r="D125" s="10">
        <v>1098</v>
      </c>
      <c r="E125" s="14">
        <v>156.25</v>
      </c>
    </row>
    <row r="126" spans="1:5" x14ac:dyDescent="0.2">
      <c r="A126" s="10">
        <v>144</v>
      </c>
      <c r="B126" s="14">
        <v>135.90939373750834</v>
      </c>
      <c r="D126" s="10">
        <v>1105</v>
      </c>
      <c r="E126" s="14">
        <v>81.413210445468508</v>
      </c>
    </row>
    <row r="127" spans="1:5" x14ac:dyDescent="0.2">
      <c r="A127" s="10">
        <v>147</v>
      </c>
      <c r="B127" s="14">
        <v>120</v>
      </c>
      <c r="D127" s="10">
        <v>1127</v>
      </c>
      <c r="E127" s="14">
        <v>111.89710610932475</v>
      </c>
    </row>
    <row r="128" spans="1:5" x14ac:dyDescent="0.2">
      <c r="A128" s="10">
        <v>148</v>
      </c>
      <c r="B128" s="14">
        <v>109.33660933660934</v>
      </c>
      <c r="D128" s="10">
        <v>1158</v>
      </c>
      <c r="E128" s="14">
        <v>175.0380517503805</v>
      </c>
    </row>
    <row r="129" spans="1:5" x14ac:dyDescent="0.2">
      <c r="A129" s="10">
        <v>149</v>
      </c>
      <c r="B129" s="14">
        <v>130.55555555555554</v>
      </c>
      <c r="D129" s="10">
        <v>1161</v>
      </c>
      <c r="E129" s="14">
        <v>100.27472527472527</v>
      </c>
    </row>
    <row r="130" spans="1:5" x14ac:dyDescent="0.2">
      <c r="A130" s="10">
        <v>150</v>
      </c>
      <c r="B130" s="14">
        <v>85.56547619047619</v>
      </c>
      <c r="D130" s="10">
        <v>1173</v>
      </c>
      <c r="E130" s="14">
        <v>137.52000000000001</v>
      </c>
    </row>
    <row r="131" spans="1:5" x14ac:dyDescent="0.2">
      <c r="A131" s="10">
        <v>151</v>
      </c>
      <c r="B131" s="14">
        <v>125.90299277605779</v>
      </c>
      <c r="D131" s="10">
        <v>1182</v>
      </c>
      <c r="E131" s="14">
        <v>237.59079903147699</v>
      </c>
    </row>
    <row r="132" spans="1:5" x14ac:dyDescent="0.2">
      <c r="A132" s="10">
        <v>152</v>
      </c>
      <c r="B132" s="14">
        <v>217.77894736842106</v>
      </c>
      <c r="D132" s="10">
        <v>1192</v>
      </c>
      <c r="E132" s="14">
        <v>120.74947952810548</v>
      </c>
    </row>
    <row r="133" spans="1:5" x14ac:dyDescent="0.2">
      <c r="A133" s="10">
        <v>153</v>
      </c>
      <c r="B133" s="14">
        <v>95.333667837431008</v>
      </c>
      <c r="D133" s="10">
        <v>1194</v>
      </c>
      <c r="E133" s="14">
        <v>134.80392156862746</v>
      </c>
    </row>
    <row r="134" spans="1:5" x14ac:dyDescent="0.2">
      <c r="A134" s="10">
        <v>154</v>
      </c>
      <c r="B134" s="14">
        <v>187.69968051118209</v>
      </c>
      <c r="D134" s="10">
        <v>1220</v>
      </c>
      <c r="E134" s="14">
        <v>75.123152709359601</v>
      </c>
    </row>
    <row r="135" spans="1:5" x14ac:dyDescent="0.2">
      <c r="A135" s="10">
        <v>155</v>
      </c>
      <c r="B135" s="14">
        <v>104.16666666666667</v>
      </c>
      <c r="D135" s="10">
        <v>1229</v>
      </c>
      <c r="E135" s="14">
        <v>215.80141010575792</v>
      </c>
    </row>
    <row r="136" spans="1:5" x14ac:dyDescent="0.2">
      <c r="A136" s="10">
        <v>156</v>
      </c>
      <c r="B136" s="14">
        <v>72.080291970802918</v>
      </c>
      <c r="D136" s="10">
        <v>1237</v>
      </c>
      <c r="E136" s="14">
        <v>107.93357933579335</v>
      </c>
    </row>
    <row r="137" spans="1:5" x14ac:dyDescent="0.2">
      <c r="A137" s="10">
        <v>157</v>
      </c>
      <c r="B137" s="14">
        <v>105.28846153846153</v>
      </c>
      <c r="D137" s="10">
        <v>1252</v>
      </c>
      <c r="E137" s="14">
        <v>122.24199288256227</v>
      </c>
    </row>
    <row r="138" spans="1:5" x14ac:dyDescent="0.2">
      <c r="A138" s="10">
        <v>158</v>
      </c>
      <c r="B138" s="14">
        <v>136.9410569105691</v>
      </c>
      <c r="D138" s="10">
        <v>1265</v>
      </c>
      <c r="E138" s="14">
        <v>135.37771129394167</v>
      </c>
    </row>
    <row r="139" spans="1:5" x14ac:dyDescent="0.2">
      <c r="A139" s="10">
        <v>159</v>
      </c>
      <c r="B139" s="14">
        <v>130.91936312275294</v>
      </c>
      <c r="D139" s="10">
        <v>1266</v>
      </c>
      <c r="E139" s="14">
        <v>126.65289256198348</v>
      </c>
    </row>
    <row r="140" spans="1:5" x14ac:dyDescent="0.2">
      <c r="A140" s="10">
        <v>160</v>
      </c>
      <c r="B140" s="14">
        <v>129.97562956945572</v>
      </c>
      <c r="D140" s="10">
        <v>1289</v>
      </c>
      <c r="E140" s="14">
        <v>167.57082579867389</v>
      </c>
    </row>
    <row r="141" spans="1:5" x14ac:dyDescent="0.2">
      <c r="A141" s="10">
        <v>161</v>
      </c>
      <c r="B141" s="14">
        <v>131.89935064935065</v>
      </c>
      <c r="D141" s="10">
        <v>1292</v>
      </c>
      <c r="E141" s="14">
        <v>91.781874039938558</v>
      </c>
    </row>
    <row r="142" spans="1:5" x14ac:dyDescent="0.2">
      <c r="A142" s="10">
        <v>162</v>
      </c>
      <c r="B142" s="14">
        <v>154.61019490254873</v>
      </c>
      <c r="D142" s="10">
        <v>1298</v>
      </c>
      <c r="E142" s="14">
        <v>130.59701492537314</v>
      </c>
    </row>
    <row r="143" spans="1:5" x14ac:dyDescent="0.2">
      <c r="A143" s="10">
        <v>163</v>
      </c>
      <c r="B143" s="14">
        <v>142.76443867618428</v>
      </c>
      <c r="D143" s="10">
        <v>1305</v>
      </c>
      <c r="E143" s="14">
        <v>76.112412177985945</v>
      </c>
    </row>
    <row r="144" spans="1:5" x14ac:dyDescent="0.2">
      <c r="A144" s="10">
        <v>164</v>
      </c>
      <c r="B144" s="14">
        <v>117.00680272108843</v>
      </c>
      <c r="D144" s="10">
        <v>1307</v>
      </c>
      <c r="E144" s="14">
        <v>148.02631578947367</v>
      </c>
    </row>
    <row r="145" spans="1:5" x14ac:dyDescent="0.2">
      <c r="A145" s="10">
        <v>165</v>
      </c>
      <c r="B145" s="14">
        <v>94.059405940594061</v>
      </c>
      <c r="D145" s="10">
        <v>1318</v>
      </c>
      <c r="E145" s="14">
        <v>154.51183431952663</v>
      </c>
    </row>
    <row r="146" spans="1:5" x14ac:dyDescent="0.2">
      <c r="A146" s="10">
        <v>167</v>
      </c>
      <c r="B146" s="14">
        <v>101.76754151044456</v>
      </c>
      <c r="D146" s="10">
        <v>1335</v>
      </c>
      <c r="E146" s="14">
        <v>91.575091575091577</v>
      </c>
    </row>
    <row r="147" spans="1:5" x14ac:dyDescent="0.2">
      <c r="A147" s="10">
        <v>168</v>
      </c>
      <c r="B147" s="14">
        <v>150.68209162424805</v>
      </c>
      <c r="D147" s="10">
        <v>1359</v>
      </c>
      <c r="E147" s="14">
        <v>112.84170375079466</v>
      </c>
    </row>
    <row r="148" spans="1:5" x14ac:dyDescent="0.2">
      <c r="A148" s="10">
        <v>169</v>
      </c>
      <c r="B148" s="14">
        <v>106.68604651162791</v>
      </c>
      <c r="D148" s="10">
        <v>1365</v>
      </c>
      <c r="E148" s="14">
        <v>120.12666666666667</v>
      </c>
    </row>
    <row r="149" spans="1:5" x14ac:dyDescent="0.2">
      <c r="A149" s="10">
        <v>170</v>
      </c>
      <c r="B149" s="14">
        <v>133.5676625659051</v>
      </c>
      <c r="D149" s="10">
        <v>1368</v>
      </c>
      <c r="E149" s="14">
        <v>86.101694915254242</v>
      </c>
    </row>
    <row r="150" spans="1:5" x14ac:dyDescent="0.2">
      <c r="A150" s="10">
        <v>171</v>
      </c>
      <c r="B150" s="14">
        <v>92.981186685962371</v>
      </c>
      <c r="D150" s="10">
        <v>1369</v>
      </c>
      <c r="E150" s="14">
        <v>169.81132075471697</v>
      </c>
    </row>
    <row r="151" spans="1:5" x14ac:dyDescent="0.2">
      <c r="A151" s="10">
        <v>172</v>
      </c>
      <c r="B151" s="14">
        <v>129.83091787439614</v>
      </c>
      <c r="D151" s="10">
        <v>1379</v>
      </c>
      <c r="E151" s="14">
        <v>84.093211752786218</v>
      </c>
    </row>
    <row r="152" spans="1:5" x14ac:dyDescent="0.2">
      <c r="A152" s="10">
        <v>174</v>
      </c>
      <c r="B152" s="14">
        <v>119.67694566813509</v>
      </c>
      <c r="D152" s="10">
        <v>1395</v>
      </c>
      <c r="E152" s="14">
        <v>164.38533333333334</v>
      </c>
    </row>
    <row r="153" spans="1:5" x14ac:dyDescent="0.2">
      <c r="A153" s="10">
        <v>175</v>
      </c>
      <c r="B153" s="14">
        <v>111.44760751059964</v>
      </c>
      <c r="D153" s="10">
        <v>1406</v>
      </c>
      <c r="E153" s="14">
        <v>167.07168894289185</v>
      </c>
    </row>
    <row r="154" spans="1:5" x14ac:dyDescent="0.2">
      <c r="A154" s="10">
        <v>176</v>
      </c>
      <c r="B154" s="14">
        <v>112.60426320667284</v>
      </c>
      <c r="D154" s="10">
        <v>1416</v>
      </c>
      <c r="E154" s="14">
        <v>112.10962396430848</v>
      </c>
    </row>
    <row r="155" spans="1:5" x14ac:dyDescent="0.2">
      <c r="A155" s="10">
        <v>177</v>
      </c>
      <c r="B155" s="14">
        <v>102.42718446601941</v>
      </c>
      <c r="D155" s="10">
        <v>1422</v>
      </c>
      <c r="E155" s="14">
        <v>119.27034611786716</v>
      </c>
    </row>
    <row r="156" spans="1:5" x14ac:dyDescent="0.2">
      <c r="A156" s="10">
        <v>178</v>
      </c>
      <c r="B156" s="14">
        <v>89.84375</v>
      </c>
      <c r="D156" s="10">
        <v>1423</v>
      </c>
      <c r="E156" s="14">
        <v>160.96698113207546</v>
      </c>
    </row>
    <row r="157" spans="1:5" x14ac:dyDescent="0.2">
      <c r="A157" s="10">
        <v>179</v>
      </c>
      <c r="B157" s="14">
        <v>224.63607878245301</v>
      </c>
      <c r="D157" s="10">
        <v>1432</v>
      </c>
      <c r="E157" s="14">
        <v>150.05219206680584</v>
      </c>
    </row>
    <row r="158" spans="1:5" x14ac:dyDescent="0.2">
      <c r="A158" s="10">
        <v>180</v>
      </c>
      <c r="B158" s="14">
        <v>103.30578512396694</v>
      </c>
      <c r="D158" s="10">
        <v>1442</v>
      </c>
      <c r="E158" s="14">
        <v>176.06132075471697</v>
      </c>
    </row>
    <row r="159" spans="1:5" x14ac:dyDescent="0.2">
      <c r="A159" s="10">
        <v>182</v>
      </c>
      <c r="B159" s="14">
        <v>111.04328523862375</v>
      </c>
      <c r="D159" s="10">
        <v>1450</v>
      </c>
      <c r="E159" s="14">
        <v>146.03174603174602</v>
      </c>
    </row>
    <row r="160" spans="1:5" x14ac:dyDescent="0.2">
      <c r="A160" s="10">
        <v>183</v>
      </c>
      <c r="B160" s="14">
        <v>89.552238805970148</v>
      </c>
      <c r="D160" s="10">
        <v>1453</v>
      </c>
      <c r="E160" s="14">
        <v>135.26119402985074</v>
      </c>
    </row>
    <row r="161" spans="1:2" x14ac:dyDescent="0.2">
      <c r="A161" s="10">
        <v>184</v>
      </c>
      <c r="B161" s="14">
        <v>96.061479346781937</v>
      </c>
    </row>
    <row r="162" spans="1:2" x14ac:dyDescent="0.2">
      <c r="A162" s="10">
        <v>185</v>
      </c>
      <c r="B162" s="14">
        <v>101.43769968051119</v>
      </c>
    </row>
    <row r="163" spans="1:2" x14ac:dyDescent="0.2">
      <c r="A163" s="10">
        <v>186</v>
      </c>
      <c r="B163" s="14">
        <v>131.65188470066519</v>
      </c>
    </row>
    <row r="164" spans="1:2" x14ac:dyDescent="0.2">
      <c r="A164" s="10">
        <v>187</v>
      </c>
      <c r="B164" s="14">
        <v>142.15283483976992</v>
      </c>
    </row>
    <row r="165" spans="1:2" x14ac:dyDescent="0.2">
      <c r="A165" s="10">
        <v>188</v>
      </c>
      <c r="B165" s="14">
        <v>81.521739130434781</v>
      </c>
    </row>
    <row r="166" spans="1:2" x14ac:dyDescent="0.2">
      <c r="A166" s="10">
        <v>191</v>
      </c>
      <c r="B166" s="14">
        <v>115.51155115511551</v>
      </c>
    </row>
    <row r="167" spans="1:2" x14ac:dyDescent="0.2">
      <c r="A167" s="10">
        <v>192</v>
      </c>
      <c r="B167" s="14">
        <v>124.40838404327248</v>
      </c>
    </row>
    <row r="168" spans="1:2" x14ac:dyDescent="0.2">
      <c r="A168" s="10">
        <v>193</v>
      </c>
      <c r="B168" s="14">
        <v>134.17190775681343</v>
      </c>
    </row>
    <row r="169" spans="1:2" x14ac:dyDescent="0.2">
      <c r="A169" s="10">
        <v>195</v>
      </c>
      <c r="B169" s="14">
        <v>146.99074074074073</v>
      </c>
    </row>
    <row r="170" spans="1:2" x14ac:dyDescent="0.2">
      <c r="A170" s="10">
        <v>197</v>
      </c>
      <c r="B170" s="14">
        <v>180.69061413673234</v>
      </c>
    </row>
    <row r="171" spans="1:2" x14ac:dyDescent="0.2">
      <c r="A171" s="10">
        <v>198</v>
      </c>
      <c r="B171" s="14">
        <v>75.514138817480713</v>
      </c>
    </row>
    <row r="172" spans="1:2" x14ac:dyDescent="0.2">
      <c r="A172" s="10">
        <v>199</v>
      </c>
      <c r="B172" s="14">
        <v>46.657694033198744</v>
      </c>
    </row>
    <row r="173" spans="1:2" x14ac:dyDescent="0.2">
      <c r="A173" s="10">
        <v>200</v>
      </c>
      <c r="B173" s="14">
        <v>160.47869235259779</v>
      </c>
    </row>
    <row r="174" spans="1:2" x14ac:dyDescent="0.2">
      <c r="A174" s="10">
        <v>201</v>
      </c>
      <c r="B174" s="14">
        <v>124.88849241748439</v>
      </c>
    </row>
    <row r="175" spans="1:2" x14ac:dyDescent="0.2">
      <c r="A175" s="10">
        <v>202</v>
      </c>
      <c r="B175" s="14">
        <v>134.08913213448005</v>
      </c>
    </row>
    <row r="176" spans="1:2" x14ac:dyDescent="0.2">
      <c r="A176" s="10">
        <v>203</v>
      </c>
      <c r="B176" s="14">
        <v>85.496183206106863</v>
      </c>
    </row>
    <row r="177" spans="1:2" x14ac:dyDescent="0.2">
      <c r="A177" s="10">
        <v>205</v>
      </c>
      <c r="B177" s="14">
        <v>85.669781931464172</v>
      </c>
    </row>
    <row r="178" spans="1:2" x14ac:dyDescent="0.2">
      <c r="A178" s="10">
        <v>206</v>
      </c>
      <c r="B178" s="14">
        <v>125.17337031900139</v>
      </c>
    </row>
    <row r="179" spans="1:2" x14ac:dyDescent="0.2">
      <c r="A179" s="10">
        <v>207</v>
      </c>
      <c r="B179" s="14">
        <v>84.846698113207552</v>
      </c>
    </row>
    <row r="180" spans="1:2" x14ac:dyDescent="0.2">
      <c r="A180" s="10">
        <v>208</v>
      </c>
      <c r="B180" s="14">
        <v>128.18181818181819</v>
      </c>
    </row>
    <row r="181" spans="1:2" x14ac:dyDescent="0.2">
      <c r="A181" s="10">
        <v>209</v>
      </c>
      <c r="B181" s="14">
        <v>134.33559650824444</v>
      </c>
    </row>
    <row r="182" spans="1:2" x14ac:dyDescent="0.2">
      <c r="A182" s="10">
        <v>210</v>
      </c>
      <c r="B182" s="14">
        <v>132.78388278388277</v>
      </c>
    </row>
    <row r="183" spans="1:2" x14ac:dyDescent="0.2">
      <c r="A183" s="10">
        <v>211</v>
      </c>
      <c r="B183" s="14">
        <v>113.42592592592592</v>
      </c>
    </row>
    <row r="184" spans="1:2" x14ac:dyDescent="0.2">
      <c r="A184" s="10">
        <v>212</v>
      </c>
      <c r="B184" s="14">
        <v>153.46534653465346</v>
      </c>
    </row>
    <row r="185" spans="1:2" x14ac:dyDescent="0.2">
      <c r="A185" s="10">
        <v>213</v>
      </c>
      <c r="B185" s="14">
        <v>136.43520518358531</v>
      </c>
    </row>
    <row r="186" spans="1:2" x14ac:dyDescent="0.2">
      <c r="A186" s="10">
        <v>214</v>
      </c>
      <c r="B186" s="14">
        <v>157.57575757575756</v>
      </c>
    </row>
    <row r="187" spans="1:2" x14ac:dyDescent="0.2">
      <c r="A187" s="10">
        <v>215</v>
      </c>
      <c r="B187" s="14">
        <v>116.19971264367815</v>
      </c>
    </row>
    <row r="188" spans="1:2" x14ac:dyDescent="0.2">
      <c r="A188" s="10">
        <v>216</v>
      </c>
      <c r="B188" s="14">
        <v>108.77831715210355</v>
      </c>
    </row>
    <row r="189" spans="1:2" x14ac:dyDescent="0.2">
      <c r="A189" s="10">
        <v>217</v>
      </c>
      <c r="B189" s="14">
        <v>146.23955431754874</v>
      </c>
    </row>
    <row r="190" spans="1:2" x14ac:dyDescent="0.2">
      <c r="A190" s="10">
        <v>218</v>
      </c>
      <c r="B190" s="14">
        <v>80.57228915662651</v>
      </c>
    </row>
    <row r="191" spans="1:2" x14ac:dyDescent="0.2">
      <c r="A191" s="10">
        <v>219</v>
      </c>
      <c r="B191" s="14">
        <v>159.41658137154556</v>
      </c>
    </row>
    <row r="192" spans="1:2" x14ac:dyDescent="0.2">
      <c r="A192" s="10">
        <v>221</v>
      </c>
      <c r="B192" s="14">
        <v>136.78237650200268</v>
      </c>
    </row>
    <row r="193" spans="1:2" x14ac:dyDescent="0.2">
      <c r="A193" s="10">
        <v>222</v>
      </c>
      <c r="B193" s="14">
        <v>88.222320247022495</v>
      </c>
    </row>
    <row r="194" spans="1:2" x14ac:dyDescent="0.2">
      <c r="A194" s="10">
        <v>223</v>
      </c>
      <c r="B194" s="14">
        <v>115.91494845360825</v>
      </c>
    </row>
    <row r="195" spans="1:2" x14ac:dyDescent="0.2">
      <c r="A195" s="10">
        <v>224</v>
      </c>
      <c r="B195" s="14">
        <v>112.26851851851852</v>
      </c>
    </row>
    <row r="196" spans="1:2" x14ac:dyDescent="0.2">
      <c r="A196" s="10">
        <v>225</v>
      </c>
      <c r="B196" s="14">
        <v>161.47575250836121</v>
      </c>
    </row>
    <row r="197" spans="1:2" x14ac:dyDescent="0.2">
      <c r="A197" s="10">
        <v>227</v>
      </c>
      <c r="B197" s="14">
        <v>115.07936507936508</v>
      </c>
    </row>
    <row r="198" spans="1:2" x14ac:dyDescent="0.2">
      <c r="A198" s="10">
        <v>229</v>
      </c>
      <c r="B198" s="14">
        <v>137.06140350877192</v>
      </c>
    </row>
    <row r="199" spans="1:2" x14ac:dyDescent="0.2">
      <c r="A199" s="10">
        <v>231</v>
      </c>
      <c r="B199" s="14">
        <v>123.95309882747068</v>
      </c>
    </row>
    <row r="200" spans="1:2" x14ac:dyDescent="0.2">
      <c r="A200" s="10">
        <v>232</v>
      </c>
      <c r="B200" s="14">
        <v>144.23765211166787</v>
      </c>
    </row>
    <row r="201" spans="1:2" x14ac:dyDescent="0.2">
      <c r="A201" s="10">
        <v>234</v>
      </c>
      <c r="B201" s="14">
        <v>143.40044742729307</v>
      </c>
    </row>
    <row r="202" spans="1:2" x14ac:dyDescent="0.2">
      <c r="A202" s="10">
        <v>235</v>
      </c>
      <c r="B202" s="14">
        <v>110.45918367346938</v>
      </c>
    </row>
    <row r="203" spans="1:2" x14ac:dyDescent="0.2">
      <c r="A203" s="10">
        <v>237</v>
      </c>
      <c r="B203" s="14">
        <v>131.1881188118812</v>
      </c>
    </row>
    <row r="204" spans="1:2" x14ac:dyDescent="0.2">
      <c r="A204" s="10">
        <v>238</v>
      </c>
      <c r="B204" s="14">
        <v>111.52522935779817</v>
      </c>
    </row>
    <row r="205" spans="1:2" x14ac:dyDescent="0.2">
      <c r="A205" s="10">
        <v>239</v>
      </c>
      <c r="B205" s="14">
        <v>187.72136953955135</v>
      </c>
    </row>
    <row r="206" spans="1:2" x14ac:dyDescent="0.2">
      <c r="A206" s="10">
        <v>240</v>
      </c>
      <c r="B206" s="14">
        <v>75.991930060524552</v>
      </c>
    </row>
    <row r="207" spans="1:2" x14ac:dyDescent="0.2">
      <c r="A207" s="10">
        <v>241</v>
      </c>
      <c r="B207" s="14">
        <v>167.62452107279694</v>
      </c>
    </row>
    <row r="208" spans="1:2" x14ac:dyDescent="0.2">
      <c r="A208" s="10">
        <v>242</v>
      </c>
      <c r="B208" s="14">
        <v>127.59815242494226</v>
      </c>
    </row>
    <row r="209" spans="1:2" x14ac:dyDescent="0.2">
      <c r="A209" s="10">
        <v>243</v>
      </c>
      <c r="B209" s="14">
        <v>54.861111111111114</v>
      </c>
    </row>
    <row r="210" spans="1:2" x14ac:dyDescent="0.2">
      <c r="A210" s="10">
        <v>245</v>
      </c>
      <c r="B210" s="14">
        <v>97.156398104265406</v>
      </c>
    </row>
    <row r="211" spans="1:2" x14ac:dyDescent="0.2">
      <c r="A211" s="10">
        <v>246</v>
      </c>
      <c r="B211" s="14">
        <v>129.00641025641025</v>
      </c>
    </row>
    <row r="212" spans="1:2" x14ac:dyDescent="0.2">
      <c r="A212" s="10">
        <v>248</v>
      </c>
      <c r="B212" s="14">
        <v>101.81818181818181</v>
      </c>
    </row>
    <row r="213" spans="1:2" x14ac:dyDescent="0.2">
      <c r="A213" s="10">
        <v>249</v>
      </c>
      <c r="B213" s="14">
        <v>107.91366906474821</v>
      </c>
    </row>
    <row r="214" spans="1:2" x14ac:dyDescent="0.2">
      <c r="A214" s="10">
        <v>250</v>
      </c>
      <c r="B214" s="14">
        <v>129.19776119402985</v>
      </c>
    </row>
    <row r="215" spans="1:2" x14ac:dyDescent="0.2">
      <c r="A215" s="10">
        <v>251</v>
      </c>
      <c r="B215" s="14">
        <v>58.575803981623274</v>
      </c>
    </row>
    <row r="216" spans="1:2" x14ac:dyDescent="0.2">
      <c r="A216" s="10">
        <v>253</v>
      </c>
      <c r="B216" s="14">
        <v>105.48780487804878</v>
      </c>
    </row>
    <row r="217" spans="1:2" x14ac:dyDescent="0.2">
      <c r="A217" s="10">
        <v>254</v>
      </c>
      <c r="B217" s="14">
        <v>121.35176651305683</v>
      </c>
    </row>
    <row r="218" spans="1:2" x14ac:dyDescent="0.2">
      <c r="A218" s="10">
        <v>255</v>
      </c>
      <c r="B218" s="14">
        <v>110.35007610350075</v>
      </c>
    </row>
    <row r="219" spans="1:2" x14ac:dyDescent="0.2">
      <c r="A219" s="10">
        <v>256</v>
      </c>
      <c r="B219" s="14">
        <v>100.39284155390659</v>
      </c>
    </row>
    <row r="220" spans="1:2" x14ac:dyDescent="0.2">
      <c r="A220" s="10">
        <v>257</v>
      </c>
      <c r="B220" s="14">
        <v>120.08101851851852</v>
      </c>
    </row>
    <row r="221" spans="1:2" x14ac:dyDescent="0.2">
      <c r="A221" s="10">
        <v>258</v>
      </c>
      <c r="B221" s="14">
        <v>137.15710723192021</v>
      </c>
    </row>
    <row r="222" spans="1:2" x14ac:dyDescent="0.2">
      <c r="A222" s="10">
        <v>259</v>
      </c>
      <c r="B222" s="14">
        <v>129.18526785714286</v>
      </c>
    </row>
    <row r="223" spans="1:2" x14ac:dyDescent="0.2">
      <c r="A223" s="10">
        <v>260</v>
      </c>
      <c r="B223" s="14">
        <v>109.97732426303855</v>
      </c>
    </row>
    <row r="224" spans="1:2" x14ac:dyDescent="0.2">
      <c r="A224" s="10">
        <v>261</v>
      </c>
      <c r="B224" s="14">
        <v>127.35166425470332</v>
      </c>
    </row>
    <row r="225" spans="1:2" x14ac:dyDescent="0.2">
      <c r="A225" s="10">
        <v>262</v>
      </c>
      <c r="B225" s="14">
        <v>107.22610722610723</v>
      </c>
    </row>
    <row r="226" spans="1:2" x14ac:dyDescent="0.2">
      <c r="A226" s="10">
        <v>263</v>
      </c>
      <c r="B226" s="14">
        <v>124.58745874587459</v>
      </c>
    </row>
    <row r="227" spans="1:2" x14ac:dyDescent="0.2">
      <c r="A227" s="10">
        <v>264</v>
      </c>
      <c r="B227" s="14">
        <v>98.784194528875375</v>
      </c>
    </row>
    <row r="228" spans="1:2" x14ac:dyDescent="0.2">
      <c r="A228" s="10">
        <v>265</v>
      </c>
      <c r="B228" s="14">
        <v>95.549738219895289</v>
      </c>
    </row>
    <row r="229" spans="1:2" x14ac:dyDescent="0.2">
      <c r="A229" s="10">
        <v>266</v>
      </c>
      <c r="B229" s="14">
        <v>123.41772151898734</v>
      </c>
    </row>
    <row r="230" spans="1:2" x14ac:dyDescent="0.2">
      <c r="A230" s="10">
        <v>267</v>
      </c>
      <c r="B230" s="14">
        <v>122.43547319655858</v>
      </c>
    </row>
    <row r="231" spans="1:2" x14ac:dyDescent="0.2">
      <c r="A231" s="10">
        <v>268</v>
      </c>
      <c r="B231" s="14">
        <v>81.888686131386862</v>
      </c>
    </row>
    <row r="232" spans="1:2" x14ac:dyDescent="0.2">
      <c r="A232" s="10">
        <v>269</v>
      </c>
      <c r="B232" s="14">
        <v>154.88431876606683</v>
      </c>
    </row>
    <row r="233" spans="1:2" x14ac:dyDescent="0.2">
      <c r="A233" s="10">
        <v>270</v>
      </c>
      <c r="B233" s="14">
        <v>132.97394429469901</v>
      </c>
    </row>
    <row r="234" spans="1:2" x14ac:dyDescent="0.2">
      <c r="A234" s="10">
        <v>271</v>
      </c>
      <c r="B234" s="14">
        <v>137.18411552346569</v>
      </c>
    </row>
    <row r="235" spans="1:2" x14ac:dyDescent="0.2">
      <c r="A235" s="10">
        <v>272</v>
      </c>
      <c r="B235" s="14">
        <v>177.18268525311811</v>
      </c>
    </row>
    <row r="236" spans="1:2" x14ac:dyDescent="0.2">
      <c r="A236" s="10">
        <v>273</v>
      </c>
      <c r="B236" s="14">
        <v>127.75330396475771</v>
      </c>
    </row>
    <row r="237" spans="1:2" x14ac:dyDescent="0.2">
      <c r="A237" s="10">
        <v>274</v>
      </c>
      <c r="B237" s="14">
        <v>85.171568627450981</v>
      </c>
    </row>
    <row r="238" spans="1:2" x14ac:dyDescent="0.2">
      <c r="A238" s="10">
        <v>275</v>
      </c>
      <c r="B238" s="14">
        <v>152.5735294117647</v>
      </c>
    </row>
    <row r="239" spans="1:2" x14ac:dyDescent="0.2">
      <c r="A239" s="10">
        <v>276</v>
      </c>
      <c r="B239" s="14">
        <v>132.42894056847544</v>
      </c>
    </row>
    <row r="240" spans="1:2" x14ac:dyDescent="0.2">
      <c r="A240" s="10">
        <v>277</v>
      </c>
      <c r="B240" s="14">
        <v>128.84615384615384</v>
      </c>
    </row>
    <row r="241" spans="1:2" x14ac:dyDescent="0.2">
      <c r="A241" s="10">
        <v>278</v>
      </c>
      <c r="B241" s="14">
        <v>163.19444444444446</v>
      </c>
    </row>
    <row r="242" spans="1:2" x14ac:dyDescent="0.2">
      <c r="A242" s="10">
        <v>279</v>
      </c>
      <c r="B242" s="14">
        <v>195.8029231494578</v>
      </c>
    </row>
    <row r="243" spans="1:2" x14ac:dyDescent="0.2">
      <c r="A243" s="10">
        <v>280</v>
      </c>
      <c r="B243" s="14">
        <v>94.955489614243319</v>
      </c>
    </row>
    <row r="244" spans="1:2" x14ac:dyDescent="0.2">
      <c r="A244" s="10">
        <v>281</v>
      </c>
      <c r="B244" s="14">
        <v>115.28758829465187</v>
      </c>
    </row>
    <row r="245" spans="1:2" x14ac:dyDescent="0.2">
      <c r="A245" s="10">
        <v>282</v>
      </c>
      <c r="B245" s="14">
        <v>146.59270998415215</v>
      </c>
    </row>
    <row r="246" spans="1:2" x14ac:dyDescent="0.2">
      <c r="A246" s="10">
        <v>284</v>
      </c>
      <c r="B246" s="14">
        <v>166.62125340599454</v>
      </c>
    </row>
    <row r="247" spans="1:2" x14ac:dyDescent="0.2">
      <c r="A247" s="10">
        <v>287</v>
      </c>
      <c r="B247" s="14">
        <v>91.6955017301038</v>
      </c>
    </row>
    <row r="248" spans="1:2" x14ac:dyDescent="0.2">
      <c r="A248" s="10">
        <v>288</v>
      </c>
      <c r="B248" s="14">
        <v>102.56410256410257</v>
      </c>
    </row>
    <row r="249" spans="1:2" x14ac:dyDescent="0.2">
      <c r="A249" s="10">
        <v>289</v>
      </c>
      <c r="B249" s="14">
        <v>135.55555555555554</v>
      </c>
    </row>
    <row r="250" spans="1:2" x14ac:dyDescent="0.2">
      <c r="A250" s="10">
        <v>290</v>
      </c>
      <c r="B250" s="14">
        <v>110.01074498567336</v>
      </c>
    </row>
    <row r="251" spans="1:2" x14ac:dyDescent="0.2">
      <c r="A251" s="10">
        <v>291</v>
      </c>
      <c r="B251" s="14">
        <v>121.5372589890568</v>
      </c>
    </row>
    <row r="252" spans="1:2" x14ac:dyDescent="0.2">
      <c r="A252" s="10">
        <v>293</v>
      </c>
      <c r="B252" s="14">
        <v>76.340326340326342</v>
      </c>
    </row>
    <row r="253" spans="1:2" x14ac:dyDescent="0.2">
      <c r="A253" s="10">
        <v>294</v>
      </c>
      <c r="B253" s="14">
        <v>103.844454264251</v>
      </c>
    </row>
    <row r="254" spans="1:2" x14ac:dyDescent="0.2">
      <c r="A254" s="10">
        <v>295</v>
      </c>
      <c r="B254" s="14">
        <v>101.58150851581509</v>
      </c>
    </row>
    <row r="255" spans="1:2" x14ac:dyDescent="0.2">
      <c r="A255" s="10">
        <v>296</v>
      </c>
      <c r="B255" s="14">
        <v>142.07377866400799</v>
      </c>
    </row>
    <row r="256" spans="1:2" x14ac:dyDescent="0.2">
      <c r="A256" s="10">
        <v>297</v>
      </c>
      <c r="B256" s="14">
        <v>97.560975609756099</v>
      </c>
    </row>
    <row r="257" spans="1:2" x14ac:dyDescent="0.2">
      <c r="A257" s="10">
        <v>298</v>
      </c>
      <c r="B257" s="14">
        <v>122.56410256410257</v>
      </c>
    </row>
    <row r="258" spans="1:2" x14ac:dyDescent="0.2">
      <c r="A258" s="10">
        <v>299</v>
      </c>
      <c r="B258" s="14">
        <v>100.40160642570281</v>
      </c>
    </row>
    <row r="259" spans="1:2" x14ac:dyDescent="0.2">
      <c r="A259" s="10">
        <v>300</v>
      </c>
      <c r="B259" s="14">
        <v>137.58680555555554</v>
      </c>
    </row>
    <row r="260" spans="1:2" x14ac:dyDescent="0.2">
      <c r="A260" s="10">
        <v>302</v>
      </c>
      <c r="B260" s="14">
        <v>108.89070146818923</v>
      </c>
    </row>
    <row r="261" spans="1:2" x14ac:dyDescent="0.2">
      <c r="A261" s="10">
        <v>303</v>
      </c>
      <c r="B261" s="14">
        <v>133.03049967553537</v>
      </c>
    </row>
    <row r="262" spans="1:2" x14ac:dyDescent="0.2">
      <c r="A262" s="10">
        <v>304</v>
      </c>
      <c r="B262" s="14">
        <v>167.67337807606265</v>
      </c>
    </row>
    <row r="263" spans="1:2" x14ac:dyDescent="0.2">
      <c r="A263" s="10">
        <v>305</v>
      </c>
      <c r="B263" s="14">
        <v>84.454623532779848</v>
      </c>
    </row>
    <row r="264" spans="1:2" x14ac:dyDescent="0.2">
      <c r="A264" s="10">
        <v>306</v>
      </c>
      <c r="B264" s="14">
        <v>152.94999999999999</v>
      </c>
    </row>
    <row r="265" spans="1:2" x14ac:dyDescent="0.2">
      <c r="A265" s="10">
        <v>307</v>
      </c>
      <c r="B265" s="14">
        <v>100.31208203299153</v>
      </c>
    </row>
    <row r="266" spans="1:2" x14ac:dyDescent="0.2">
      <c r="A266" s="10">
        <v>308</v>
      </c>
      <c r="B266" s="14">
        <v>63.655761024182077</v>
      </c>
    </row>
    <row r="267" spans="1:2" x14ac:dyDescent="0.2">
      <c r="A267" s="10">
        <v>309</v>
      </c>
      <c r="B267" s="14">
        <v>95.818815331010455</v>
      </c>
    </row>
    <row r="268" spans="1:2" x14ac:dyDescent="0.2">
      <c r="A268" s="10">
        <v>310</v>
      </c>
      <c r="B268" s="14">
        <v>185.18518518518519</v>
      </c>
    </row>
    <row r="269" spans="1:2" x14ac:dyDescent="0.2">
      <c r="A269" s="10">
        <v>311</v>
      </c>
      <c r="B269" s="14">
        <v>110.32644903397735</v>
      </c>
    </row>
    <row r="270" spans="1:2" x14ac:dyDescent="0.2">
      <c r="A270" s="10">
        <v>312</v>
      </c>
      <c r="B270" s="14">
        <v>135.80246913580248</v>
      </c>
    </row>
    <row r="271" spans="1:2" x14ac:dyDescent="0.2">
      <c r="A271" s="10">
        <v>314</v>
      </c>
      <c r="B271" s="14">
        <v>184.18467583497053</v>
      </c>
    </row>
    <row r="272" spans="1:2" x14ac:dyDescent="0.2">
      <c r="A272" s="10">
        <v>315</v>
      </c>
      <c r="B272" s="14">
        <v>108.47044485070079</v>
      </c>
    </row>
    <row r="273" spans="1:2" x14ac:dyDescent="0.2">
      <c r="A273" s="10">
        <v>316</v>
      </c>
      <c r="B273" s="14">
        <v>131.63407821229049</v>
      </c>
    </row>
    <row r="274" spans="1:2" x14ac:dyDescent="0.2">
      <c r="A274" s="10">
        <v>317</v>
      </c>
      <c r="B274" s="14">
        <v>110.49723756906077</v>
      </c>
    </row>
    <row r="275" spans="1:2" x14ac:dyDescent="0.2">
      <c r="A275" s="10">
        <v>318</v>
      </c>
      <c r="B275" s="14">
        <v>137.82542113323123</v>
      </c>
    </row>
    <row r="276" spans="1:2" x14ac:dyDescent="0.2">
      <c r="A276" s="10">
        <v>319</v>
      </c>
      <c r="B276" s="14">
        <v>98.261526832955411</v>
      </c>
    </row>
    <row r="277" spans="1:2" x14ac:dyDescent="0.2">
      <c r="A277" s="10">
        <v>320</v>
      </c>
      <c r="B277" s="14">
        <v>127.37771739130434</v>
      </c>
    </row>
    <row r="278" spans="1:2" x14ac:dyDescent="0.2">
      <c r="A278" s="10">
        <v>321</v>
      </c>
      <c r="B278" s="14">
        <v>131.98882896764252</v>
      </c>
    </row>
    <row r="279" spans="1:2" x14ac:dyDescent="0.2">
      <c r="A279" s="10">
        <v>322</v>
      </c>
      <c r="B279" s="14">
        <v>143.43598055105349</v>
      </c>
    </row>
    <row r="280" spans="1:2" x14ac:dyDescent="0.2">
      <c r="A280" s="10">
        <v>323</v>
      </c>
      <c r="B280" s="14">
        <v>110.25641025641026</v>
      </c>
    </row>
    <row r="281" spans="1:2" x14ac:dyDescent="0.2">
      <c r="A281" s="10">
        <v>324</v>
      </c>
      <c r="B281" s="14">
        <v>108.49097162510748</v>
      </c>
    </row>
    <row r="282" spans="1:2" x14ac:dyDescent="0.2">
      <c r="A282" s="10">
        <v>325</v>
      </c>
      <c r="B282" s="14">
        <v>81.262592343854934</v>
      </c>
    </row>
    <row r="283" spans="1:2" x14ac:dyDescent="0.2">
      <c r="A283" s="10">
        <v>326</v>
      </c>
      <c r="B283" s="14">
        <v>108.34371108343711</v>
      </c>
    </row>
    <row r="284" spans="1:2" x14ac:dyDescent="0.2">
      <c r="A284" s="10">
        <v>328</v>
      </c>
      <c r="B284" s="14">
        <v>105.02530730296456</v>
      </c>
    </row>
    <row r="285" spans="1:2" x14ac:dyDescent="0.2">
      <c r="A285" s="10">
        <v>329</v>
      </c>
      <c r="B285" s="14">
        <v>100.51546391752578</v>
      </c>
    </row>
    <row r="286" spans="1:2" x14ac:dyDescent="0.2">
      <c r="A286" s="10">
        <v>330</v>
      </c>
      <c r="B286" s="14">
        <v>65.43624161073825</v>
      </c>
    </row>
    <row r="287" spans="1:2" x14ac:dyDescent="0.2">
      <c r="A287" s="10">
        <v>332</v>
      </c>
      <c r="B287" s="14">
        <v>131.62878787878788</v>
      </c>
    </row>
    <row r="288" spans="1:2" x14ac:dyDescent="0.2">
      <c r="A288" s="10">
        <v>333</v>
      </c>
      <c r="B288" s="14">
        <v>174.3400859422959</v>
      </c>
    </row>
    <row r="289" spans="1:2" x14ac:dyDescent="0.2">
      <c r="A289" s="10">
        <v>335</v>
      </c>
      <c r="B289" s="14">
        <v>117.21611721611721</v>
      </c>
    </row>
    <row r="290" spans="1:2" x14ac:dyDescent="0.2">
      <c r="A290" s="10">
        <v>337</v>
      </c>
      <c r="B290" s="14">
        <v>196.37148803329865</v>
      </c>
    </row>
    <row r="291" spans="1:2" x14ac:dyDescent="0.2">
      <c r="A291" s="10">
        <v>338</v>
      </c>
      <c r="B291" s="14">
        <v>139.32291666666666</v>
      </c>
    </row>
    <row r="292" spans="1:2" x14ac:dyDescent="0.2">
      <c r="A292" s="10">
        <v>339</v>
      </c>
      <c r="B292" s="14">
        <v>124.92288710672425</v>
      </c>
    </row>
    <row r="293" spans="1:2" x14ac:dyDescent="0.2">
      <c r="A293" s="10">
        <v>340</v>
      </c>
      <c r="B293" s="14">
        <v>127.57201646090535</v>
      </c>
    </row>
    <row r="294" spans="1:2" x14ac:dyDescent="0.2">
      <c r="A294" s="10">
        <v>341</v>
      </c>
      <c r="B294" s="14">
        <v>106.34171907756813</v>
      </c>
    </row>
    <row r="295" spans="1:2" x14ac:dyDescent="0.2">
      <c r="A295" s="10">
        <v>342</v>
      </c>
      <c r="B295" s="14">
        <v>97.502972651605234</v>
      </c>
    </row>
    <row r="296" spans="1:2" x14ac:dyDescent="0.2">
      <c r="A296" s="10">
        <v>346</v>
      </c>
      <c r="B296" s="14">
        <v>88.902980342422325</v>
      </c>
    </row>
    <row r="297" spans="1:2" x14ac:dyDescent="0.2">
      <c r="A297" s="10">
        <v>347</v>
      </c>
      <c r="B297" s="14">
        <v>158.1419624217119</v>
      </c>
    </row>
    <row r="298" spans="1:2" x14ac:dyDescent="0.2">
      <c r="A298" s="10">
        <v>348</v>
      </c>
      <c r="B298" s="14">
        <v>106.56292286874154</v>
      </c>
    </row>
    <row r="299" spans="1:2" x14ac:dyDescent="0.2">
      <c r="A299" s="10">
        <v>350</v>
      </c>
      <c r="B299" s="14">
        <v>160.24706744868035</v>
      </c>
    </row>
    <row r="300" spans="1:2" x14ac:dyDescent="0.2">
      <c r="A300" s="10">
        <v>352</v>
      </c>
      <c r="B300" s="14">
        <v>130.76393668272539</v>
      </c>
    </row>
    <row r="301" spans="1:2" x14ac:dyDescent="0.2">
      <c r="A301" s="10">
        <v>353</v>
      </c>
      <c r="B301" s="14">
        <v>85.508550855085502</v>
      </c>
    </row>
    <row r="302" spans="1:2" x14ac:dyDescent="0.2">
      <c r="A302" s="10">
        <v>354</v>
      </c>
      <c r="B302" s="14">
        <v>147.08333333333334</v>
      </c>
    </row>
    <row r="303" spans="1:2" x14ac:dyDescent="0.2">
      <c r="A303" s="10">
        <v>355</v>
      </c>
      <c r="B303" s="14">
        <v>87.774294670846402</v>
      </c>
    </row>
    <row r="304" spans="1:2" x14ac:dyDescent="0.2">
      <c r="A304" s="10">
        <v>356</v>
      </c>
      <c r="B304" s="14">
        <v>147.91666666666666</v>
      </c>
    </row>
    <row r="305" spans="1:2" x14ac:dyDescent="0.2">
      <c r="A305" s="10">
        <v>357</v>
      </c>
      <c r="B305" s="14">
        <v>148.24335904027421</v>
      </c>
    </row>
    <row r="306" spans="1:2" x14ac:dyDescent="0.2">
      <c r="A306" s="10">
        <v>359</v>
      </c>
      <c r="B306" s="14">
        <v>96.15384615384616</v>
      </c>
    </row>
    <row r="307" spans="1:2" x14ac:dyDescent="0.2">
      <c r="A307" s="10">
        <v>360</v>
      </c>
      <c r="B307" s="14">
        <v>145.53014553014552</v>
      </c>
    </row>
    <row r="308" spans="1:2" x14ac:dyDescent="0.2">
      <c r="A308" s="10">
        <v>361</v>
      </c>
      <c r="B308" s="14">
        <v>171.05263157894737</v>
      </c>
    </row>
    <row r="309" spans="1:2" x14ac:dyDescent="0.2">
      <c r="A309" s="10">
        <v>362</v>
      </c>
      <c r="B309" s="14">
        <v>96.34551495016612</v>
      </c>
    </row>
    <row r="310" spans="1:2" x14ac:dyDescent="0.2">
      <c r="A310" s="10">
        <v>363</v>
      </c>
      <c r="B310" s="14">
        <v>103.27783558792925</v>
      </c>
    </row>
    <row r="311" spans="1:2" x14ac:dyDescent="0.2">
      <c r="A311" s="10">
        <v>365</v>
      </c>
      <c r="B311" s="14">
        <v>120.71156289707751</v>
      </c>
    </row>
    <row r="312" spans="1:2" x14ac:dyDescent="0.2">
      <c r="A312" s="10">
        <v>366</v>
      </c>
      <c r="B312" s="14">
        <v>109.375</v>
      </c>
    </row>
    <row r="313" spans="1:2" x14ac:dyDescent="0.2">
      <c r="A313" s="10">
        <v>367</v>
      </c>
      <c r="B313" s="14">
        <v>114.06025824964132</v>
      </c>
    </row>
    <row r="314" spans="1:2" x14ac:dyDescent="0.2">
      <c r="A314" s="10">
        <v>368</v>
      </c>
      <c r="B314" s="14">
        <v>115.30398322851153</v>
      </c>
    </row>
    <row r="315" spans="1:2" x14ac:dyDescent="0.2">
      <c r="A315" s="10">
        <v>369</v>
      </c>
      <c r="B315" s="14">
        <v>104.10094637223975</v>
      </c>
    </row>
    <row r="316" spans="1:2" x14ac:dyDescent="0.2">
      <c r="A316" s="10">
        <v>370</v>
      </c>
      <c r="B316" s="14">
        <v>125.87412587412588</v>
      </c>
    </row>
    <row r="317" spans="1:2" x14ac:dyDescent="0.2">
      <c r="A317" s="10">
        <v>371</v>
      </c>
      <c r="B317" s="14">
        <v>103.60576923076923</v>
      </c>
    </row>
    <row r="318" spans="1:2" x14ac:dyDescent="0.2">
      <c r="A318" s="10">
        <v>372</v>
      </c>
      <c r="B318" s="14">
        <v>84.654911838790937</v>
      </c>
    </row>
    <row r="319" spans="1:2" x14ac:dyDescent="0.2">
      <c r="A319" s="10">
        <v>374</v>
      </c>
      <c r="B319" s="14">
        <v>93.252463987869604</v>
      </c>
    </row>
    <row r="320" spans="1:2" x14ac:dyDescent="0.2">
      <c r="A320" s="10">
        <v>375</v>
      </c>
      <c r="B320" s="14">
        <v>113.84854771784232</v>
      </c>
    </row>
    <row r="321" spans="1:2" x14ac:dyDescent="0.2">
      <c r="A321" s="10">
        <v>376</v>
      </c>
      <c r="B321" s="14">
        <v>67.477876106194685</v>
      </c>
    </row>
    <row r="322" spans="1:2" x14ac:dyDescent="0.2">
      <c r="A322" s="10">
        <v>377</v>
      </c>
      <c r="B322" s="14">
        <v>161.92560175054706</v>
      </c>
    </row>
    <row r="323" spans="1:2" x14ac:dyDescent="0.2">
      <c r="A323" s="10">
        <v>378</v>
      </c>
      <c r="B323" s="14">
        <v>137.87510137875103</v>
      </c>
    </row>
    <row r="324" spans="1:2" x14ac:dyDescent="0.2">
      <c r="A324" s="10">
        <v>379</v>
      </c>
      <c r="B324" s="14">
        <v>212.51724137931035</v>
      </c>
    </row>
    <row r="325" spans="1:2" x14ac:dyDescent="0.2">
      <c r="A325" s="10">
        <v>380</v>
      </c>
      <c r="B325" s="14">
        <v>99.444444444444443</v>
      </c>
    </row>
    <row r="326" spans="1:2" x14ac:dyDescent="0.2">
      <c r="A326" s="10">
        <v>381</v>
      </c>
      <c r="B326" s="14">
        <v>75.103489059727977</v>
      </c>
    </row>
    <row r="327" spans="1:2" x14ac:dyDescent="0.2">
      <c r="A327" s="10">
        <v>382</v>
      </c>
      <c r="B327" s="14">
        <v>144.31206764027672</v>
      </c>
    </row>
    <row r="328" spans="1:2" x14ac:dyDescent="0.2">
      <c r="A328" s="10">
        <v>383</v>
      </c>
      <c r="B328" s="14">
        <v>118.80912632164718</v>
      </c>
    </row>
    <row r="329" spans="1:2" x14ac:dyDescent="0.2">
      <c r="A329" s="10">
        <v>384</v>
      </c>
      <c r="B329" s="14">
        <v>96.938775510204081</v>
      </c>
    </row>
    <row r="330" spans="1:2" x14ac:dyDescent="0.2">
      <c r="A330" s="10">
        <v>385</v>
      </c>
      <c r="B330" s="14">
        <v>122.88786482334869</v>
      </c>
    </row>
    <row r="331" spans="1:2" x14ac:dyDescent="0.2">
      <c r="A331" s="10">
        <v>387</v>
      </c>
      <c r="B331" s="14">
        <v>68.412162162162161</v>
      </c>
    </row>
    <row r="332" spans="1:2" x14ac:dyDescent="0.2">
      <c r="A332" s="10">
        <v>388</v>
      </c>
      <c r="B332" s="14">
        <v>111.11111111111111</v>
      </c>
    </row>
    <row r="333" spans="1:2" x14ac:dyDescent="0.2">
      <c r="A333" s="10">
        <v>389</v>
      </c>
      <c r="B333" s="14">
        <v>129.14131169709262</v>
      </c>
    </row>
    <row r="334" spans="1:2" x14ac:dyDescent="0.2">
      <c r="A334" s="10">
        <v>390</v>
      </c>
      <c r="B334" s="14">
        <v>182.67581475128645</v>
      </c>
    </row>
    <row r="335" spans="1:2" x14ac:dyDescent="0.2">
      <c r="A335" s="10">
        <v>391</v>
      </c>
      <c r="B335" s="14">
        <v>87.051938551572789</v>
      </c>
    </row>
    <row r="336" spans="1:2" x14ac:dyDescent="0.2">
      <c r="A336" s="10">
        <v>392</v>
      </c>
      <c r="B336" s="14">
        <v>109.63793982661907</v>
      </c>
    </row>
    <row r="337" spans="1:2" x14ac:dyDescent="0.2">
      <c r="A337" s="10">
        <v>393</v>
      </c>
      <c r="B337" s="14">
        <v>120.74829931972789</v>
      </c>
    </row>
    <row r="338" spans="1:2" x14ac:dyDescent="0.2">
      <c r="A338" s="10">
        <v>394</v>
      </c>
      <c r="B338" s="14">
        <v>126.90355329949239</v>
      </c>
    </row>
    <row r="339" spans="1:2" x14ac:dyDescent="0.2">
      <c r="A339" s="10">
        <v>395</v>
      </c>
      <c r="B339" s="14">
        <v>105.41586073500967</v>
      </c>
    </row>
    <row r="340" spans="1:2" x14ac:dyDescent="0.2">
      <c r="A340" s="10">
        <v>396</v>
      </c>
      <c r="B340" s="14">
        <v>112.76223776223776</v>
      </c>
    </row>
    <row r="341" spans="1:2" x14ac:dyDescent="0.2">
      <c r="A341" s="10">
        <v>397</v>
      </c>
      <c r="B341" s="14">
        <v>137.58389261744966</v>
      </c>
    </row>
    <row r="342" spans="1:2" x14ac:dyDescent="0.2">
      <c r="A342" s="10">
        <v>398</v>
      </c>
      <c r="B342" s="14">
        <v>93.543046357615893</v>
      </c>
    </row>
    <row r="343" spans="1:2" x14ac:dyDescent="0.2">
      <c r="A343" s="10">
        <v>399</v>
      </c>
      <c r="B343" s="14">
        <v>62.209842154131849</v>
      </c>
    </row>
    <row r="344" spans="1:2" x14ac:dyDescent="0.2">
      <c r="A344" s="10">
        <v>400</v>
      </c>
      <c r="B344" s="14">
        <v>155.48387096774192</v>
      </c>
    </row>
    <row r="345" spans="1:2" x14ac:dyDescent="0.2">
      <c r="A345" s="10">
        <v>402</v>
      </c>
      <c r="B345" s="14">
        <v>125.94656488549619</v>
      </c>
    </row>
    <row r="346" spans="1:2" x14ac:dyDescent="0.2">
      <c r="A346" s="10">
        <v>403</v>
      </c>
      <c r="B346" s="14">
        <v>160.71428571428572</v>
      </c>
    </row>
    <row r="347" spans="1:2" x14ac:dyDescent="0.2">
      <c r="A347" s="10">
        <v>404</v>
      </c>
      <c r="B347" s="14">
        <v>114.00795404330535</v>
      </c>
    </row>
    <row r="348" spans="1:2" x14ac:dyDescent="0.2">
      <c r="A348" s="10">
        <v>405</v>
      </c>
      <c r="B348" s="14">
        <v>106.87022900763358</v>
      </c>
    </row>
    <row r="349" spans="1:2" x14ac:dyDescent="0.2">
      <c r="A349" s="10">
        <v>406</v>
      </c>
      <c r="B349" s="14">
        <v>92.592592592592595</v>
      </c>
    </row>
    <row r="350" spans="1:2" x14ac:dyDescent="0.2">
      <c r="A350" s="10">
        <v>407</v>
      </c>
      <c r="B350" s="14">
        <v>70.1647345942648</v>
      </c>
    </row>
    <row r="351" spans="1:2" x14ac:dyDescent="0.2">
      <c r="A351" s="10">
        <v>408</v>
      </c>
      <c r="B351" s="14">
        <v>105.35714285714286</v>
      </c>
    </row>
    <row r="352" spans="1:2" x14ac:dyDescent="0.2">
      <c r="A352" s="10">
        <v>409</v>
      </c>
      <c r="B352" s="14">
        <v>128.91344383057091</v>
      </c>
    </row>
    <row r="353" spans="1:2" x14ac:dyDescent="0.2">
      <c r="A353" s="10">
        <v>410</v>
      </c>
      <c r="B353" s="14">
        <v>163.49855630413859</v>
      </c>
    </row>
    <row r="354" spans="1:2" x14ac:dyDescent="0.2">
      <c r="A354" s="10">
        <v>411</v>
      </c>
      <c r="B354" s="14">
        <v>47.021943573667713</v>
      </c>
    </row>
    <row r="355" spans="1:2" x14ac:dyDescent="0.2">
      <c r="A355" s="10">
        <v>413</v>
      </c>
      <c r="B355" s="14">
        <v>150.20297699594045</v>
      </c>
    </row>
    <row r="356" spans="1:2" x14ac:dyDescent="0.2">
      <c r="A356" s="10">
        <v>414</v>
      </c>
      <c r="B356" s="14">
        <v>111.86770428015564</v>
      </c>
    </row>
    <row r="357" spans="1:2" x14ac:dyDescent="0.2">
      <c r="A357" s="10">
        <v>415</v>
      </c>
      <c r="B357" s="14">
        <v>108.72675250357653</v>
      </c>
    </row>
    <row r="358" spans="1:2" x14ac:dyDescent="0.2">
      <c r="A358" s="10">
        <v>416</v>
      </c>
      <c r="B358" s="14">
        <v>135.17462686567166</v>
      </c>
    </row>
    <row r="359" spans="1:2" x14ac:dyDescent="0.2">
      <c r="A359" s="10">
        <v>417</v>
      </c>
      <c r="B359" s="14">
        <v>106.78571428571429</v>
      </c>
    </row>
    <row r="360" spans="1:2" x14ac:dyDescent="0.2">
      <c r="A360" s="10">
        <v>418</v>
      </c>
      <c r="B360" s="14">
        <v>91.082317073170728</v>
      </c>
    </row>
    <row r="361" spans="1:2" x14ac:dyDescent="0.2">
      <c r="A361" s="10">
        <v>419</v>
      </c>
      <c r="B361" s="14">
        <v>111.11111111111111</v>
      </c>
    </row>
    <row r="362" spans="1:2" x14ac:dyDescent="0.2">
      <c r="A362" s="10">
        <v>420</v>
      </c>
      <c r="B362" s="14">
        <v>134.46969696969697</v>
      </c>
    </row>
    <row r="363" spans="1:2" x14ac:dyDescent="0.2">
      <c r="A363" s="10">
        <v>422</v>
      </c>
      <c r="B363" s="14">
        <v>134.20724094881399</v>
      </c>
    </row>
    <row r="364" spans="1:2" x14ac:dyDescent="0.2">
      <c r="A364" s="10">
        <v>423</v>
      </c>
      <c r="B364" s="14">
        <v>114.37246963562752</v>
      </c>
    </row>
    <row r="365" spans="1:2" x14ac:dyDescent="0.2">
      <c r="A365" s="10">
        <v>424</v>
      </c>
      <c r="B365" s="14">
        <v>119.77186311787072</v>
      </c>
    </row>
    <row r="366" spans="1:2" x14ac:dyDescent="0.2">
      <c r="A366" s="10">
        <v>425</v>
      </c>
      <c r="B366" s="14">
        <v>116.22073578595318</v>
      </c>
    </row>
    <row r="367" spans="1:2" x14ac:dyDescent="0.2">
      <c r="A367" s="10">
        <v>426</v>
      </c>
      <c r="B367" s="14">
        <v>97.192224622030238</v>
      </c>
    </row>
    <row r="368" spans="1:2" x14ac:dyDescent="0.2">
      <c r="A368" s="10">
        <v>427</v>
      </c>
      <c r="B368" s="14">
        <v>167.27493917274938</v>
      </c>
    </row>
    <row r="369" spans="1:2" x14ac:dyDescent="0.2">
      <c r="A369" s="10">
        <v>428</v>
      </c>
      <c r="B369" s="14">
        <v>120.18522601984564</v>
      </c>
    </row>
    <row r="370" spans="1:2" x14ac:dyDescent="0.2">
      <c r="A370" s="10">
        <v>429</v>
      </c>
      <c r="B370" s="14">
        <v>161.75496688741723</v>
      </c>
    </row>
    <row r="371" spans="1:2" x14ac:dyDescent="0.2">
      <c r="A371" s="10">
        <v>430</v>
      </c>
      <c r="B371" s="14">
        <v>123.93767705382436</v>
      </c>
    </row>
    <row r="372" spans="1:2" x14ac:dyDescent="0.2">
      <c r="A372" s="10">
        <v>432</v>
      </c>
      <c r="B372" s="14">
        <v>66.694490818030047</v>
      </c>
    </row>
    <row r="373" spans="1:2" x14ac:dyDescent="0.2">
      <c r="A373" s="10">
        <v>434</v>
      </c>
      <c r="B373" s="14">
        <v>112.84289276807981</v>
      </c>
    </row>
    <row r="374" spans="1:2" x14ac:dyDescent="0.2">
      <c r="A374" s="10">
        <v>436</v>
      </c>
      <c r="B374" s="14">
        <v>127.63395544852499</v>
      </c>
    </row>
    <row r="375" spans="1:2" x14ac:dyDescent="0.2">
      <c r="A375" s="10">
        <v>437</v>
      </c>
      <c r="B375" s="14">
        <v>103.7567084078712</v>
      </c>
    </row>
    <row r="376" spans="1:2" x14ac:dyDescent="0.2">
      <c r="A376" s="10">
        <v>438</v>
      </c>
      <c r="B376" s="14">
        <v>131.63716814159292</v>
      </c>
    </row>
    <row r="377" spans="1:2" x14ac:dyDescent="0.2">
      <c r="A377" s="10">
        <v>439</v>
      </c>
      <c r="B377" s="14">
        <v>130.18731988472624</v>
      </c>
    </row>
    <row r="378" spans="1:2" x14ac:dyDescent="0.2">
      <c r="A378" s="10">
        <v>440</v>
      </c>
      <c r="B378" s="14">
        <v>91.973244147157189</v>
      </c>
    </row>
    <row r="379" spans="1:2" x14ac:dyDescent="0.2">
      <c r="A379" s="10">
        <v>441</v>
      </c>
      <c r="B379" s="14">
        <v>231.05745212323063</v>
      </c>
    </row>
    <row r="380" spans="1:2" x14ac:dyDescent="0.2">
      <c r="A380" s="10">
        <v>443</v>
      </c>
      <c r="B380" s="14">
        <v>103.56007628734902</v>
      </c>
    </row>
    <row r="381" spans="1:2" x14ac:dyDescent="0.2">
      <c r="A381" s="10">
        <v>445</v>
      </c>
      <c r="B381" s="14">
        <v>110.062893081761</v>
      </c>
    </row>
    <row r="382" spans="1:2" x14ac:dyDescent="0.2">
      <c r="A382" s="10">
        <v>446</v>
      </c>
      <c r="B382" s="14">
        <v>75.488454706927172</v>
      </c>
    </row>
    <row r="383" spans="1:2" x14ac:dyDescent="0.2">
      <c r="A383" s="10">
        <v>447</v>
      </c>
      <c r="B383" s="14">
        <v>100.63559322033899</v>
      </c>
    </row>
    <row r="384" spans="1:2" x14ac:dyDescent="0.2">
      <c r="A384" s="10">
        <v>448</v>
      </c>
      <c r="B384" s="14">
        <v>105.9915164369035</v>
      </c>
    </row>
    <row r="385" spans="1:2" x14ac:dyDescent="0.2">
      <c r="A385" s="10">
        <v>449</v>
      </c>
      <c r="B385" s="14">
        <v>86.845930232558146</v>
      </c>
    </row>
    <row r="386" spans="1:2" x14ac:dyDescent="0.2">
      <c r="A386" s="10">
        <v>450</v>
      </c>
      <c r="B386" s="14">
        <v>101.43702451394759</v>
      </c>
    </row>
    <row r="387" spans="1:2" x14ac:dyDescent="0.2">
      <c r="A387" s="10">
        <v>451</v>
      </c>
      <c r="B387" s="14">
        <v>135.30135301353013</v>
      </c>
    </row>
    <row r="388" spans="1:2" x14ac:dyDescent="0.2">
      <c r="A388" s="10">
        <v>452</v>
      </c>
      <c r="B388" s="14">
        <v>182.64840182648402</v>
      </c>
    </row>
    <row r="389" spans="1:2" x14ac:dyDescent="0.2">
      <c r="A389" s="10">
        <v>453</v>
      </c>
      <c r="B389" s="14">
        <v>116.17312072892939</v>
      </c>
    </row>
    <row r="390" spans="1:2" x14ac:dyDescent="0.2">
      <c r="A390" s="10">
        <v>454</v>
      </c>
      <c r="B390" s="14">
        <v>132.0754716981132</v>
      </c>
    </row>
    <row r="391" spans="1:2" x14ac:dyDescent="0.2">
      <c r="A391" s="10">
        <v>456</v>
      </c>
      <c r="B391" s="14">
        <v>141.30434782608697</v>
      </c>
    </row>
    <row r="392" spans="1:2" x14ac:dyDescent="0.2">
      <c r="A392" s="10">
        <v>457</v>
      </c>
      <c r="B392" s="14">
        <v>72.916666666666671</v>
      </c>
    </row>
    <row r="393" spans="1:2" x14ac:dyDescent="0.2">
      <c r="A393" s="10">
        <v>458</v>
      </c>
      <c r="B393" s="14">
        <v>153.9386650631389</v>
      </c>
    </row>
    <row r="394" spans="1:2" x14ac:dyDescent="0.2">
      <c r="A394" s="10">
        <v>459</v>
      </c>
      <c r="B394" s="14">
        <v>96.638655462184872</v>
      </c>
    </row>
    <row r="395" spans="1:2" x14ac:dyDescent="0.2">
      <c r="A395" s="10">
        <v>460</v>
      </c>
      <c r="B395" s="14">
        <v>91.4380714879468</v>
      </c>
    </row>
    <row r="396" spans="1:2" x14ac:dyDescent="0.2">
      <c r="A396" s="10">
        <v>461</v>
      </c>
      <c r="B396" s="14">
        <v>136.14211886304909</v>
      </c>
    </row>
    <row r="397" spans="1:2" x14ac:dyDescent="0.2">
      <c r="A397" s="10">
        <v>462</v>
      </c>
      <c r="B397" s="14">
        <v>136.56387665198238</v>
      </c>
    </row>
    <row r="398" spans="1:2" x14ac:dyDescent="0.2">
      <c r="A398" s="10">
        <v>463</v>
      </c>
      <c r="B398" s="14">
        <v>72.202546296296291</v>
      </c>
    </row>
    <row r="399" spans="1:2" x14ac:dyDescent="0.2">
      <c r="A399" s="10">
        <v>464</v>
      </c>
      <c r="B399" s="14">
        <v>113.67469879518072</v>
      </c>
    </row>
    <row r="400" spans="1:2" x14ac:dyDescent="0.2">
      <c r="A400" s="10">
        <v>465</v>
      </c>
      <c r="B400" s="14">
        <v>119.23076923076923</v>
      </c>
    </row>
    <row r="401" spans="1:2" x14ac:dyDescent="0.2">
      <c r="A401" s="10">
        <v>467</v>
      </c>
      <c r="B401" s="14">
        <v>130.77525450274081</v>
      </c>
    </row>
    <row r="402" spans="1:2" x14ac:dyDescent="0.2">
      <c r="A402" s="10">
        <v>468</v>
      </c>
      <c r="B402" s="14">
        <v>89.111922141119223</v>
      </c>
    </row>
    <row r="403" spans="1:2" x14ac:dyDescent="0.2">
      <c r="A403" s="10">
        <v>469</v>
      </c>
      <c r="B403" s="14">
        <v>152.99877600979192</v>
      </c>
    </row>
    <row r="404" spans="1:2" x14ac:dyDescent="0.2">
      <c r="A404" s="10">
        <v>470</v>
      </c>
      <c r="B404" s="14">
        <v>109.35672514619883</v>
      </c>
    </row>
    <row r="405" spans="1:2" x14ac:dyDescent="0.2">
      <c r="A405" s="10">
        <v>472</v>
      </c>
      <c r="B405" s="14">
        <v>96.495683087861863</v>
      </c>
    </row>
    <row r="406" spans="1:2" x14ac:dyDescent="0.2">
      <c r="A406" s="10">
        <v>474</v>
      </c>
      <c r="B406" s="14">
        <v>222.67206477732793</v>
      </c>
    </row>
    <row r="407" spans="1:2" x14ac:dyDescent="0.2">
      <c r="A407" s="10">
        <v>476</v>
      </c>
      <c r="B407" s="14">
        <v>136.5979381443299</v>
      </c>
    </row>
    <row r="408" spans="1:2" x14ac:dyDescent="0.2">
      <c r="A408" s="10">
        <v>477</v>
      </c>
      <c r="B408" s="14">
        <v>139.91962491627595</v>
      </c>
    </row>
    <row r="409" spans="1:2" x14ac:dyDescent="0.2">
      <c r="A409" s="10">
        <v>478</v>
      </c>
      <c r="B409" s="14">
        <v>143.77601210745365</v>
      </c>
    </row>
    <row r="410" spans="1:2" x14ac:dyDescent="0.2">
      <c r="A410" s="10">
        <v>479</v>
      </c>
      <c r="B410" s="14">
        <v>172.8754365541327</v>
      </c>
    </row>
    <row r="411" spans="1:2" x14ac:dyDescent="0.2">
      <c r="A411" s="10">
        <v>480</v>
      </c>
      <c r="B411" s="14">
        <v>79.107869142351902</v>
      </c>
    </row>
    <row r="412" spans="1:2" x14ac:dyDescent="0.2">
      <c r="A412" s="10">
        <v>481</v>
      </c>
      <c r="B412" s="14">
        <v>176.21621621621622</v>
      </c>
    </row>
    <row r="413" spans="1:2" x14ac:dyDescent="0.2">
      <c r="A413" s="10">
        <v>482</v>
      </c>
      <c r="B413" s="14">
        <v>208.70535714285714</v>
      </c>
    </row>
    <row r="414" spans="1:2" x14ac:dyDescent="0.2">
      <c r="A414" s="10">
        <v>483</v>
      </c>
      <c r="B414" s="14">
        <v>84.884994523548741</v>
      </c>
    </row>
    <row r="415" spans="1:2" x14ac:dyDescent="0.2">
      <c r="A415" s="10">
        <v>485</v>
      </c>
      <c r="B415" s="14">
        <v>132.63263263263264</v>
      </c>
    </row>
    <row r="416" spans="1:2" x14ac:dyDescent="0.2">
      <c r="A416" s="10">
        <v>486</v>
      </c>
      <c r="B416" s="14">
        <v>132.0754716981132</v>
      </c>
    </row>
    <row r="417" spans="1:2" x14ac:dyDescent="0.2">
      <c r="A417" s="10">
        <v>487</v>
      </c>
      <c r="B417" s="14">
        <v>145.38676607642125</v>
      </c>
    </row>
    <row r="418" spans="1:2" x14ac:dyDescent="0.2">
      <c r="A418" s="10">
        <v>488</v>
      </c>
      <c r="B418" s="14">
        <v>117.9245283018868</v>
      </c>
    </row>
    <row r="419" spans="1:2" x14ac:dyDescent="0.2">
      <c r="A419" s="10">
        <v>492</v>
      </c>
      <c r="B419" s="14">
        <v>84.283903675538653</v>
      </c>
    </row>
    <row r="420" spans="1:2" x14ac:dyDescent="0.2">
      <c r="A420" s="10">
        <v>493</v>
      </c>
      <c r="B420" s="14">
        <v>118.67101648351648</v>
      </c>
    </row>
    <row r="421" spans="1:2" x14ac:dyDescent="0.2">
      <c r="A421" s="10">
        <v>494</v>
      </c>
      <c r="B421" s="14">
        <v>122.14342001576044</v>
      </c>
    </row>
    <row r="422" spans="1:2" x14ac:dyDescent="0.2">
      <c r="A422" s="10">
        <v>495</v>
      </c>
      <c r="B422" s="14">
        <v>103.04740406320542</v>
      </c>
    </row>
    <row r="423" spans="1:2" x14ac:dyDescent="0.2">
      <c r="A423" s="10">
        <v>496</v>
      </c>
      <c r="B423" s="14">
        <v>48.472222222222221</v>
      </c>
    </row>
    <row r="424" spans="1:2" x14ac:dyDescent="0.2">
      <c r="A424" s="10">
        <v>497</v>
      </c>
      <c r="B424" s="14">
        <v>133.20941759603468</v>
      </c>
    </row>
    <row r="425" spans="1:2" x14ac:dyDescent="0.2">
      <c r="A425" s="10">
        <v>498</v>
      </c>
      <c r="B425" s="14">
        <v>101.09890109890109</v>
      </c>
    </row>
    <row r="426" spans="1:2" x14ac:dyDescent="0.2">
      <c r="A426" s="10">
        <v>499</v>
      </c>
      <c r="B426" s="14">
        <v>144.60511679644048</v>
      </c>
    </row>
    <row r="427" spans="1:2" x14ac:dyDescent="0.2">
      <c r="A427" s="10">
        <v>500</v>
      </c>
      <c r="B427" s="14">
        <v>131.57894736842104</v>
      </c>
    </row>
    <row r="428" spans="1:2" x14ac:dyDescent="0.2">
      <c r="A428" s="10">
        <v>502</v>
      </c>
      <c r="B428" s="14">
        <v>128.22398190045249</v>
      </c>
    </row>
    <row r="429" spans="1:2" x14ac:dyDescent="0.2">
      <c r="A429" s="10">
        <v>503</v>
      </c>
      <c r="B429" s="14">
        <v>115.32125205930807</v>
      </c>
    </row>
    <row r="430" spans="1:2" x14ac:dyDescent="0.2">
      <c r="A430" s="10">
        <v>504</v>
      </c>
      <c r="B430" s="14">
        <v>160.46640755136036</v>
      </c>
    </row>
    <row r="431" spans="1:2" x14ac:dyDescent="0.2">
      <c r="A431" s="10">
        <v>507</v>
      </c>
      <c r="B431" s="14">
        <v>112.50654107796964</v>
      </c>
    </row>
    <row r="432" spans="1:2" x14ac:dyDescent="0.2">
      <c r="A432" s="10">
        <v>508</v>
      </c>
      <c r="B432" s="14">
        <v>171.01806239737274</v>
      </c>
    </row>
    <row r="433" spans="1:2" x14ac:dyDescent="0.2">
      <c r="A433" s="10">
        <v>509</v>
      </c>
      <c r="B433" s="14">
        <v>116.83599419448475</v>
      </c>
    </row>
    <row r="434" spans="1:2" x14ac:dyDescent="0.2">
      <c r="A434" s="10">
        <v>510</v>
      </c>
      <c r="B434" s="14">
        <v>119.59654178674351</v>
      </c>
    </row>
    <row r="435" spans="1:2" x14ac:dyDescent="0.2">
      <c r="A435" s="10">
        <v>511</v>
      </c>
      <c r="B435" s="14">
        <v>120.98312545854732</v>
      </c>
    </row>
    <row r="436" spans="1:2" x14ac:dyDescent="0.2">
      <c r="A436" s="10">
        <v>513</v>
      </c>
      <c r="B436" s="14">
        <v>150.34722222222223</v>
      </c>
    </row>
    <row r="437" spans="1:2" x14ac:dyDescent="0.2">
      <c r="A437" s="10">
        <v>514</v>
      </c>
      <c r="B437" s="14">
        <v>124.07407407407408</v>
      </c>
    </row>
    <row r="438" spans="1:2" x14ac:dyDescent="0.2">
      <c r="A438" s="10">
        <v>515</v>
      </c>
      <c r="B438" s="14">
        <v>122.30671736375159</v>
      </c>
    </row>
    <row r="439" spans="1:2" x14ac:dyDescent="0.2">
      <c r="A439" s="10">
        <v>516</v>
      </c>
      <c r="B439" s="14">
        <v>199.43613861386137</v>
      </c>
    </row>
    <row r="440" spans="1:2" x14ac:dyDescent="0.2">
      <c r="A440" s="10">
        <v>517</v>
      </c>
      <c r="B440" s="14">
        <v>74.563473336479476</v>
      </c>
    </row>
    <row r="441" spans="1:2" x14ac:dyDescent="0.2">
      <c r="A441" s="10">
        <v>518</v>
      </c>
      <c r="B441" s="14">
        <v>113.05460750853243</v>
      </c>
    </row>
    <row r="442" spans="1:2" x14ac:dyDescent="0.2">
      <c r="A442" s="10">
        <v>519</v>
      </c>
      <c r="B442" s="14">
        <v>117.48329621380846</v>
      </c>
    </row>
    <row r="443" spans="1:2" x14ac:dyDescent="0.2">
      <c r="A443" s="10">
        <v>520</v>
      </c>
      <c r="B443" s="14">
        <v>112.5</v>
      </c>
    </row>
    <row r="444" spans="1:2" x14ac:dyDescent="0.2">
      <c r="A444" s="10">
        <v>522</v>
      </c>
      <c r="B444" s="14">
        <v>120.57877813504822</v>
      </c>
    </row>
    <row r="445" spans="1:2" x14ac:dyDescent="0.2">
      <c r="A445" s="10">
        <v>523</v>
      </c>
      <c r="B445" s="14">
        <v>95.552884615384613</v>
      </c>
    </row>
    <row r="446" spans="1:2" x14ac:dyDescent="0.2">
      <c r="A446" s="10">
        <v>524</v>
      </c>
      <c r="B446" s="14">
        <v>39.51026518391788</v>
      </c>
    </row>
    <row r="447" spans="1:2" x14ac:dyDescent="0.2">
      <c r="A447" s="10">
        <v>525</v>
      </c>
      <c r="B447" s="14">
        <v>131.67222685571309</v>
      </c>
    </row>
    <row r="448" spans="1:2" x14ac:dyDescent="0.2">
      <c r="A448" s="10">
        <v>526</v>
      </c>
      <c r="B448" s="14">
        <v>139.02053712480253</v>
      </c>
    </row>
    <row r="449" spans="1:2" x14ac:dyDescent="0.2">
      <c r="A449" s="10">
        <v>527</v>
      </c>
      <c r="B449" s="14">
        <v>142.24137931034483</v>
      </c>
    </row>
    <row r="450" spans="1:2" x14ac:dyDescent="0.2">
      <c r="A450" s="10">
        <v>528</v>
      </c>
      <c r="B450" s="14">
        <v>164.48986361960928</v>
      </c>
    </row>
    <row r="451" spans="1:2" x14ac:dyDescent="0.2">
      <c r="A451" s="10">
        <v>529</v>
      </c>
      <c r="B451" s="14">
        <v>142.14876033057851</v>
      </c>
    </row>
    <row r="452" spans="1:2" x14ac:dyDescent="0.2">
      <c r="A452" s="10">
        <v>530</v>
      </c>
      <c r="B452" s="14">
        <v>79.770974155069581</v>
      </c>
    </row>
    <row r="453" spans="1:2" x14ac:dyDescent="0.2">
      <c r="A453" s="10">
        <v>531</v>
      </c>
      <c r="B453" s="14">
        <v>115.97084161696488</v>
      </c>
    </row>
    <row r="454" spans="1:2" x14ac:dyDescent="0.2">
      <c r="A454" s="10">
        <v>532</v>
      </c>
      <c r="B454" s="14">
        <v>93.979441997063148</v>
      </c>
    </row>
    <row r="455" spans="1:2" x14ac:dyDescent="0.2">
      <c r="A455" s="10">
        <v>533</v>
      </c>
      <c r="B455" s="14">
        <v>129.98790810157195</v>
      </c>
    </row>
    <row r="456" spans="1:2" x14ac:dyDescent="0.2">
      <c r="A456" s="10">
        <v>534</v>
      </c>
      <c r="B456" s="14">
        <v>117.66467065868264</v>
      </c>
    </row>
    <row r="457" spans="1:2" x14ac:dyDescent="0.2">
      <c r="A457" s="10">
        <v>535</v>
      </c>
      <c r="B457" s="14">
        <v>125.88401697312588</v>
      </c>
    </row>
    <row r="458" spans="1:2" x14ac:dyDescent="0.2">
      <c r="A458" s="10">
        <v>537</v>
      </c>
      <c r="B458" s="14">
        <v>109.04872389791183</v>
      </c>
    </row>
    <row r="459" spans="1:2" x14ac:dyDescent="0.2">
      <c r="A459" s="10">
        <v>538</v>
      </c>
      <c r="B459" s="14">
        <v>128.76157407407408</v>
      </c>
    </row>
    <row r="460" spans="1:2" x14ac:dyDescent="0.2">
      <c r="A460" s="10">
        <v>539</v>
      </c>
      <c r="B460" s="14">
        <v>136.3244176013805</v>
      </c>
    </row>
    <row r="461" spans="1:2" x14ac:dyDescent="0.2">
      <c r="A461" s="10">
        <v>540</v>
      </c>
      <c r="B461" s="14">
        <v>169.89381636477202</v>
      </c>
    </row>
    <row r="462" spans="1:2" x14ac:dyDescent="0.2">
      <c r="A462" s="10">
        <v>541</v>
      </c>
      <c r="B462" s="14">
        <v>171.38193688792165</v>
      </c>
    </row>
    <row r="463" spans="1:2" x14ac:dyDescent="0.2">
      <c r="A463" s="10">
        <v>542</v>
      </c>
      <c r="B463" s="14">
        <v>108.53391684901531</v>
      </c>
    </row>
    <row r="464" spans="1:2" x14ac:dyDescent="0.2">
      <c r="A464" s="10">
        <v>543</v>
      </c>
      <c r="B464" s="14">
        <v>126.93452380952381</v>
      </c>
    </row>
    <row r="465" spans="1:2" x14ac:dyDescent="0.2">
      <c r="A465" s="10">
        <v>545</v>
      </c>
      <c r="B465" s="14">
        <v>120.09692513368984</v>
      </c>
    </row>
    <row r="466" spans="1:2" x14ac:dyDescent="0.2">
      <c r="A466" s="10">
        <v>546</v>
      </c>
      <c r="B466" s="14">
        <v>104.90151168117269</v>
      </c>
    </row>
    <row r="467" spans="1:2" x14ac:dyDescent="0.2">
      <c r="A467" s="10">
        <v>547</v>
      </c>
      <c r="B467" s="14">
        <v>128.44036697247705</v>
      </c>
    </row>
    <row r="468" spans="1:2" x14ac:dyDescent="0.2">
      <c r="A468" s="10">
        <v>548</v>
      </c>
      <c r="B468" s="14">
        <v>168.61979166666666</v>
      </c>
    </row>
    <row r="469" spans="1:2" x14ac:dyDescent="0.2">
      <c r="A469" s="10">
        <v>549</v>
      </c>
      <c r="B469" s="14">
        <v>151.5151515151515</v>
      </c>
    </row>
    <row r="470" spans="1:2" x14ac:dyDescent="0.2">
      <c r="A470" s="10">
        <v>550</v>
      </c>
      <c r="B470" s="14">
        <v>125.59694364851958</v>
      </c>
    </row>
    <row r="471" spans="1:2" x14ac:dyDescent="0.2">
      <c r="A471" s="10">
        <v>552</v>
      </c>
      <c r="B471" s="14">
        <v>121.22844827586206</v>
      </c>
    </row>
    <row r="472" spans="1:2" x14ac:dyDescent="0.2">
      <c r="A472" s="10">
        <v>553</v>
      </c>
      <c r="B472" s="14">
        <v>148.80605707629587</v>
      </c>
    </row>
    <row r="473" spans="1:2" x14ac:dyDescent="0.2">
      <c r="A473" s="10">
        <v>554</v>
      </c>
      <c r="B473" s="14">
        <v>95.914742451154524</v>
      </c>
    </row>
    <row r="474" spans="1:2" x14ac:dyDescent="0.2">
      <c r="A474" s="10">
        <v>555</v>
      </c>
      <c r="B474" s="14">
        <v>138.80742913000978</v>
      </c>
    </row>
    <row r="475" spans="1:2" x14ac:dyDescent="0.2">
      <c r="A475" s="10">
        <v>556</v>
      </c>
      <c r="B475" s="14">
        <v>107.82442748091603</v>
      </c>
    </row>
    <row r="476" spans="1:2" x14ac:dyDescent="0.2">
      <c r="A476" s="10">
        <v>557</v>
      </c>
      <c r="B476" s="14">
        <v>129.12087912087912</v>
      </c>
    </row>
    <row r="477" spans="1:2" x14ac:dyDescent="0.2">
      <c r="A477" s="10">
        <v>558</v>
      </c>
      <c r="B477" s="14">
        <v>80.838323353293418</v>
      </c>
    </row>
    <row r="478" spans="1:2" x14ac:dyDescent="0.2">
      <c r="A478" s="10">
        <v>559</v>
      </c>
      <c r="B478" s="14">
        <v>121.02351313969571</v>
      </c>
    </row>
    <row r="479" spans="1:2" x14ac:dyDescent="0.2">
      <c r="A479" s="10">
        <v>561</v>
      </c>
      <c r="B479" s="14">
        <v>87.284482758620683</v>
      </c>
    </row>
    <row r="480" spans="1:2" x14ac:dyDescent="0.2">
      <c r="A480" s="10">
        <v>562</v>
      </c>
      <c r="B480" s="14">
        <v>122.39020878329734</v>
      </c>
    </row>
    <row r="481" spans="1:2" x14ac:dyDescent="0.2">
      <c r="A481" s="10">
        <v>563</v>
      </c>
      <c r="B481" s="14">
        <v>108.43373493975903</v>
      </c>
    </row>
    <row r="482" spans="1:2" x14ac:dyDescent="0.2">
      <c r="A482" s="10">
        <v>564</v>
      </c>
      <c r="B482" s="14">
        <v>110.51373954599761</v>
      </c>
    </row>
    <row r="483" spans="1:2" x14ac:dyDescent="0.2">
      <c r="A483" s="10">
        <v>565</v>
      </c>
      <c r="B483" s="14">
        <v>116.77559912854031</v>
      </c>
    </row>
    <row r="484" spans="1:2" x14ac:dyDescent="0.2">
      <c r="A484" s="10">
        <v>566</v>
      </c>
      <c r="B484" s="14">
        <v>77.717061323618694</v>
      </c>
    </row>
    <row r="485" spans="1:2" x14ac:dyDescent="0.2">
      <c r="A485" s="10">
        <v>567</v>
      </c>
      <c r="B485" s="14">
        <v>129.79233226837061</v>
      </c>
    </row>
    <row r="486" spans="1:2" x14ac:dyDescent="0.2">
      <c r="A486" s="10">
        <v>568</v>
      </c>
      <c r="B486" s="14">
        <v>139.41368078175896</v>
      </c>
    </row>
    <row r="487" spans="1:2" x14ac:dyDescent="0.2">
      <c r="A487" s="10">
        <v>569</v>
      </c>
      <c r="B487" s="14">
        <v>148.49906191369607</v>
      </c>
    </row>
    <row r="488" spans="1:2" x14ac:dyDescent="0.2">
      <c r="A488" s="10">
        <v>572</v>
      </c>
      <c r="B488" s="14">
        <v>138.88888888888889</v>
      </c>
    </row>
    <row r="489" spans="1:2" x14ac:dyDescent="0.2">
      <c r="A489" s="10">
        <v>573</v>
      </c>
      <c r="B489" s="14">
        <v>132.68321513002365</v>
      </c>
    </row>
    <row r="490" spans="1:2" x14ac:dyDescent="0.2">
      <c r="A490" s="10">
        <v>574</v>
      </c>
      <c r="B490" s="14">
        <v>118.88111888111888</v>
      </c>
    </row>
    <row r="491" spans="1:2" x14ac:dyDescent="0.2">
      <c r="A491" s="10">
        <v>575</v>
      </c>
      <c r="B491" s="14">
        <v>125.33814247069432</v>
      </c>
    </row>
    <row r="492" spans="1:2" x14ac:dyDescent="0.2">
      <c r="A492" s="10">
        <v>576</v>
      </c>
      <c r="B492" s="14">
        <v>97.450657894736835</v>
      </c>
    </row>
    <row r="493" spans="1:2" x14ac:dyDescent="0.2">
      <c r="A493" s="10">
        <v>577</v>
      </c>
      <c r="B493" s="14">
        <v>98.171970209884904</v>
      </c>
    </row>
    <row r="494" spans="1:2" x14ac:dyDescent="0.2">
      <c r="A494" s="10">
        <v>578</v>
      </c>
      <c r="B494" s="14">
        <v>124.62121212121212</v>
      </c>
    </row>
    <row r="495" spans="1:2" x14ac:dyDescent="0.2">
      <c r="A495" s="10">
        <v>580</v>
      </c>
      <c r="B495" s="14">
        <v>73.259052924791092</v>
      </c>
    </row>
    <row r="496" spans="1:2" x14ac:dyDescent="0.2">
      <c r="A496" s="10">
        <v>581</v>
      </c>
      <c r="B496" s="14">
        <v>127.29181245626312</v>
      </c>
    </row>
    <row r="497" spans="1:2" x14ac:dyDescent="0.2">
      <c r="A497" s="10">
        <v>582</v>
      </c>
      <c r="B497" s="14">
        <v>124.04162585700294</v>
      </c>
    </row>
    <row r="498" spans="1:2" x14ac:dyDescent="0.2">
      <c r="A498" s="10">
        <v>584</v>
      </c>
      <c r="B498" s="14">
        <v>117.11711711711712</v>
      </c>
    </row>
    <row r="499" spans="1:2" x14ac:dyDescent="0.2">
      <c r="A499" s="10">
        <v>585</v>
      </c>
      <c r="B499" s="14">
        <v>84.551811824539101</v>
      </c>
    </row>
    <row r="500" spans="1:2" x14ac:dyDescent="0.2">
      <c r="A500" s="10">
        <v>586</v>
      </c>
      <c r="B500" s="14">
        <v>182.39644970414201</v>
      </c>
    </row>
    <row r="501" spans="1:2" x14ac:dyDescent="0.2">
      <c r="A501" s="10">
        <v>587</v>
      </c>
      <c r="B501" s="14">
        <v>155.13126491646779</v>
      </c>
    </row>
    <row r="502" spans="1:2" x14ac:dyDescent="0.2">
      <c r="A502" s="10">
        <v>588</v>
      </c>
      <c r="B502" s="14">
        <v>159.30232558139534</v>
      </c>
    </row>
    <row r="503" spans="1:2" x14ac:dyDescent="0.2">
      <c r="A503" s="10">
        <v>589</v>
      </c>
      <c r="B503" s="14">
        <v>97.080787508486083</v>
      </c>
    </row>
    <row r="504" spans="1:2" x14ac:dyDescent="0.2">
      <c r="A504" s="10">
        <v>590</v>
      </c>
      <c r="B504" s="14">
        <v>85.026737967914443</v>
      </c>
    </row>
    <row r="505" spans="1:2" x14ac:dyDescent="0.2">
      <c r="A505" s="10">
        <v>591</v>
      </c>
      <c r="B505" s="14">
        <v>117.5094816687737</v>
      </c>
    </row>
    <row r="506" spans="1:2" x14ac:dyDescent="0.2">
      <c r="A506" s="10">
        <v>592</v>
      </c>
      <c r="B506" s="14">
        <v>196.84233449477352</v>
      </c>
    </row>
    <row r="507" spans="1:2" x14ac:dyDescent="0.2">
      <c r="A507" s="10">
        <v>593</v>
      </c>
      <c r="B507" s="14">
        <v>169.11764705882354</v>
      </c>
    </row>
    <row r="508" spans="1:2" x14ac:dyDescent="0.2">
      <c r="A508" s="10">
        <v>595</v>
      </c>
      <c r="B508" s="14">
        <v>119.04761904761905</v>
      </c>
    </row>
    <row r="509" spans="1:2" x14ac:dyDescent="0.2">
      <c r="A509" s="10">
        <v>596</v>
      </c>
      <c r="B509" s="14">
        <v>174.6987951807229</v>
      </c>
    </row>
    <row r="510" spans="1:2" x14ac:dyDescent="0.2">
      <c r="A510" s="10">
        <v>597</v>
      </c>
      <c r="B510" s="14">
        <v>83.701754385964918</v>
      </c>
    </row>
    <row r="511" spans="1:2" x14ac:dyDescent="0.2">
      <c r="A511" s="10">
        <v>599</v>
      </c>
      <c r="B511" s="14">
        <v>132.05828779599273</v>
      </c>
    </row>
    <row r="512" spans="1:2" x14ac:dyDescent="0.2">
      <c r="A512" s="10">
        <v>601</v>
      </c>
      <c r="B512" s="14">
        <v>144.4327731092437</v>
      </c>
    </row>
    <row r="513" spans="1:2" x14ac:dyDescent="0.2">
      <c r="A513" s="10">
        <v>602</v>
      </c>
      <c r="B513" s="14">
        <v>102.54545454545455</v>
      </c>
    </row>
    <row r="514" spans="1:2" x14ac:dyDescent="0.2">
      <c r="A514" s="10">
        <v>603</v>
      </c>
      <c r="B514" s="14">
        <v>114.88250652741515</v>
      </c>
    </row>
    <row r="515" spans="1:2" x14ac:dyDescent="0.2">
      <c r="A515" s="10">
        <v>605</v>
      </c>
      <c r="B515" s="14">
        <v>147.92503346720216</v>
      </c>
    </row>
    <row r="516" spans="1:2" x14ac:dyDescent="0.2">
      <c r="A516" s="10">
        <v>606</v>
      </c>
      <c r="B516" s="14">
        <v>103.22255790533737</v>
      </c>
    </row>
    <row r="517" spans="1:2" x14ac:dyDescent="0.2">
      <c r="A517" s="10">
        <v>607</v>
      </c>
      <c r="B517" s="14">
        <v>146.15384615384616</v>
      </c>
    </row>
    <row r="518" spans="1:2" x14ac:dyDescent="0.2">
      <c r="A518" s="10">
        <v>608</v>
      </c>
      <c r="B518" s="14">
        <v>112.05179282868527</v>
      </c>
    </row>
    <row r="519" spans="1:2" x14ac:dyDescent="0.2">
      <c r="A519" s="10">
        <v>609</v>
      </c>
      <c r="B519" s="14">
        <v>112.42955541640576</v>
      </c>
    </row>
    <row r="520" spans="1:2" x14ac:dyDescent="0.2">
      <c r="A520" s="10">
        <v>610</v>
      </c>
      <c r="B520" s="14">
        <v>115.16034985422741</v>
      </c>
    </row>
    <row r="521" spans="1:2" x14ac:dyDescent="0.2">
      <c r="A521" s="10">
        <v>611</v>
      </c>
      <c r="B521" s="14">
        <v>145.37854156990247</v>
      </c>
    </row>
    <row r="522" spans="1:2" x14ac:dyDescent="0.2">
      <c r="A522" s="10">
        <v>612</v>
      </c>
      <c r="B522" s="14">
        <v>143.41085271317829</v>
      </c>
    </row>
    <row r="523" spans="1:2" x14ac:dyDescent="0.2">
      <c r="A523" s="10">
        <v>613</v>
      </c>
      <c r="B523" s="14">
        <v>139.69017094017093</v>
      </c>
    </row>
    <row r="524" spans="1:2" x14ac:dyDescent="0.2">
      <c r="A524" s="10">
        <v>614</v>
      </c>
      <c r="B524" s="14">
        <v>131.25</v>
      </c>
    </row>
    <row r="525" spans="1:2" x14ac:dyDescent="0.2">
      <c r="A525" s="10">
        <v>616</v>
      </c>
      <c r="B525" s="14">
        <v>130.45540796963948</v>
      </c>
    </row>
    <row r="526" spans="1:2" x14ac:dyDescent="0.2">
      <c r="A526" s="10">
        <v>617</v>
      </c>
      <c r="B526" s="14">
        <v>121.40490390987409</v>
      </c>
    </row>
    <row r="527" spans="1:2" x14ac:dyDescent="0.2">
      <c r="A527" s="10">
        <v>618</v>
      </c>
      <c r="B527" s="14">
        <v>126.80288461538461</v>
      </c>
    </row>
    <row r="528" spans="1:2" x14ac:dyDescent="0.2">
      <c r="A528" s="10">
        <v>619</v>
      </c>
      <c r="B528" s="14">
        <v>172.2171772428884</v>
      </c>
    </row>
    <row r="529" spans="1:2" x14ac:dyDescent="0.2">
      <c r="A529" s="10">
        <v>620</v>
      </c>
      <c r="B529" s="14">
        <v>134.83642793987622</v>
      </c>
    </row>
    <row r="530" spans="1:2" x14ac:dyDescent="0.2">
      <c r="A530" s="10">
        <v>621</v>
      </c>
      <c r="B530" s="14">
        <v>77.546296296296291</v>
      </c>
    </row>
    <row r="531" spans="1:2" x14ac:dyDescent="0.2">
      <c r="A531" s="10">
        <v>622</v>
      </c>
      <c r="B531" s="14">
        <v>91.813312930374906</v>
      </c>
    </row>
    <row r="532" spans="1:2" x14ac:dyDescent="0.2">
      <c r="A532" s="10">
        <v>623</v>
      </c>
      <c r="B532" s="14">
        <v>137.75510204081633</v>
      </c>
    </row>
    <row r="533" spans="1:2" x14ac:dyDescent="0.2">
      <c r="A533" s="10">
        <v>625</v>
      </c>
      <c r="B533" s="14">
        <v>92.262569832402235</v>
      </c>
    </row>
    <row r="534" spans="1:2" x14ac:dyDescent="0.2">
      <c r="A534" s="10">
        <v>626</v>
      </c>
      <c r="B534" s="14">
        <v>143.36917562724014</v>
      </c>
    </row>
    <row r="535" spans="1:2" x14ac:dyDescent="0.2">
      <c r="A535" s="10">
        <v>627</v>
      </c>
      <c r="B535" s="14">
        <v>98.382559774964832</v>
      </c>
    </row>
    <row r="536" spans="1:2" x14ac:dyDescent="0.2">
      <c r="A536" s="10">
        <v>628</v>
      </c>
      <c r="B536" s="14">
        <v>100.65789473684211</v>
      </c>
    </row>
    <row r="537" spans="1:2" x14ac:dyDescent="0.2">
      <c r="A537" s="10">
        <v>629</v>
      </c>
      <c r="B537" s="14">
        <v>64.90384615384616</v>
      </c>
    </row>
    <row r="538" spans="1:2" x14ac:dyDescent="0.2">
      <c r="A538" s="10">
        <v>630</v>
      </c>
      <c r="B538" s="14">
        <v>124.81481481481481</v>
      </c>
    </row>
    <row r="539" spans="1:2" x14ac:dyDescent="0.2">
      <c r="A539" s="10">
        <v>631</v>
      </c>
      <c r="B539" s="14">
        <v>70.857142857142861</v>
      </c>
    </row>
    <row r="540" spans="1:2" x14ac:dyDescent="0.2">
      <c r="A540" s="10">
        <v>633</v>
      </c>
      <c r="B540" s="14">
        <v>58.469170800850463</v>
      </c>
    </row>
    <row r="541" spans="1:2" x14ac:dyDescent="0.2">
      <c r="A541" s="10">
        <v>634</v>
      </c>
      <c r="B541" s="14">
        <v>132.00757575757575</v>
      </c>
    </row>
    <row r="542" spans="1:2" x14ac:dyDescent="0.2">
      <c r="A542" s="10">
        <v>637</v>
      </c>
      <c r="B542" s="14">
        <v>75</v>
      </c>
    </row>
    <row r="543" spans="1:2" x14ac:dyDescent="0.2">
      <c r="A543" s="10">
        <v>639</v>
      </c>
      <c r="B543" s="14">
        <v>106.78391959798995</v>
      </c>
    </row>
    <row r="544" spans="1:2" x14ac:dyDescent="0.2">
      <c r="A544" s="10">
        <v>642</v>
      </c>
      <c r="B544" s="14">
        <v>117.15914981855884</v>
      </c>
    </row>
    <row r="545" spans="1:2" x14ac:dyDescent="0.2">
      <c r="A545" s="10">
        <v>643</v>
      </c>
      <c r="B545" s="14">
        <v>127.58875739644971</v>
      </c>
    </row>
    <row r="546" spans="1:2" x14ac:dyDescent="0.2">
      <c r="A546" s="10">
        <v>644</v>
      </c>
      <c r="B546" s="14">
        <v>93.827160493827165</v>
      </c>
    </row>
    <row r="547" spans="1:2" x14ac:dyDescent="0.2">
      <c r="A547" s="10">
        <v>645</v>
      </c>
      <c r="B547" s="14">
        <v>210.0101925254813</v>
      </c>
    </row>
    <row r="548" spans="1:2" x14ac:dyDescent="0.2">
      <c r="A548" s="10">
        <v>646</v>
      </c>
      <c r="B548" s="14">
        <v>146.02446483180429</v>
      </c>
    </row>
    <row r="549" spans="1:2" x14ac:dyDescent="0.2">
      <c r="A549" s="10">
        <v>647</v>
      </c>
      <c r="B549" s="14">
        <v>93.797709923664115</v>
      </c>
    </row>
    <row r="550" spans="1:2" x14ac:dyDescent="0.2">
      <c r="A550" s="10">
        <v>648</v>
      </c>
      <c r="B550" s="14">
        <v>141.68190127970749</v>
      </c>
    </row>
    <row r="551" spans="1:2" x14ac:dyDescent="0.2">
      <c r="A551" s="10">
        <v>649</v>
      </c>
      <c r="B551" s="14">
        <v>84.284937466014142</v>
      </c>
    </row>
    <row r="552" spans="1:2" x14ac:dyDescent="0.2">
      <c r="A552" s="10">
        <v>651</v>
      </c>
      <c r="B552" s="14">
        <v>123.69369369369369</v>
      </c>
    </row>
    <row r="553" spans="1:2" x14ac:dyDescent="0.2">
      <c r="A553" s="10">
        <v>652</v>
      </c>
      <c r="B553" s="14">
        <v>71.523178807947019</v>
      </c>
    </row>
    <row r="554" spans="1:2" x14ac:dyDescent="0.2">
      <c r="A554" s="10">
        <v>653</v>
      </c>
      <c r="B554" s="14">
        <v>111.3053613053613</v>
      </c>
    </row>
    <row r="555" spans="1:2" x14ac:dyDescent="0.2">
      <c r="A555" s="10">
        <v>654</v>
      </c>
      <c r="B555" s="14">
        <v>91.899251191286595</v>
      </c>
    </row>
    <row r="556" spans="1:2" x14ac:dyDescent="0.2">
      <c r="A556" s="10">
        <v>655</v>
      </c>
      <c r="B556" s="14">
        <v>165.6412683388547</v>
      </c>
    </row>
    <row r="557" spans="1:2" x14ac:dyDescent="0.2">
      <c r="A557" s="10">
        <v>657</v>
      </c>
      <c r="B557" s="14">
        <v>138.17663817663816</v>
      </c>
    </row>
    <row r="558" spans="1:2" x14ac:dyDescent="0.2">
      <c r="A558" s="10">
        <v>658</v>
      </c>
      <c r="B558" s="14">
        <v>99.201065246338217</v>
      </c>
    </row>
    <row r="559" spans="1:2" x14ac:dyDescent="0.2">
      <c r="A559" s="10">
        <v>659</v>
      </c>
      <c r="B559" s="14">
        <v>66.872427983539097</v>
      </c>
    </row>
    <row r="560" spans="1:2" x14ac:dyDescent="0.2">
      <c r="A560" s="10">
        <v>660</v>
      </c>
      <c r="B560" s="14">
        <v>112.38223418573351</v>
      </c>
    </row>
    <row r="561" spans="1:2" x14ac:dyDescent="0.2">
      <c r="A561" s="10">
        <v>661</v>
      </c>
      <c r="B561" s="14">
        <v>102.27390180878552</v>
      </c>
    </row>
    <row r="562" spans="1:2" x14ac:dyDescent="0.2">
      <c r="A562" s="10">
        <v>662</v>
      </c>
      <c r="B562" s="14">
        <v>164.21568627450981</v>
      </c>
    </row>
    <row r="563" spans="1:2" x14ac:dyDescent="0.2">
      <c r="A563" s="10">
        <v>663</v>
      </c>
      <c r="B563" s="14">
        <v>79.022988505747122</v>
      </c>
    </row>
    <row r="564" spans="1:2" x14ac:dyDescent="0.2">
      <c r="A564" s="10">
        <v>664</v>
      </c>
      <c r="B564" s="14">
        <v>116.42675698560542</v>
      </c>
    </row>
    <row r="565" spans="1:2" x14ac:dyDescent="0.2">
      <c r="A565" s="10">
        <v>665</v>
      </c>
      <c r="B565" s="14">
        <v>201.71673819742489</v>
      </c>
    </row>
    <row r="566" spans="1:2" x14ac:dyDescent="0.2">
      <c r="A566" s="10">
        <v>666</v>
      </c>
      <c r="B566" s="14">
        <v>119.05991735537189</v>
      </c>
    </row>
    <row r="567" spans="1:2" x14ac:dyDescent="0.2">
      <c r="A567" s="10">
        <v>667</v>
      </c>
      <c r="B567" s="14">
        <v>54.201680672268907</v>
      </c>
    </row>
    <row r="568" spans="1:2" x14ac:dyDescent="0.2">
      <c r="A568" s="10">
        <v>668</v>
      </c>
      <c r="B568" s="14">
        <v>115.2471709350804</v>
      </c>
    </row>
    <row r="569" spans="1:2" x14ac:dyDescent="0.2">
      <c r="A569" s="10">
        <v>669</v>
      </c>
      <c r="B569" s="14">
        <v>116.91022964509395</v>
      </c>
    </row>
    <row r="570" spans="1:2" x14ac:dyDescent="0.2">
      <c r="A570" s="10">
        <v>670</v>
      </c>
      <c r="B570" s="14">
        <v>116.52542372881356</v>
      </c>
    </row>
    <row r="571" spans="1:2" x14ac:dyDescent="0.2">
      <c r="A571" s="10">
        <v>671</v>
      </c>
      <c r="B571" s="14">
        <v>117.54742547425474</v>
      </c>
    </row>
    <row r="572" spans="1:2" x14ac:dyDescent="0.2">
      <c r="A572" s="10">
        <v>672</v>
      </c>
      <c r="B572" s="14">
        <v>75.675675675675677</v>
      </c>
    </row>
    <row r="573" spans="1:2" x14ac:dyDescent="0.2">
      <c r="A573" s="10">
        <v>673</v>
      </c>
      <c r="B573" s="14">
        <v>136.58940397350995</v>
      </c>
    </row>
    <row r="574" spans="1:2" x14ac:dyDescent="0.2">
      <c r="A574" s="10">
        <v>674</v>
      </c>
      <c r="B574" s="14">
        <v>140.02175095160413</v>
      </c>
    </row>
    <row r="575" spans="1:2" x14ac:dyDescent="0.2">
      <c r="A575" s="10">
        <v>675</v>
      </c>
      <c r="B575" s="14">
        <v>123.2394366197183</v>
      </c>
    </row>
    <row r="576" spans="1:2" x14ac:dyDescent="0.2">
      <c r="A576" s="10">
        <v>677</v>
      </c>
      <c r="B576" s="14">
        <v>49.041713641488165</v>
      </c>
    </row>
    <row r="577" spans="1:2" x14ac:dyDescent="0.2">
      <c r="A577" s="10">
        <v>678</v>
      </c>
      <c r="B577" s="14">
        <v>138.25757575757575</v>
      </c>
    </row>
    <row r="578" spans="1:2" x14ac:dyDescent="0.2">
      <c r="A578" s="10">
        <v>679</v>
      </c>
      <c r="B578" s="14">
        <v>182.06256109481916</v>
      </c>
    </row>
    <row r="579" spans="1:2" x14ac:dyDescent="0.2">
      <c r="A579" s="10">
        <v>680</v>
      </c>
      <c r="B579" s="14">
        <v>130.06072874493927</v>
      </c>
    </row>
    <row r="580" spans="1:2" x14ac:dyDescent="0.2">
      <c r="A580" s="10">
        <v>682</v>
      </c>
      <c r="B580" s="14">
        <v>104.89078947368421</v>
      </c>
    </row>
    <row r="581" spans="1:2" x14ac:dyDescent="0.2">
      <c r="A581" s="10">
        <v>683</v>
      </c>
      <c r="B581" s="14">
        <v>134.00464756003097</v>
      </c>
    </row>
    <row r="582" spans="1:2" x14ac:dyDescent="0.2">
      <c r="A582" s="10">
        <v>684</v>
      </c>
      <c r="B582" s="14">
        <v>170.86330935251797</v>
      </c>
    </row>
    <row r="583" spans="1:2" x14ac:dyDescent="0.2">
      <c r="A583" s="10">
        <v>685</v>
      </c>
      <c r="B583" s="14">
        <v>120.17400761283307</v>
      </c>
    </row>
    <row r="584" spans="1:2" x14ac:dyDescent="0.2">
      <c r="A584" s="10">
        <v>687</v>
      </c>
      <c r="B584" s="14">
        <v>129.40090857467348</v>
      </c>
    </row>
    <row r="585" spans="1:2" x14ac:dyDescent="0.2">
      <c r="A585" s="10">
        <v>689</v>
      </c>
      <c r="B585" s="14">
        <v>276.25088090204372</v>
      </c>
    </row>
    <row r="586" spans="1:2" x14ac:dyDescent="0.2">
      <c r="A586" s="10">
        <v>692</v>
      </c>
      <c r="B586" s="14">
        <v>174.93049119555144</v>
      </c>
    </row>
    <row r="587" spans="1:2" x14ac:dyDescent="0.2">
      <c r="A587" s="10">
        <v>693</v>
      </c>
      <c r="B587" s="14">
        <v>132.98928146089719</v>
      </c>
    </row>
    <row r="588" spans="1:2" x14ac:dyDescent="0.2">
      <c r="A588" s="10">
        <v>694</v>
      </c>
      <c r="B588" s="14">
        <v>101.09972041006523</v>
      </c>
    </row>
    <row r="589" spans="1:2" x14ac:dyDescent="0.2">
      <c r="A589" s="10">
        <v>695</v>
      </c>
      <c r="B589" s="14">
        <v>91.942820012995455</v>
      </c>
    </row>
    <row r="590" spans="1:2" x14ac:dyDescent="0.2">
      <c r="A590" s="10">
        <v>696</v>
      </c>
      <c r="B590" s="14">
        <v>154.79331574318383</v>
      </c>
    </row>
    <row r="591" spans="1:2" x14ac:dyDescent="0.2">
      <c r="A591" s="10">
        <v>697</v>
      </c>
      <c r="B591" s="14">
        <v>144.48051948051949</v>
      </c>
    </row>
    <row r="592" spans="1:2" x14ac:dyDescent="0.2">
      <c r="A592" s="10">
        <v>698</v>
      </c>
      <c r="B592" s="14">
        <v>107.57839721254355</v>
      </c>
    </row>
    <row r="593" spans="1:2" x14ac:dyDescent="0.2">
      <c r="A593" s="10">
        <v>699</v>
      </c>
      <c r="B593" s="14">
        <v>154.92170022371366</v>
      </c>
    </row>
    <row r="594" spans="1:2" x14ac:dyDescent="0.2">
      <c r="A594" s="10">
        <v>701</v>
      </c>
      <c r="B594" s="14">
        <v>173.61111111111111</v>
      </c>
    </row>
    <row r="595" spans="1:2" x14ac:dyDescent="0.2">
      <c r="A595" s="10">
        <v>702</v>
      </c>
      <c r="B595" s="14">
        <v>120.27491408934708</v>
      </c>
    </row>
    <row r="596" spans="1:2" x14ac:dyDescent="0.2">
      <c r="A596" s="10">
        <v>703</v>
      </c>
      <c r="B596" s="14">
        <v>140.49650621118013</v>
      </c>
    </row>
    <row r="597" spans="1:2" x14ac:dyDescent="0.2">
      <c r="A597" s="10">
        <v>705</v>
      </c>
      <c r="B597" s="14">
        <v>143.5309973045822</v>
      </c>
    </row>
    <row r="598" spans="1:2" x14ac:dyDescent="0.2">
      <c r="A598" s="10">
        <v>707</v>
      </c>
      <c r="B598" s="14">
        <v>165.57017543859649</v>
      </c>
    </row>
    <row r="599" spans="1:2" x14ac:dyDescent="0.2">
      <c r="A599" s="10">
        <v>709</v>
      </c>
      <c r="B599" s="14">
        <v>123.31043956043956</v>
      </c>
    </row>
    <row r="600" spans="1:2" x14ac:dyDescent="0.2">
      <c r="A600" s="10">
        <v>710</v>
      </c>
      <c r="B600" s="14">
        <v>121.57079646017699</v>
      </c>
    </row>
    <row r="601" spans="1:2" x14ac:dyDescent="0.2">
      <c r="A601" s="10">
        <v>711</v>
      </c>
      <c r="B601" s="14">
        <v>71.330589849108364</v>
      </c>
    </row>
    <row r="602" spans="1:2" x14ac:dyDescent="0.2">
      <c r="A602" s="10">
        <v>712</v>
      </c>
      <c r="B602" s="14">
        <v>87.246179966044139</v>
      </c>
    </row>
    <row r="603" spans="1:2" x14ac:dyDescent="0.2">
      <c r="A603" s="10">
        <v>715</v>
      </c>
      <c r="B603" s="14">
        <v>88.235294117647058</v>
      </c>
    </row>
    <row r="604" spans="1:2" x14ac:dyDescent="0.2">
      <c r="A604" s="10">
        <v>716</v>
      </c>
      <c r="B604" s="14">
        <v>122.22222222222223</v>
      </c>
    </row>
    <row r="605" spans="1:2" x14ac:dyDescent="0.2">
      <c r="A605" s="10">
        <v>717</v>
      </c>
      <c r="B605" s="14">
        <v>62.451057165231013</v>
      </c>
    </row>
    <row r="606" spans="1:2" x14ac:dyDescent="0.2">
      <c r="A606" s="10">
        <v>718</v>
      </c>
      <c r="B606" s="14">
        <v>133.276740237691</v>
      </c>
    </row>
    <row r="607" spans="1:2" x14ac:dyDescent="0.2">
      <c r="A607" s="10">
        <v>719</v>
      </c>
      <c r="B607" s="14">
        <v>141.02564102564102</v>
      </c>
    </row>
    <row r="608" spans="1:2" x14ac:dyDescent="0.2">
      <c r="A608" s="10">
        <v>720</v>
      </c>
      <c r="B608" s="14">
        <v>132.33779608650875</v>
      </c>
    </row>
    <row r="609" spans="1:2" x14ac:dyDescent="0.2">
      <c r="A609" s="10">
        <v>721</v>
      </c>
      <c r="B609" s="14">
        <v>157.86452353616534</v>
      </c>
    </row>
    <row r="610" spans="1:2" x14ac:dyDescent="0.2">
      <c r="A610" s="10">
        <v>723</v>
      </c>
      <c r="B610" s="14">
        <v>144.09722222222223</v>
      </c>
    </row>
    <row r="611" spans="1:2" x14ac:dyDescent="0.2">
      <c r="A611" s="10">
        <v>724</v>
      </c>
      <c r="B611" s="14">
        <v>91.836734693877546</v>
      </c>
    </row>
    <row r="612" spans="1:2" x14ac:dyDescent="0.2">
      <c r="A612" s="10">
        <v>725</v>
      </c>
      <c r="B612" s="14">
        <v>188.45700824499411</v>
      </c>
    </row>
    <row r="613" spans="1:2" x14ac:dyDescent="0.2">
      <c r="A613" s="10">
        <v>726</v>
      </c>
      <c r="B613" s="14">
        <v>139.46759259259258</v>
      </c>
    </row>
    <row r="614" spans="1:2" x14ac:dyDescent="0.2">
      <c r="A614" s="10">
        <v>727</v>
      </c>
      <c r="B614" s="14">
        <v>132.14285714285714</v>
      </c>
    </row>
    <row r="615" spans="1:2" x14ac:dyDescent="0.2">
      <c r="A615" s="10">
        <v>728</v>
      </c>
      <c r="B615" s="14">
        <v>157.87337662337663</v>
      </c>
    </row>
    <row r="616" spans="1:2" x14ac:dyDescent="0.2">
      <c r="A616" s="10">
        <v>730</v>
      </c>
      <c r="B616" s="14">
        <v>85.264900662251662</v>
      </c>
    </row>
    <row r="617" spans="1:2" x14ac:dyDescent="0.2">
      <c r="A617" s="10">
        <v>732</v>
      </c>
      <c r="B617" s="14">
        <v>163.61256544502618</v>
      </c>
    </row>
    <row r="618" spans="1:2" x14ac:dyDescent="0.2">
      <c r="A618" s="10">
        <v>733</v>
      </c>
      <c r="B618" s="14">
        <v>109.55194485475135</v>
      </c>
    </row>
    <row r="619" spans="1:2" x14ac:dyDescent="0.2">
      <c r="A619" s="10">
        <v>734</v>
      </c>
      <c r="B619" s="14">
        <v>114.86013986013987</v>
      </c>
    </row>
    <row r="620" spans="1:2" x14ac:dyDescent="0.2">
      <c r="A620" s="10">
        <v>735</v>
      </c>
      <c r="B620" s="14">
        <v>113.92405063291139</v>
      </c>
    </row>
    <row r="621" spans="1:2" x14ac:dyDescent="0.2">
      <c r="A621" s="10">
        <v>736</v>
      </c>
      <c r="B621" s="14">
        <v>92.194570135746602</v>
      </c>
    </row>
    <row r="622" spans="1:2" x14ac:dyDescent="0.2">
      <c r="A622" s="10">
        <v>738</v>
      </c>
      <c r="B622" s="14">
        <v>133.20377568017767</v>
      </c>
    </row>
    <row r="623" spans="1:2" x14ac:dyDescent="0.2">
      <c r="A623" s="10">
        <v>740</v>
      </c>
      <c r="B623" s="14">
        <v>109.95370370370371</v>
      </c>
    </row>
    <row r="624" spans="1:2" x14ac:dyDescent="0.2">
      <c r="A624" s="10">
        <v>741</v>
      </c>
      <c r="B624" s="14">
        <v>92.178770949720672</v>
      </c>
    </row>
    <row r="625" spans="1:2" x14ac:dyDescent="0.2">
      <c r="A625" s="10">
        <v>742</v>
      </c>
      <c r="B625" s="14">
        <v>155.7017543859649</v>
      </c>
    </row>
    <row r="626" spans="1:2" x14ac:dyDescent="0.2">
      <c r="A626" s="10">
        <v>743</v>
      </c>
      <c r="B626" s="14">
        <v>132.69088213491474</v>
      </c>
    </row>
    <row r="627" spans="1:2" x14ac:dyDescent="0.2">
      <c r="A627" s="10">
        <v>744</v>
      </c>
      <c r="B627" s="14">
        <v>119.53551912568307</v>
      </c>
    </row>
    <row r="628" spans="1:2" x14ac:dyDescent="0.2">
      <c r="A628" s="10">
        <v>746</v>
      </c>
      <c r="B628" s="14">
        <v>110.42357274401473</v>
      </c>
    </row>
    <row r="629" spans="1:2" x14ac:dyDescent="0.2">
      <c r="A629" s="10">
        <v>747</v>
      </c>
      <c r="B629" s="14">
        <v>104.60992907801419</v>
      </c>
    </row>
    <row r="630" spans="1:2" x14ac:dyDescent="0.2">
      <c r="A630" s="10">
        <v>748</v>
      </c>
      <c r="B630" s="14">
        <v>100.74962121212121</v>
      </c>
    </row>
    <row r="631" spans="1:2" x14ac:dyDescent="0.2">
      <c r="A631" s="10">
        <v>749</v>
      </c>
      <c r="B631" s="14">
        <v>151.3953488372093</v>
      </c>
    </row>
    <row r="632" spans="1:2" x14ac:dyDescent="0.2">
      <c r="A632" s="10">
        <v>750</v>
      </c>
      <c r="B632" s="14">
        <v>64.094179202092874</v>
      </c>
    </row>
    <row r="633" spans="1:2" x14ac:dyDescent="0.2">
      <c r="A633" s="10">
        <v>751</v>
      </c>
      <c r="B633" s="14">
        <v>84.649122807017548</v>
      </c>
    </row>
    <row r="634" spans="1:2" x14ac:dyDescent="0.2">
      <c r="A634" s="10">
        <v>752</v>
      </c>
      <c r="B634" s="14">
        <v>122.72727272727273</v>
      </c>
    </row>
    <row r="635" spans="1:2" x14ac:dyDescent="0.2">
      <c r="A635" s="10">
        <v>753</v>
      </c>
      <c r="B635" s="14">
        <v>145.24765729585008</v>
      </c>
    </row>
    <row r="636" spans="1:2" x14ac:dyDescent="0.2">
      <c r="A636" s="10">
        <v>754</v>
      </c>
      <c r="B636" s="14">
        <v>131.3155386081983</v>
      </c>
    </row>
    <row r="637" spans="1:2" x14ac:dyDescent="0.2">
      <c r="A637" s="10">
        <v>755</v>
      </c>
      <c r="B637" s="14">
        <v>152.046783625731</v>
      </c>
    </row>
    <row r="638" spans="1:2" x14ac:dyDescent="0.2">
      <c r="A638" s="10">
        <v>757</v>
      </c>
      <c r="B638" s="14">
        <v>119.90950226244344</v>
      </c>
    </row>
    <row r="639" spans="1:2" x14ac:dyDescent="0.2">
      <c r="A639" s="10">
        <v>758</v>
      </c>
      <c r="B639" s="14">
        <v>114.64646464646465</v>
      </c>
    </row>
    <row r="640" spans="1:2" x14ac:dyDescent="0.2">
      <c r="A640" s="10">
        <v>760</v>
      </c>
      <c r="B640" s="14">
        <v>114.57921770051362</v>
      </c>
    </row>
    <row r="641" spans="1:2" x14ac:dyDescent="0.2">
      <c r="A641" s="10">
        <v>761</v>
      </c>
      <c r="B641" s="14">
        <v>147.56944444444446</v>
      </c>
    </row>
    <row r="642" spans="1:2" x14ac:dyDescent="0.2">
      <c r="A642" s="10">
        <v>762</v>
      </c>
      <c r="B642" s="14">
        <v>76.86395080707149</v>
      </c>
    </row>
    <row r="643" spans="1:2" x14ac:dyDescent="0.2">
      <c r="A643" s="10">
        <v>763</v>
      </c>
      <c r="B643" s="14">
        <v>139.10795087265674</v>
      </c>
    </row>
    <row r="644" spans="1:2" x14ac:dyDescent="0.2">
      <c r="A644" s="10">
        <v>764</v>
      </c>
      <c r="B644" s="14">
        <v>142.49471458773783</v>
      </c>
    </row>
    <row r="645" spans="1:2" x14ac:dyDescent="0.2">
      <c r="A645" s="10">
        <v>766</v>
      </c>
      <c r="B645" s="14">
        <v>175.38645418326692</v>
      </c>
    </row>
    <row r="646" spans="1:2" x14ac:dyDescent="0.2">
      <c r="A646" s="10">
        <v>767</v>
      </c>
      <c r="B646" s="14">
        <v>114.6441073512252</v>
      </c>
    </row>
    <row r="647" spans="1:2" x14ac:dyDescent="0.2">
      <c r="A647" s="10">
        <v>768</v>
      </c>
      <c r="B647" s="14">
        <v>91.428571428571431</v>
      </c>
    </row>
    <row r="648" spans="1:2" x14ac:dyDescent="0.2">
      <c r="A648" s="10">
        <v>769</v>
      </c>
      <c r="B648" s="14">
        <v>118.10294117647059</v>
      </c>
    </row>
    <row r="649" spans="1:2" x14ac:dyDescent="0.2">
      <c r="A649" s="10">
        <v>770</v>
      </c>
      <c r="B649" s="14">
        <v>164.07441293077159</v>
      </c>
    </row>
    <row r="650" spans="1:2" x14ac:dyDescent="0.2">
      <c r="A650" s="10">
        <v>771</v>
      </c>
      <c r="B650" s="14">
        <v>157.22610722610722</v>
      </c>
    </row>
    <row r="651" spans="1:2" x14ac:dyDescent="0.2">
      <c r="A651" s="10">
        <v>772</v>
      </c>
      <c r="B651" s="14">
        <v>83.606557377049185</v>
      </c>
    </row>
    <row r="652" spans="1:2" x14ac:dyDescent="0.2">
      <c r="A652" s="10">
        <v>773</v>
      </c>
      <c r="B652" s="14">
        <v>95.792300805729639</v>
      </c>
    </row>
    <row r="653" spans="1:2" x14ac:dyDescent="0.2">
      <c r="A653" s="10">
        <v>774</v>
      </c>
      <c r="B653" s="14">
        <v>125.54824561403508</v>
      </c>
    </row>
    <row r="654" spans="1:2" x14ac:dyDescent="0.2">
      <c r="A654" s="10">
        <v>775</v>
      </c>
      <c r="B654" s="14">
        <v>200.20273694880893</v>
      </c>
    </row>
    <row r="655" spans="1:2" x14ac:dyDescent="0.2">
      <c r="A655" s="10">
        <v>777</v>
      </c>
      <c r="B655" s="14">
        <v>137.23667905824038</v>
      </c>
    </row>
    <row r="656" spans="1:2" x14ac:dyDescent="0.2">
      <c r="A656" s="10">
        <v>778</v>
      </c>
      <c r="B656" s="14">
        <v>159.39597315436242</v>
      </c>
    </row>
    <row r="657" spans="1:2" x14ac:dyDescent="0.2">
      <c r="A657" s="10">
        <v>781</v>
      </c>
      <c r="B657" s="14">
        <v>140.46288906624102</v>
      </c>
    </row>
    <row r="658" spans="1:2" x14ac:dyDescent="0.2">
      <c r="A658" s="10">
        <v>782</v>
      </c>
      <c r="B658" s="14">
        <v>109.73175296319401</v>
      </c>
    </row>
    <row r="659" spans="1:2" x14ac:dyDescent="0.2">
      <c r="A659" s="10">
        <v>783</v>
      </c>
      <c r="B659" s="14">
        <v>130.83916083916083</v>
      </c>
    </row>
    <row r="660" spans="1:2" x14ac:dyDescent="0.2">
      <c r="A660" s="10">
        <v>784</v>
      </c>
      <c r="B660" s="14">
        <v>149.09909909909911</v>
      </c>
    </row>
    <row r="661" spans="1:2" x14ac:dyDescent="0.2">
      <c r="A661" s="10">
        <v>785</v>
      </c>
      <c r="B661" s="14">
        <v>86.253369272237194</v>
      </c>
    </row>
    <row r="662" spans="1:2" x14ac:dyDescent="0.2">
      <c r="A662" s="10">
        <v>786</v>
      </c>
      <c r="B662" s="14">
        <v>120.34277198211625</v>
      </c>
    </row>
    <row r="663" spans="1:2" x14ac:dyDescent="0.2">
      <c r="A663" s="10">
        <v>787</v>
      </c>
      <c r="B663" s="14">
        <v>84.140435835351084</v>
      </c>
    </row>
    <row r="664" spans="1:2" x14ac:dyDescent="0.2">
      <c r="A664" s="10">
        <v>788</v>
      </c>
      <c r="B664" s="14">
        <v>111.8042226487524</v>
      </c>
    </row>
    <row r="665" spans="1:2" x14ac:dyDescent="0.2">
      <c r="A665" s="10">
        <v>789</v>
      </c>
      <c r="B665" s="14">
        <v>119.7558268590455</v>
      </c>
    </row>
    <row r="666" spans="1:2" x14ac:dyDescent="0.2">
      <c r="A666" s="10">
        <v>790</v>
      </c>
      <c r="B666" s="14">
        <v>89.841878294202203</v>
      </c>
    </row>
    <row r="667" spans="1:2" x14ac:dyDescent="0.2">
      <c r="A667" s="10">
        <v>792</v>
      </c>
      <c r="B667" s="14">
        <v>138.22975517890771</v>
      </c>
    </row>
    <row r="668" spans="1:2" x14ac:dyDescent="0.2">
      <c r="A668" s="10">
        <v>793</v>
      </c>
      <c r="B668" s="14">
        <v>134.02384500745157</v>
      </c>
    </row>
    <row r="669" spans="1:2" x14ac:dyDescent="0.2">
      <c r="A669" s="10">
        <v>794</v>
      </c>
      <c r="B669" s="14">
        <v>150.40106951871658</v>
      </c>
    </row>
    <row r="670" spans="1:2" x14ac:dyDescent="0.2">
      <c r="A670" s="10">
        <v>795</v>
      </c>
      <c r="B670" s="14">
        <v>102.63852242744063</v>
      </c>
    </row>
    <row r="671" spans="1:2" x14ac:dyDescent="0.2">
      <c r="A671" s="10">
        <v>796</v>
      </c>
      <c r="B671" s="14">
        <v>109.33503836317135</v>
      </c>
    </row>
    <row r="672" spans="1:2" x14ac:dyDescent="0.2">
      <c r="A672" s="10">
        <v>797</v>
      </c>
      <c r="B672" s="14">
        <v>111.67315175097276</v>
      </c>
    </row>
    <row r="673" spans="1:2" x14ac:dyDescent="0.2">
      <c r="A673" s="10">
        <v>798</v>
      </c>
      <c r="B673" s="14">
        <v>142.30271668822769</v>
      </c>
    </row>
    <row r="674" spans="1:2" x14ac:dyDescent="0.2">
      <c r="A674" s="10">
        <v>799</v>
      </c>
      <c r="B674" s="14">
        <v>154.45859872611464</v>
      </c>
    </row>
    <row r="675" spans="1:2" x14ac:dyDescent="0.2">
      <c r="A675" s="10">
        <v>800</v>
      </c>
      <c r="B675" s="14">
        <v>98.981900452488688</v>
      </c>
    </row>
    <row r="676" spans="1:2" x14ac:dyDescent="0.2">
      <c r="A676" s="10">
        <v>801</v>
      </c>
      <c r="B676" s="14">
        <v>118.48341232227489</v>
      </c>
    </row>
    <row r="677" spans="1:2" x14ac:dyDescent="0.2">
      <c r="A677" s="10">
        <v>802</v>
      </c>
      <c r="B677" s="14">
        <v>91.889632107023417</v>
      </c>
    </row>
    <row r="678" spans="1:2" x14ac:dyDescent="0.2">
      <c r="A678" s="10">
        <v>803</v>
      </c>
      <c r="B678" s="14">
        <v>129.80769230769232</v>
      </c>
    </row>
    <row r="679" spans="1:2" x14ac:dyDescent="0.2">
      <c r="A679" s="10">
        <v>804</v>
      </c>
      <c r="B679" s="14">
        <v>206.56732813607371</v>
      </c>
    </row>
    <row r="680" spans="1:2" x14ac:dyDescent="0.2">
      <c r="A680" s="10">
        <v>805</v>
      </c>
      <c r="B680" s="14">
        <v>104.60992907801419</v>
      </c>
    </row>
    <row r="681" spans="1:2" x14ac:dyDescent="0.2">
      <c r="A681" s="10">
        <v>806</v>
      </c>
      <c r="B681" s="14">
        <v>159.43977591036415</v>
      </c>
    </row>
    <row r="682" spans="1:2" x14ac:dyDescent="0.2">
      <c r="A682" s="10">
        <v>807</v>
      </c>
      <c r="B682" s="14">
        <v>138.26530612244898</v>
      </c>
    </row>
    <row r="683" spans="1:2" x14ac:dyDescent="0.2">
      <c r="A683" s="10">
        <v>808</v>
      </c>
      <c r="B683" s="14">
        <v>141.81472081218274</v>
      </c>
    </row>
    <row r="684" spans="1:2" x14ac:dyDescent="0.2">
      <c r="A684" s="10">
        <v>809</v>
      </c>
      <c r="B684" s="14">
        <v>147.28360957642727</v>
      </c>
    </row>
    <row r="685" spans="1:2" x14ac:dyDescent="0.2">
      <c r="A685" s="10">
        <v>810</v>
      </c>
      <c r="B685" s="14">
        <v>49.579045837231057</v>
      </c>
    </row>
    <row r="686" spans="1:2" x14ac:dyDescent="0.2">
      <c r="A686" s="10">
        <v>811</v>
      </c>
      <c r="B686" s="14">
        <v>138.27349121466767</v>
      </c>
    </row>
    <row r="687" spans="1:2" x14ac:dyDescent="0.2">
      <c r="A687" s="10">
        <v>813</v>
      </c>
      <c r="B687" s="14">
        <v>53.633141762452105</v>
      </c>
    </row>
    <row r="688" spans="1:2" x14ac:dyDescent="0.2">
      <c r="A688" s="10">
        <v>814</v>
      </c>
      <c r="B688" s="14">
        <v>109.500693481276</v>
      </c>
    </row>
    <row r="689" spans="1:2" x14ac:dyDescent="0.2">
      <c r="A689" s="10">
        <v>815</v>
      </c>
      <c r="B689" s="14">
        <v>92.8</v>
      </c>
    </row>
    <row r="690" spans="1:2" x14ac:dyDescent="0.2">
      <c r="A690" s="10">
        <v>816</v>
      </c>
      <c r="B690" s="14">
        <v>135.4003612281758</v>
      </c>
    </row>
    <row r="691" spans="1:2" x14ac:dyDescent="0.2">
      <c r="A691" s="10">
        <v>817</v>
      </c>
      <c r="B691" s="14">
        <v>135.9126984126984</v>
      </c>
    </row>
    <row r="692" spans="1:2" x14ac:dyDescent="0.2">
      <c r="A692" s="10">
        <v>818</v>
      </c>
      <c r="B692" s="14">
        <v>160.44997039668442</v>
      </c>
    </row>
    <row r="693" spans="1:2" x14ac:dyDescent="0.2">
      <c r="A693" s="10">
        <v>819</v>
      </c>
      <c r="B693" s="14">
        <v>147.3384030418251</v>
      </c>
    </row>
    <row r="694" spans="1:2" x14ac:dyDescent="0.2">
      <c r="A694" s="10">
        <v>821</v>
      </c>
      <c r="B694" s="14">
        <v>111.58536585365853</v>
      </c>
    </row>
    <row r="695" spans="1:2" x14ac:dyDescent="0.2">
      <c r="A695" s="10">
        <v>823</v>
      </c>
      <c r="B695" s="14">
        <v>129.8326601269475</v>
      </c>
    </row>
    <row r="696" spans="1:2" x14ac:dyDescent="0.2">
      <c r="A696" s="10">
        <v>824</v>
      </c>
      <c r="B696" s="14">
        <v>93.687038280725318</v>
      </c>
    </row>
    <row r="697" spans="1:2" x14ac:dyDescent="0.2">
      <c r="A697" s="10">
        <v>825</v>
      </c>
      <c r="B697" s="14">
        <v>156.21222296843519</v>
      </c>
    </row>
    <row r="698" spans="1:2" x14ac:dyDescent="0.2">
      <c r="A698" s="10">
        <v>826</v>
      </c>
      <c r="B698" s="14">
        <v>184.74088291746642</v>
      </c>
    </row>
    <row r="699" spans="1:2" x14ac:dyDescent="0.2">
      <c r="A699" s="10">
        <v>827</v>
      </c>
      <c r="B699" s="14">
        <v>139.66836734693877</v>
      </c>
    </row>
    <row r="700" spans="1:2" x14ac:dyDescent="0.2">
      <c r="A700" s="10">
        <v>828</v>
      </c>
      <c r="B700" s="14">
        <v>131.79916317991632</v>
      </c>
    </row>
    <row r="701" spans="1:2" x14ac:dyDescent="0.2">
      <c r="A701" s="10">
        <v>829</v>
      </c>
      <c r="B701" s="14">
        <v>87.017873941674509</v>
      </c>
    </row>
    <row r="702" spans="1:2" x14ac:dyDescent="0.2">
      <c r="A702" s="10">
        <v>831</v>
      </c>
      <c r="B702" s="14">
        <v>119.25287356321839</v>
      </c>
    </row>
    <row r="703" spans="1:2" x14ac:dyDescent="0.2">
      <c r="A703" s="10">
        <v>833</v>
      </c>
      <c r="B703" s="14">
        <v>129.5790049207217</v>
      </c>
    </row>
    <row r="704" spans="1:2" x14ac:dyDescent="0.2">
      <c r="A704" s="10">
        <v>834</v>
      </c>
      <c r="B704" s="14">
        <v>110.15831134564644</v>
      </c>
    </row>
    <row r="705" spans="1:2" x14ac:dyDescent="0.2">
      <c r="A705" s="10">
        <v>835</v>
      </c>
      <c r="B705" s="14">
        <v>122.33391608391608</v>
      </c>
    </row>
    <row r="706" spans="1:2" x14ac:dyDescent="0.2">
      <c r="A706" s="10">
        <v>836</v>
      </c>
      <c r="B706" s="14">
        <v>119.96251171508904</v>
      </c>
    </row>
    <row r="707" spans="1:2" x14ac:dyDescent="0.2">
      <c r="A707" s="10">
        <v>837</v>
      </c>
      <c r="B707" s="14">
        <v>98.46055163566389</v>
      </c>
    </row>
    <row r="708" spans="1:2" x14ac:dyDescent="0.2">
      <c r="A708" s="10">
        <v>839</v>
      </c>
      <c r="B708" s="14">
        <v>131.02820746132849</v>
      </c>
    </row>
    <row r="709" spans="1:2" x14ac:dyDescent="0.2">
      <c r="A709" s="10">
        <v>840</v>
      </c>
      <c r="B709" s="14">
        <v>108.75</v>
      </c>
    </row>
    <row r="710" spans="1:2" x14ac:dyDescent="0.2">
      <c r="A710" s="10">
        <v>841</v>
      </c>
      <c r="B710" s="14">
        <v>94.466936572199728</v>
      </c>
    </row>
    <row r="711" spans="1:2" x14ac:dyDescent="0.2">
      <c r="A711" s="10">
        <v>842</v>
      </c>
      <c r="B711" s="14">
        <v>102.3391812865497</v>
      </c>
    </row>
    <row r="712" spans="1:2" x14ac:dyDescent="0.2">
      <c r="A712" s="10">
        <v>843</v>
      </c>
      <c r="B712" s="14">
        <v>150.12875536480686</v>
      </c>
    </row>
    <row r="713" spans="1:2" x14ac:dyDescent="0.2">
      <c r="A713" s="10">
        <v>845</v>
      </c>
      <c r="B713" s="14">
        <v>108.6864406779661</v>
      </c>
    </row>
    <row r="714" spans="1:2" x14ac:dyDescent="0.2">
      <c r="A714" s="10">
        <v>846</v>
      </c>
      <c r="B714" s="14">
        <v>100.52910052910053</v>
      </c>
    </row>
    <row r="715" spans="1:2" x14ac:dyDescent="0.2">
      <c r="A715" s="10">
        <v>847</v>
      </c>
      <c r="B715" s="14">
        <v>120</v>
      </c>
    </row>
    <row r="716" spans="1:2" x14ac:dyDescent="0.2">
      <c r="A716" s="10">
        <v>848</v>
      </c>
      <c r="B716" s="14">
        <v>154.51388888888889</v>
      </c>
    </row>
    <row r="717" spans="1:2" x14ac:dyDescent="0.2">
      <c r="A717" s="10">
        <v>849</v>
      </c>
      <c r="B717" s="14">
        <v>101.78117048346056</v>
      </c>
    </row>
    <row r="718" spans="1:2" x14ac:dyDescent="0.2">
      <c r="A718" s="10">
        <v>850</v>
      </c>
      <c r="B718" s="14">
        <v>100.80862533692722</v>
      </c>
    </row>
    <row r="719" spans="1:2" x14ac:dyDescent="0.2">
      <c r="A719" s="10">
        <v>853</v>
      </c>
      <c r="B719" s="14">
        <v>99.635479951397329</v>
      </c>
    </row>
    <row r="720" spans="1:2" x14ac:dyDescent="0.2">
      <c r="A720" s="10">
        <v>854</v>
      </c>
      <c r="B720" s="14">
        <v>109.34256055363322</v>
      </c>
    </row>
    <row r="721" spans="1:2" x14ac:dyDescent="0.2">
      <c r="A721" s="10">
        <v>855</v>
      </c>
      <c r="B721" s="14">
        <v>95.559302979201803</v>
      </c>
    </row>
    <row r="722" spans="1:2" x14ac:dyDescent="0.2">
      <c r="A722" s="10">
        <v>856</v>
      </c>
      <c r="B722" s="14">
        <v>122.11538461538461</v>
      </c>
    </row>
    <row r="723" spans="1:2" x14ac:dyDescent="0.2">
      <c r="A723" s="10">
        <v>857</v>
      </c>
      <c r="B723" s="14">
        <v>143.2748538011696</v>
      </c>
    </row>
    <row r="724" spans="1:2" x14ac:dyDescent="0.2">
      <c r="A724" s="10">
        <v>858</v>
      </c>
      <c r="B724" s="14">
        <v>117.4881836596894</v>
      </c>
    </row>
    <row r="725" spans="1:2" x14ac:dyDescent="0.2">
      <c r="A725" s="10">
        <v>859</v>
      </c>
      <c r="B725" s="14">
        <v>110.94890510948905</v>
      </c>
    </row>
    <row r="726" spans="1:2" x14ac:dyDescent="0.2">
      <c r="A726" s="10">
        <v>860</v>
      </c>
      <c r="B726" s="14">
        <v>94.197437829691026</v>
      </c>
    </row>
    <row r="727" spans="1:2" x14ac:dyDescent="0.2">
      <c r="A727" s="10">
        <v>861</v>
      </c>
      <c r="B727" s="14">
        <v>133.2047685834502</v>
      </c>
    </row>
    <row r="728" spans="1:2" x14ac:dyDescent="0.2">
      <c r="A728" s="10">
        <v>863</v>
      </c>
      <c r="B728" s="14">
        <v>138.55970829535096</v>
      </c>
    </row>
    <row r="729" spans="1:2" x14ac:dyDescent="0.2">
      <c r="A729" s="10">
        <v>864</v>
      </c>
      <c r="B729" s="14">
        <v>115.41811846689896</v>
      </c>
    </row>
    <row r="730" spans="1:2" x14ac:dyDescent="0.2">
      <c r="A730" s="10">
        <v>865</v>
      </c>
      <c r="B730" s="14">
        <v>182.63848396501459</v>
      </c>
    </row>
    <row r="731" spans="1:2" x14ac:dyDescent="0.2">
      <c r="A731" s="10">
        <v>866</v>
      </c>
      <c r="B731" s="14">
        <v>148.20359281437126</v>
      </c>
    </row>
    <row r="732" spans="1:2" x14ac:dyDescent="0.2">
      <c r="A732" s="10">
        <v>867</v>
      </c>
      <c r="B732" s="14">
        <v>151.21506682867559</v>
      </c>
    </row>
    <row r="733" spans="1:2" x14ac:dyDescent="0.2">
      <c r="A733" s="10">
        <v>868</v>
      </c>
      <c r="B733" s="14">
        <v>115.17857142857143</v>
      </c>
    </row>
    <row r="734" spans="1:2" x14ac:dyDescent="0.2">
      <c r="A734" s="10">
        <v>869</v>
      </c>
      <c r="B734" s="14">
        <v>72.84482758620689</v>
      </c>
    </row>
    <row r="735" spans="1:2" x14ac:dyDescent="0.2">
      <c r="A735" s="10">
        <v>870</v>
      </c>
      <c r="B735" s="14">
        <v>121.0877373011801</v>
      </c>
    </row>
    <row r="736" spans="1:2" x14ac:dyDescent="0.2">
      <c r="A736" s="10">
        <v>871</v>
      </c>
      <c r="B736" s="14">
        <v>122.48322147651007</v>
      </c>
    </row>
    <row r="737" spans="1:2" x14ac:dyDescent="0.2">
      <c r="A737" s="10">
        <v>872</v>
      </c>
      <c r="B737" s="14">
        <v>119.20332936979786</v>
      </c>
    </row>
    <row r="738" spans="1:2" x14ac:dyDescent="0.2">
      <c r="A738" s="10">
        <v>873</v>
      </c>
      <c r="B738" s="14">
        <v>127.47252747252747</v>
      </c>
    </row>
    <row r="739" spans="1:2" x14ac:dyDescent="0.2">
      <c r="A739" s="10">
        <v>874</v>
      </c>
      <c r="B739" s="14">
        <v>104.88958990536278</v>
      </c>
    </row>
    <row r="740" spans="1:2" x14ac:dyDescent="0.2">
      <c r="A740" s="10">
        <v>875</v>
      </c>
      <c r="B740" s="14">
        <v>58.797524314765695</v>
      </c>
    </row>
    <row r="741" spans="1:2" x14ac:dyDescent="0.2">
      <c r="A741" s="10">
        <v>876</v>
      </c>
      <c r="B741" s="14">
        <v>116.27471264367816</v>
      </c>
    </row>
    <row r="742" spans="1:2" x14ac:dyDescent="0.2">
      <c r="A742" s="10">
        <v>877</v>
      </c>
      <c r="B742" s="14">
        <v>127.16346153846153</v>
      </c>
    </row>
    <row r="743" spans="1:2" x14ac:dyDescent="0.2">
      <c r="A743" s="10">
        <v>878</v>
      </c>
      <c r="B743" s="14">
        <v>157.37410071942446</v>
      </c>
    </row>
    <row r="744" spans="1:2" x14ac:dyDescent="0.2">
      <c r="A744" s="10">
        <v>879</v>
      </c>
      <c r="B744" s="14">
        <v>128.13852813852813</v>
      </c>
    </row>
    <row r="745" spans="1:2" x14ac:dyDescent="0.2">
      <c r="A745" s="10">
        <v>880</v>
      </c>
      <c r="B745" s="14">
        <v>157.98611111111111</v>
      </c>
    </row>
    <row r="746" spans="1:2" x14ac:dyDescent="0.2">
      <c r="A746" s="10">
        <v>881</v>
      </c>
      <c r="B746" s="14">
        <v>144.03669724770643</v>
      </c>
    </row>
    <row r="747" spans="1:2" x14ac:dyDescent="0.2">
      <c r="A747" s="10">
        <v>882</v>
      </c>
      <c r="B747" s="14">
        <v>109.20209668025626</v>
      </c>
    </row>
    <row r="748" spans="1:2" x14ac:dyDescent="0.2">
      <c r="A748" s="10">
        <v>883</v>
      </c>
      <c r="B748" s="14">
        <v>111.73885750156937</v>
      </c>
    </row>
    <row r="749" spans="1:2" x14ac:dyDescent="0.2">
      <c r="A749" s="10">
        <v>884</v>
      </c>
      <c r="B749" s="14">
        <v>53.139013452914796</v>
      </c>
    </row>
    <row r="750" spans="1:2" x14ac:dyDescent="0.2">
      <c r="A750" s="10">
        <v>885</v>
      </c>
      <c r="B750" s="14">
        <v>112.10762331838565</v>
      </c>
    </row>
    <row r="751" spans="1:2" x14ac:dyDescent="0.2">
      <c r="A751" s="10">
        <v>888</v>
      </c>
      <c r="B751" s="14">
        <v>97.272074659009334</v>
      </c>
    </row>
    <row r="752" spans="1:2" x14ac:dyDescent="0.2">
      <c r="A752" s="10">
        <v>889</v>
      </c>
      <c r="B752" s="14">
        <v>120.88407758231845</v>
      </c>
    </row>
    <row r="753" spans="1:2" x14ac:dyDescent="0.2">
      <c r="A753" s="10">
        <v>890</v>
      </c>
      <c r="B753" s="14">
        <v>99.33554817275747</v>
      </c>
    </row>
    <row r="754" spans="1:2" x14ac:dyDescent="0.2">
      <c r="A754" s="10">
        <v>891</v>
      </c>
      <c r="B754" s="14">
        <v>133.00865800865802</v>
      </c>
    </row>
    <row r="755" spans="1:2" x14ac:dyDescent="0.2">
      <c r="A755" s="10">
        <v>892</v>
      </c>
      <c r="B755" s="14">
        <v>102.49554367201426</v>
      </c>
    </row>
    <row r="756" spans="1:2" x14ac:dyDescent="0.2">
      <c r="A756" s="10">
        <v>893</v>
      </c>
      <c r="B756" s="14">
        <v>144.6629213483146</v>
      </c>
    </row>
    <row r="757" spans="1:2" x14ac:dyDescent="0.2">
      <c r="A757" s="10">
        <v>894</v>
      </c>
      <c r="B757" s="14">
        <v>119.3058568329718</v>
      </c>
    </row>
    <row r="758" spans="1:2" x14ac:dyDescent="0.2">
      <c r="A758" s="10">
        <v>896</v>
      </c>
      <c r="B758" s="14">
        <v>77.951002227171486</v>
      </c>
    </row>
    <row r="759" spans="1:2" x14ac:dyDescent="0.2">
      <c r="A759" s="10">
        <v>897</v>
      </c>
      <c r="B759" s="14">
        <v>111.98738170347004</v>
      </c>
    </row>
    <row r="760" spans="1:2" x14ac:dyDescent="0.2">
      <c r="A760" s="10">
        <v>899</v>
      </c>
      <c r="B760" s="14">
        <v>258.73815566835873</v>
      </c>
    </row>
    <row r="761" spans="1:2" x14ac:dyDescent="0.2">
      <c r="A761" s="10">
        <v>900</v>
      </c>
      <c r="B761" s="14">
        <v>109.22330097087378</v>
      </c>
    </row>
    <row r="762" spans="1:2" x14ac:dyDescent="0.2">
      <c r="A762" s="10">
        <v>901</v>
      </c>
      <c r="B762" s="14">
        <v>128.2051282051282</v>
      </c>
    </row>
    <row r="763" spans="1:2" x14ac:dyDescent="0.2">
      <c r="A763" s="10">
        <v>902</v>
      </c>
      <c r="B763" s="14">
        <v>117.15160796324655</v>
      </c>
    </row>
    <row r="764" spans="1:2" x14ac:dyDescent="0.2">
      <c r="A764" s="10">
        <v>903</v>
      </c>
      <c r="B764" s="14">
        <v>119.28429423459245</v>
      </c>
    </row>
    <row r="765" spans="1:2" x14ac:dyDescent="0.2">
      <c r="A765" s="10">
        <v>904</v>
      </c>
      <c r="B765" s="14">
        <v>143.7125748502994</v>
      </c>
    </row>
    <row r="766" spans="1:2" x14ac:dyDescent="0.2">
      <c r="A766" s="10">
        <v>905</v>
      </c>
      <c r="B766" s="14">
        <v>139.13525498891352</v>
      </c>
    </row>
    <row r="767" spans="1:2" x14ac:dyDescent="0.2">
      <c r="A767" s="10">
        <v>906</v>
      </c>
      <c r="B767" s="14">
        <v>120.41392285983066</v>
      </c>
    </row>
    <row r="768" spans="1:2" x14ac:dyDescent="0.2">
      <c r="A768" s="10">
        <v>907</v>
      </c>
      <c r="B768" s="14">
        <v>155.86797066014671</v>
      </c>
    </row>
    <row r="769" spans="1:2" x14ac:dyDescent="0.2">
      <c r="A769" s="10">
        <v>908</v>
      </c>
      <c r="B769" s="14">
        <v>121.53621779290228</v>
      </c>
    </row>
    <row r="770" spans="1:2" x14ac:dyDescent="0.2">
      <c r="A770" s="10">
        <v>909</v>
      </c>
      <c r="B770" s="14">
        <v>145.23281596452327</v>
      </c>
    </row>
    <row r="771" spans="1:2" x14ac:dyDescent="0.2">
      <c r="A771" s="10">
        <v>910</v>
      </c>
      <c r="B771" s="14">
        <v>117.25067385444744</v>
      </c>
    </row>
    <row r="772" spans="1:2" x14ac:dyDescent="0.2">
      <c r="A772" s="10">
        <v>912</v>
      </c>
      <c r="B772" s="14">
        <v>113.17034700315457</v>
      </c>
    </row>
    <row r="773" spans="1:2" x14ac:dyDescent="0.2">
      <c r="A773" s="10">
        <v>913</v>
      </c>
      <c r="B773" s="14">
        <v>86.699507389162562</v>
      </c>
    </row>
    <row r="774" spans="1:2" x14ac:dyDescent="0.2">
      <c r="A774" s="10">
        <v>917</v>
      </c>
      <c r="B774" s="14">
        <v>73.564583333333331</v>
      </c>
    </row>
    <row r="775" spans="1:2" x14ac:dyDescent="0.2">
      <c r="A775" s="10">
        <v>918</v>
      </c>
      <c r="B775" s="14">
        <v>109.84540276647681</v>
      </c>
    </row>
    <row r="776" spans="1:2" x14ac:dyDescent="0.2">
      <c r="A776" s="10">
        <v>919</v>
      </c>
      <c r="B776" s="14">
        <v>111.89468735307945</v>
      </c>
    </row>
    <row r="777" spans="1:2" x14ac:dyDescent="0.2">
      <c r="A777" s="10">
        <v>920</v>
      </c>
      <c r="B777" s="14">
        <v>124.82319660537482</v>
      </c>
    </row>
    <row r="778" spans="1:2" x14ac:dyDescent="0.2">
      <c r="A778" s="10">
        <v>921</v>
      </c>
      <c r="B778" s="14">
        <v>116.79256246368391</v>
      </c>
    </row>
    <row r="779" spans="1:2" x14ac:dyDescent="0.2">
      <c r="A779" s="10">
        <v>923</v>
      </c>
      <c r="B779" s="14">
        <v>129.17173252279636</v>
      </c>
    </row>
    <row r="780" spans="1:2" x14ac:dyDescent="0.2">
      <c r="A780" s="10">
        <v>925</v>
      </c>
      <c r="B780" s="14">
        <v>123.07236061684461</v>
      </c>
    </row>
    <row r="781" spans="1:2" x14ac:dyDescent="0.2">
      <c r="A781" s="10">
        <v>926</v>
      </c>
      <c r="B781" s="14">
        <v>155.41740674955594</v>
      </c>
    </row>
    <row r="782" spans="1:2" x14ac:dyDescent="0.2">
      <c r="A782" s="10">
        <v>927</v>
      </c>
      <c r="B782" s="14">
        <v>120.05054759898904</v>
      </c>
    </row>
    <row r="783" spans="1:2" x14ac:dyDescent="0.2">
      <c r="A783" s="10">
        <v>928</v>
      </c>
      <c r="B783" s="14">
        <v>88.978766430738119</v>
      </c>
    </row>
    <row r="784" spans="1:2" x14ac:dyDescent="0.2">
      <c r="A784" s="10">
        <v>929</v>
      </c>
      <c r="B784" s="14">
        <v>132.27069351230426</v>
      </c>
    </row>
    <row r="785" spans="1:2" x14ac:dyDescent="0.2">
      <c r="A785" s="10">
        <v>930</v>
      </c>
      <c r="B785" s="14">
        <v>99.284436493738824</v>
      </c>
    </row>
    <row r="786" spans="1:2" x14ac:dyDescent="0.2">
      <c r="A786" s="10">
        <v>931</v>
      </c>
      <c r="B786" s="14">
        <v>137.10777626193723</v>
      </c>
    </row>
    <row r="787" spans="1:2" x14ac:dyDescent="0.2">
      <c r="A787" s="10">
        <v>932</v>
      </c>
      <c r="B787" s="14">
        <v>127.02702702702703</v>
      </c>
    </row>
    <row r="788" spans="1:2" x14ac:dyDescent="0.2">
      <c r="A788" s="10">
        <v>933</v>
      </c>
      <c r="B788" s="14">
        <v>167.97900262467192</v>
      </c>
    </row>
    <row r="789" spans="1:2" x14ac:dyDescent="0.2">
      <c r="A789" s="10">
        <v>934</v>
      </c>
      <c r="B789" s="14">
        <v>126.66666666666667</v>
      </c>
    </row>
    <row r="790" spans="1:2" x14ac:dyDescent="0.2">
      <c r="A790" s="10">
        <v>935</v>
      </c>
      <c r="B790" s="14">
        <v>116.96471725471243</v>
      </c>
    </row>
    <row r="791" spans="1:2" x14ac:dyDescent="0.2">
      <c r="A791" s="10">
        <v>936</v>
      </c>
      <c r="B791" s="14">
        <v>106.9611780455154</v>
      </c>
    </row>
    <row r="792" spans="1:2" x14ac:dyDescent="0.2">
      <c r="A792" s="10">
        <v>937</v>
      </c>
      <c r="B792" s="14">
        <v>154.08333333333334</v>
      </c>
    </row>
    <row r="793" spans="1:2" x14ac:dyDescent="0.2">
      <c r="A793" s="10">
        <v>938</v>
      </c>
      <c r="B793" s="14">
        <v>128.36123795027905</v>
      </c>
    </row>
    <row r="794" spans="1:2" x14ac:dyDescent="0.2">
      <c r="A794" s="10">
        <v>939</v>
      </c>
      <c r="B794" s="14">
        <v>122.2217125382263</v>
      </c>
    </row>
    <row r="795" spans="1:2" x14ac:dyDescent="0.2">
      <c r="A795" s="10">
        <v>940</v>
      </c>
      <c r="B795" s="14">
        <v>101.70620058260508</v>
      </c>
    </row>
    <row r="796" spans="1:2" x14ac:dyDescent="0.2">
      <c r="A796" s="10">
        <v>942</v>
      </c>
      <c r="B796" s="14">
        <v>103.88349514563107</v>
      </c>
    </row>
    <row r="797" spans="1:2" x14ac:dyDescent="0.2">
      <c r="A797" s="10">
        <v>945</v>
      </c>
      <c r="B797" s="14">
        <v>102.30654761904762</v>
      </c>
    </row>
    <row r="798" spans="1:2" x14ac:dyDescent="0.2">
      <c r="A798" s="10">
        <v>946</v>
      </c>
      <c r="B798" s="14">
        <v>66.827180310326384</v>
      </c>
    </row>
    <row r="799" spans="1:2" x14ac:dyDescent="0.2">
      <c r="A799" s="10">
        <v>947</v>
      </c>
      <c r="B799" s="14">
        <v>125</v>
      </c>
    </row>
    <row r="800" spans="1:2" x14ac:dyDescent="0.2">
      <c r="A800" s="10">
        <v>948</v>
      </c>
      <c r="B800" s="14">
        <v>165.74585635359117</v>
      </c>
    </row>
    <row r="801" spans="1:2" x14ac:dyDescent="0.2">
      <c r="A801" s="10">
        <v>949</v>
      </c>
      <c r="B801" s="14">
        <v>108.38963963963964</v>
      </c>
    </row>
    <row r="802" spans="1:2" x14ac:dyDescent="0.2">
      <c r="A802" s="10">
        <v>950</v>
      </c>
      <c r="B802" s="14">
        <v>143.01230992034758</v>
      </c>
    </row>
    <row r="803" spans="1:2" x14ac:dyDescent="0.2">
      <c r="A803" s="10">
        <v>951</v>
      </c>
      <c r="B803" s="14">
        <v>149.30555555555554</v>
      </c>
    </row>
    <row r="804" spans="1:2" x14ac:dyDescent="0.2">
      <c r="A804" s="10">
        <v>952</v>
      </c>
      <c r="B804" s="14">
        <v>124.24870466321244</v>
      </c>
    </row>
    <row r="805" spans="1:2" x14ac:dyDescent="0.2">
      <c r="A805" s="10">
        <v>953</v>
      </c>
      <c r="B805" s="14">
        <v>174.34895833333334</v>
      </c>
    </row>
    <row r="806" spans="1:2" x14ac:dyDescent="0.2">
      <c r="A806" s="10">
        <v>954</v>
      </c>
      <c r="B806" s="14">
        <v>87.39837398373983</v>
      </c>
    </row>
    <row r="807" spans="1:2" x14ac:dyDescent="0.2">
      <c r="A807" s="10">
        <v>958</v>
      </c>
      <c r="B807" s="14">
        <v>124.88174077578051</v>
      </c>
    </row>
    <row r="808" spans="1:2" x14ac:dyDescent="0.2">
      <c r="A808" s="10">
        <v>959</v>
      </c>
      <c r="B808" s="14">
        <v>138.36948391922215</v>
      </c>
    </row>
    <row r="809" spans="1:2" x14ac:dyDescent="0.2">
      <c r="A809" s="10">
        <v>961</v>
      </c>
      <c r="B809" s="14">
        <v>135.78088578088577</v>
      </c>
    </row>
    <row r="810" spans="1:2" x14ac:dyDescent="0.2">
      <c r="A810" s="10">
        <v>962</v>
      </c>
      <c r="B810" s="14">
        <v>94.707520891364908</v>
      </c>
    </row>
    <row r="811" spans="1:2" x14ac:dyDescent="0.2">
      <c r="A811" s="10">
        <v>964</v>
      </c>
      <c r="B811" s="14">
        <v>132.77777777777777</v>
      </c>
    </row>
    <row r="812" spans="1:2" x14ac:dyDescent="0.2">
      <c r="A812" s="10">
        <v>965</v>
      </c>
      <c r="B812" s="14">
        <v>113.46356916578669</v>
      </c>
    </row>
    <row r="813" spans="1:2" x14ac:dyDescent="0.2">
      <c r="A813" s="10">
        <v>966</v>
      </c>
      <c r="B813" s="14">
        <v>120.55256064690028</v>
      </c>
    </row>
    <row r="814" spans="1:2" x14ac:dyDescent="0.2">
      <c r="A814" s="10">
        <v>967</v>
      </c>
      <c r="B814" s="14">
        <v>122.32415902140673</v>
      </c>
    </row>
    <row r="815" spans="1:2" x14ac:dyDescent="0.2">
      <c r="A815" s="10">
        <v>968</v>
      </c>
      <c r="B815" s="14">
        <v>122.95081967213115</v>
      </c>
    </row>
    <row r="816" spans="1:2" x14ac:dyDescent="0.2">
      <c r="A816" s="10">
        <v>969</v>
      </c>
      <c r="B816" s="14">
        <v>39.152892561983471</v>
      </c>
    </row>
    <row r="817" spans="1:2" x14ac:dyDescent="0.2">
      <c r="A817" s="10">
        <v>971</v>
      </c>
      <c r="B817" s="14">
        <v>113.25503355704699</v>
      </c>
    </row>
    <row r="818" spans="1:2" x14ac:dyDescent="0.2">
      <c r="A818" s="10">
        <v>974</v>
      </c>
      <c r="B818" s="14">
        <v>127.45098039215686</v>
      </c>
    </row>
    <row r="819" spans="1:2" x14ac:dyDescent="0.2">
      <c r="A819" s="10">
        <v>975</v>
      </c>
      <c r="B819" s="14">
        <v>82.961862308073307</v>
      </c>
    </row>
    <row r="820" spans="1:2" x14ac:dyDescent="0.2">
      <c r="A820" s="10">
        <v>977</v>
      </c>
      <c r="B820" s="14">
        <v>98.388952819332573</v>
      </c>
    </row>
    <row r="821" spans="1:2" x14ac:dyDescent="0.2">
      <c r="A821" s="10">
        <v>979</v>
      </c>
      <c r="B821" s="14">
        <v>123.04250559284117</v>
      </c>
    </row>
    <row r="822" spans="1:2" x14ac:dyDescent="0.2">
      <c r="A822" s="10">
        <v>980</v>
      </c>
      <c r="B822" s="14">
        <v>123.9964317573595</v>
      </c>
    </row>
    <row r="823" spans="1:2" x14ac:dyDescent="0.2">
      <c r="A823" s="10">
        <v>981</v>
      </c>
      <c r="B823" s="14">
        <v>178.57857857857857</v>
      </c>
    </row>
    <row r="824" spans="1:2" x14ac:dyDescent="0.2">
      <c r="A824" s="10">
        <v>982</v>
      </c>
      <c r="B824" s="14">
        <v>128.63705972434917</v>
      </c>
    </row>
    <row r="825" spans="1:2" x14ac:dyDescent="0.2">
      <c r="A825" s="10">
        <v>983</v>
      </c>
      <c r="B825" s="14">
        <v>126.29936808846762</v>
      </c>
    </row>
    <row r="826" spans="1:2" x14ac:dyDescent="0.2">
      <c r="A826" s="10">
        <v>984</v>
      </c>
      <c r="B826" s="14">
        <v>111.7467248908297</v>
      </c>
    </row>
    <row r="827" spans="1:2" x14ac:dyDescent="0.2">
      <c r="A827" s="10">
        <v>987</v>
      </c>
      <c r="B827" s="14">
        <v>71.559633027522935</v>
      </c>
    </row>
    <row r="828" spans="1:2" x14ac:dyDescent="0.2">
      <c r="A828" s="10">
        <v>988</v>
      </c>
      <c r="B828" s="14">
        <v>203.70721649484537</v>
      </c>
    </row>
    <row r="829" spans="1:2" x14ac:dyDescent="0.2">
      <c r="A829" s="10">
        <v>989</v>
      </c>
      <c r="B829" s="14">
        <v>96.059113300492612</v>
      </c>
    </row>
    <row r="830" spans="1:2" x14ac:dyDescent="0.2">
      <c r="A830" s="10">
        <v>990</v>
      </c>
      <c r="B830" s="14">
        <v>125</v>
      </c>
    </row>
    <row r="831" spans="1:2" x14ac:dyDescent="0.2">
      <c r="A831" s="10">
        <v>991</v>
      </c>
      <c r="B831" s="14">
        <v>145.48494983277592</v>
      </c>
    </row>
    <row r="832" spans="1:2" x14ac:dyDescent="0.2">
      <c r="A832" s="10">
        <v>992</v>
      </c>
      <c r="B832" s="14">
        <v>96.440872560275551</v>
      </c>
    </row>
    <row r="833" spans="1:2" x14ac:dyDescent="0.2">
      <c r="A833" s="10">
        <v>993</v>
      </c>
      <c r="B833" s="14">
        <v>101.02647217720151</v>
      </c>
    </row>
    <row r="834" spans="1:2" x14ac:dyDescent="0.2">
      <c r="A834" s="10">
        <v>994</v>
      </c>
      <c r="B834" s="14">
        <v>115.93333333333334</v>
      </c>
    </row>
    <row r="835" spans="1:2" x14ac:dyDescent="0.2">
      <c r="A835" s="10">
        <v>995</v>
      </c>
      <c r="B835" s="14">
        <v>196.44935972060534</v>
      </c>
    </row>
    <row r="836" spans="1:2" x14ac:dyDescent="0.2">
      <c r="A836" s="10">
        <v>996</v>
      </c>
      <c r="B836" s="14">
        <v>98.861788617886177</v>
      </c>
    </row>
    <row r="837" spans="1:2" x14ac:dyDescent="0.2">
      <c r="A837" s="10">
        <v>997</v>
      </c>
      <c r="B837" s="14">
        <v>130</v>
      </c>
    </row>
    <row r="838" spans="1:2" x14ac:dyDescent="0.2">
      <c r="A838" s="10">
        <v>998</v>
      </c>
      <c r="B838" s="14">
        <v>128.29403606102636</v>
      </c>
    </row>
    <row r="839" spans="1:2" x14ac:dyDescent="0.2">
      <c r="A839" s="10">
        <v>999</v>
      </c>
      <c r="B839" s="14">
        <v>84.493964716805948</v>
      </c>
    </row>
    <row r="840" spans="1:2" x14ac:dyDescent="0.2">
      <c r="A840" s="10">
        <v>1000</v>
      </c>
      <c r="B840" s="14">
        <v>170.52980132450332</v>
      </c>
    </row>
    <row r="841" spans="1:2" x14ac:dyDescent="0.2">
      <c r="A841" s="10">
        <v>1001</v>
      </c>
      <c r="B841" s="14">
        <v>86.86440677966101</v>
      </c>
    </row>
    <row r="842" spans="1:2" x14ac:dyDescent="0.2">
      <c r="A842" s="10">
        <v>1002</v>
      </c>
      <c r="B842" s="14">
        <v>124.45730824891461</v>
      </c>
    </row>
    <row r="843" spans="1:2" x14ac:dyDescent="0.2">
      <c r="A843" s="10">
        <v>1003</v>
      </c>
      <c r="B843" s="14">
        <v>147.39517153748412</v>
      </c>
    </row>
    <row r="844" spans="1:2" x14ac:dyDescent="0.2">
      <c r="A844" s="10">
        <v>1006</v>
      </c>
      <c r="B844" s="14">
        <v>152.18274111675126</v>
      </c>
    </row>
    <row r="845" spans="1:2" x14ac:dyDescent="0.2">
      <c r="A845" s="10">
        <v>1007</v>
      </c>
      <c r="B845" s="14">
        <v>98.672299336149663</v>
      </c>
    </row>
    <row r="846" spans="1:2" x14ac:dyDescent="0.2">
      <c r="A846" s="10">
        <v>1009</v>
      </c>
      <c r="B846" s="14">
        <v>140.35087719298247</v>
      </c>
    </row>
    <row r="847" spans="1:2" x14ac:dyDescent="0.2">
      <c r="A847" s="10">
        <v>1010</v>
      </c>
      <c r="B847" s="14">
        <v>67.017082785808142</v>
      </c>
    </row>
    <row r="848" spans="1:2" x14ac:dyDescent="0.2">
      <c r="A848" s="10">
        <v>1011</v>
      </c>
      <c r="B848" s="14">
        <v>106.21557828481511</v>
      </c>
    </row>
    <row r="849" spans="1:2" x14ac:dyDescent="0.2">
      <c r="A849" s="10">
        <v>1013</v>
      </c>
      <c r="B849" s="14">
        <v>109.85352862849534</v>
      </c>
    </row>
    <row r="850" spans="1:2" x14ac:dyDescent="0.2">
      <c r="A850" s="10">
        <v>1014</v>
      </c>
      <c r="B850" s="14">
        <v>83.170254403131111</v>
      </c>
    </row>
    <row r="851" spans="1:2" x14ac:dyDescent="0.2">
      <c r="A851" s="10">
        <v>1015</v>
      </c>
      <c r="B851" s="14">
        <v>110.16635859519408</v>
      </c>
    </row>
    <row r="852" spans="1:2" x14ac:dyDescent="0.2">
      <c r="A852" s="10">
        <v>1016</v>
      </c>
      <c r="B852" s="14">
        <v>136.33633633633633</v>
      </c>
    </row>
    <row r="853" spans="1:2" x14ac:dyDescent="0.2">
      <c r="A853" s="10">
        <v>1017</v>
      </c>
      <c r="B853" s="14">
        <v>134.97340425531914</v>
      </c>
    </row>
    <row r="854" spans="1:2" x14ac:dyDescent="0.2">
      <c r="A854" s="10">
        <v>1019</v>
      </c>
      <c r="B854" s="14">
        <v>108.69565217391305</v>
      </c>
    </row>
    <row r="855" spans="1:2" x14ac:dyDescent="0.2">
      <c r="A855" s="10">
        <v>1021</v>
      </c>
      <c r="B855" s="14">
        <v>155.47703180212014</v>
      </c>
    </row>
    <row r="856" spans="1:2" x14ac:dyDescent="0.2">
      <c r="A856" s="10">
        <v>1022</v>
      </c>
      <c r="B856" s="14">
        <v>159.01639344262296</v>
      </c>
    </row>
    <row r="857" spans="1:2" x14ac:dyDescent="0.2">
      <c r="A857" s="10">
        <v>1023</v>
      </c>
      <c r="B857" s="14">
        <v>69.711538461538467</v>
      </c>
    </row>
    <row r="858" spans="1:2" x14ac:dyDescent="0.2">
      <c r="A858" s="10">
        <v>1025</v>
      </c>
      <c r="B858" s="14">
        <v>99.033816425120776</v>
      </c>
    </row>
    <row r="859" spans="1:2" x14ac:dyDescent="0.2">
      <c r="A859" s="10">
        <v>1026</v>
      </c>
      <c r="B859" s="14">
        <v>127.55102040816327</v>
      </c>
    </row>
    <row r="860" spans="1:2" x14ac:dyDescent="0.2">
      <c r="A860" s="10">
        <v>1027</v>
      </c>
      <c r="B860" s="14">
        <v>132.51582278481013</v>
      </c>
    </row>
    <row r="861" spans="1:2" x14ac:dyDescent="0.2">
      <c r="A861" s="10">
        <v>1028</v>
      </c>
      <c r="B861" s="14">
        <v>178.05407047387607</v>
      </c>
    </row>
    <row r="862" spans="1:2" x14ac:dyDescent="0.2">
      <c r="A862" s="10">
        <v>1029</v>
      </c>
      <c r="B862" s="14">
        <v>76.308139534883722</v>
      </c>
    </row>
    <row r="863" spans="1:2" x14ac:dyDescent="0.2">
      <c r="A863" s="10">
        <v>1032</v>
      </c>
      <c r="B863" s="14">
        <v>63.919532770927972</v>
      </c>
    </row>
    <row r="864" spans="1:2" x14ac:dyDescent="0.2">
      <c r="A864" s="10">
        <v>1033</v>
      </c>
      <c r="B864" s="14">
        <v>123.01587301587301</v>
      </c>
    </row>
    <row r="865" spans="1:2" x14ac:dyDescent="0.2">
      <c r="A865" s="10">
        <v>1034</v>
      </c>
      <c r="B865" s="14">
        <v>139.05683192261185</v>
      </c>
    </row>
    <row r="866" spans="1:2" x14ac:dyDescent="0.2">
      <c r="A866" s="10">
        <v>1035</v>
      </c>
      <c r="B866" s="14">
        <v>125.52410901467505</v>
      </c>
    </row>
    <row r="867" spans="1:2" x14ac:dyDescent="0.2">
      <c r="A867" s="10">
        <v>1036</v>
      </c>
      <c r="B867" s="14">
        <v>99.408284023668642</v>
      </c>
    </row>
    <row r="868" spans="1:2" x14ac:dyDescent="0.2">
      <c r="A868" s="10">
        <v>1037</v>
      </c>
      <c r="B868" s="14">
        <v>194.75308641975309</v>
      </c>
    </row>
    <row r="869" spans="1:2" x14ac:dyDescent="0.2">
      <c r="A869" s="10">
        <v>1038</v>
      </c>
      <c r="B869" s="14">
        <v>126.82280159080867</v>
      </c>
    </row>
    <row r="870" spans="1:2" x14ac:dyDescent="0.2">
      <c r="A870" s="10">
        <v>1041</v>
      </c>
      <c r="B870" s="14">
        <v>85.967831392124239</v>
      </c>
    </row>
    <row r="871" spans="1:2" x14ac:dyDescent="0.2">
      <c r="A871" s="10">
        <v>1042</v>
      </c>
      <c r="B871" s="14">
        <v>106.00490196078431</v>
      </c>
    </row>
    <row r="872" spans="1:2" x14ac:dyDescent="0.2">
      <c r="A872" s="10">
        <v>1044</v>
      </c>
      <c r="B872" s="14">
        <v>112.61485616144267</v>
      </c>
    </row>
    <row r="873" spans="1:2" x14ac:dyDescent="0.2">
      <c r="A873" s="10">
        <v>1045</v>
      </c>
      <c r="B873" s="14">
        <v>110.14263074484944</v>
      </c>
    </row>
    <row r="874" spans="1:2" x14ac:dyDescent="0.2">
      <c r="A874" s="10">
        <v>1046</v>
      </c>
      <c r="B874" s="14">
        <v>80.553952683208308</v>
      </c>
    </row>
    <row r="875" spans="1:2" x14ac:dyDescent="0.2">
      <c r="A875" s="10">
        <v>1047</v>
      </c>
      <c r="B875" s="14">
        <v>194.06589958158995</v>
      </c>
    </row>
    <row r="876" spans="1:2" x14ac:dyDescent="0.2">
      <c r="A876" s="10">
        <v>1048</v>
      </c>
      <c r="B876" s="14">
        <v>146.46464646464648</v>
      </c>
    </row>
    <row r="877" spans="1:2" x14ac:dyDescent="0.2">
      <c r="A877" s="10">
        <v>1049</v>
      </c>
      <c r="B877" s="14">
        <v>64.935064935064929</v>
      </c>
    </row>
    <row r="878" spans="1:2" x14ac:dyDescent="0.2">
      <c r="A878" s="10">
        <v>1050</v>
      </c>
      <c r="B878" s="14">
        <v>91.290322580645167</v>
      </c>
    </row>
    <row r="879" spans="1:2" x14ac:dyDescent="0.2">
      <c r="A879" s="10">
        <v>1051</v>
      </c>
      <c r="B879" s="14">
        <v>135.54915514592935</v>
      </c>
    </row>
    <row r="880" spans="1:2" x14ac:dyDescent="0.2">
      <c r="A880" s="10">
        <v>1052</v>
      </c>
      <c r="B880" s="14">
        <v>152.08282674772036</v>
      </c>
    </row>
    <row r="881" spans="1:2" x14ac:dyDescent="0.2">
      <c r="A881" s="10">
        <v>1053</v>
      </c>
      <c r="B881" s="14">
        <v>83.459787556904402</v>
      </c>
    </row>
    <row r="882" spans="1:2" x14ac:dyDescent="0.2">
      <c r="A882" s="10">
        <v>1054</v>
      </c>
      <c r="B882" s="14">
        <v>94.692005242463964</v>
      </c>
    </row>
    <row r="883" spans="1:2" x14ac:dyDescent="0.2">
      <c r="A883" s="10">
        <v>1055</v>
      </c>
      <c r="B883" s="14">
        <v>128.2051282051282</v>
      </c>
    </row>
    <row r="884" spans="1:2" x14ac:dyDescent="0.2">
      <c r="A884" s="10">
        <v>1056</v>
      </c>
      <c r="B884" s="14">
        <v>118.18778726198293</v>
      </c>
    </row>
    <row r="885" spans="1:2" x14ac:dyDescent="0.2">
      <c r="A885" s="10">
        <v>1058</v>
      </c>
      <c r="B885" s="14">
        <v>134.05405405405406</v>
      </c>
    </row>
    <row r="886" spans="1:2" x14ac:dyDescent="0.2">
      <c r="A886" s="10">
        <v>1059</v>
      </c>
      <c r="B886" s="14">
        <v>153.38827838827839</v>
      </c>
    </row>
    <row r="887" spans="1:2" x14ac:dyDescent="0.2">
      <c r="A887" s="10">
        <v>1060</v>
      </c>
      <c r="B887" s="14">
        <v>110.49723756906077</v>
      </c>
    </row>
    <row r="888" spans="1:2" x14ac:dyDescent="0.2">
      <c r="A888" s="10">
        <v>1062</v>
      </c>
      <c r="B888" s="14">
        <v>90.604026845637577</v>
      </c>
    </row>
    <row r="889" spans="1:2" x14ac:dyDescent="0.2">
      <c r="A889" s="10">
        <v>1064</v>
      </c>
      <c r="B889" s="14">
        <v>100.18132366273798</v>
      </c>
    </row>
    <row r="890" spans="1:2" x14ac:dyDescent="0.2">
      <c r="A890" s="10">
        <v>1065</v>
      </c>
      <c r="B890" s="14">
        <v>133.44887348353552</v>
      </c>
    </row>
    <row r="891" spans="1:2" x14ac:dyDescent="0.2">
      <c r="A891" s="10">
        <v>1066</v>
      </c>
      <c r="B891" s="14">
        <v>145.13274336283186</v>
      </c>
    </row>
    <row r="892" spans="1:2" x14ac:dyDescent="0.2">
      <c r="A892" s="10">
        <v>1067</v>
      </c>
      <c r="B892" s="14">
        <v>113.30362826225334</v>
      </c>
    </row>
    <row r="893" spans="1:2" x14ac:dyDescent="0.2">
      <c r="A893" s="10">
        <v>1068</v>
      </c>
      <c r="B893" s="14">
        <v>104.2209807572936</v>
      </c>
    </row>
    <row r="894" spans="1:2" x14ac:dyDescent="0.2">
      <c r="A894" s="10">
        <v>1070</v>
      </c>
      <c r="B894" s="14">
        <v>151.17581187010077</v>
      </c>
    </row>
    <row r="895" spans="1:2" x14ac:dyDescent="0.2">
      <c r="A895" s="10">
        <v>1071</v>
      </c>
      <c r="B895" s="14">
        <v>128.81679389312978</v>
      </c>
    </row>
    <row r="896" spans="1:2" x14ac:dyDescent="0.2">
      <c r="A896" s="10">
        <v>1072</v>
      </c>
      <c r="B896" s="14">
        <v>98.971722365038559</v>
      </c>
    </row>
    <row r="897" spans="1:2" x14ac:dyDescent="0.2">
      <c r="A897" s="10">
        <v>1073</v>
      </c>
      <c r="B897" s="14">
        <v>62.843406593406591</v>
      </c>
    </row>
    <row r="898" spans="1:2" x14ac:dyDescent="0.2">
      <c r="A898" s="10">
        <v>1074</v>
      </c>
      <c r="B898" s="14">
        <v>111.85133239831697</v>
      </c>
    </row>
    <row r="899" spans="1:2" x14ac:dyDescent="0.2">
      <c r="A899" s="10">
        <v>1075</v>
      </c>
      <c r="B899" s="14">
        <v>156.45161290322579</v>
      </c>
    </row>
    <row r="900" spans="1:2" x14ac:dyDescent="0.2">
      <c r="A900" s="10">
        <v>1076</v>
      </c>
      <c r="B900" s="14">
        <v>126.14942528735632</v>
      </c>
    </row>
    <row r="901" spans="1:2" x14ac:dyDescent="0.2">
      <c r="A901" s="10">
        <v>1077</v>
      </c>
      <c r="B901" s="14">
        <v>115.96180081855388</v>
      </c>
    </row>
    <row r="902" spans="1:2" x14ac:dyDescent="0.2">
      <c r="A902" s="10">
        <v>1078</v>
      </c>
      <c r="B902" s="14">
        <v>126.64233576642336</v>
      </c>
    </row>
    <row r="903" spans="1:2" x14ac:dyDescent="0.2">
      <c r="A903" s="10">
        <v>1080</v>
      </c>
      <c r="B903" s="14">
        <v>127.27272727272727</v>
      </c>
    </row>
    <row r="904" spans="1:2" x14ac:dyDescent="0.2">
      <c r="A904" s="10">
        <v>1081</v>
      </c>
      <c r="B904" s="14">
        <v>115.26232114467409</v>
      </c>
    </row>
    <row r="905" spans="1:2" x14ac:dyDescent="0.2">
      <c r="A905" s="10">
        <v>1082</v>
      </c>
      <c r="B905" s="14">
        <v>127.88461538461539</v>
      </c>
    </row>
    <row r="906" spans="1:2" x14ac:dyDescent="0.2">
      <c r="A906" s="10">
        <v>1083</v>
      </c>
      <c r="B906" s="14">
        <v>131.59698423577794</v>
      </c>
    </row>
    <row r="907" spans="1:2" x14ac:dyDescent="0.2">
      <c r="A907" s="10">
        <v>1084</v>
      </c>
      <c r="B907" s="14">
        <v>127.89768185451639</v>
      </c>
    </row>
    <row r="908" spans="1:2" x14ac:dyDescent="0.2">
      <c r="A908" s="10">
        <v>1085</v>
      </c>
      <c r="B908" s="14">
        <v>125.16688918558077</v>
      </c>
    </row>
    <row r="909" spans="1:2" x14ac:dyDescent="0.2">
      <c r="A909" s="10">
        <v>1086</v>
      </c>
      <c r="B909" s="14">
        <v>147.59036144578315</v>
      </c>
    </row>
    <row r="910" spans="1:2" x14ac:dyDescent="0.2">
      <c r="A910" s="10">
        <v>1088</v>
      </c>
      <c r="B910" s="14">
        <v>129.03225806451613</v>
      </c>
    </row>
    <row r="911" spans="1:2" x14ac:dyDescent="0.2">
      <c r="A911" s="10">
        <v>1093</v>
      </c>
      <c r="B911" s="14">
        <v>80.578512396694208</v>
      </c>
    </row>
    <row r="912" spans="1:2" x14ac:dyDescent="0.2">
      <c r="A912" s="10">
        <v>1094</v>
      </c>
      <c r="B912" s="14">
        <v>121.66666666666667</v>
      </c>
    </row>
    <row r="913" spans="1:2" x14ac:dyDescent="0.2">
      <c r="A913" s="10">
        <v>1095</v>
      </c>
      <c r="B913" s="14">
        <v>137.82051282051282</v>
      </c>
    </row>
    <row r="914" spans="1:2" x14ac:dyDescent="0.2">
      <c r="A914" s="10">
        <v>1096</v>
      </c>
      <c r="B914" s="14">
        <v>134.27092846270929</v>
      </c>
    </row>
    <row r="915" spans="1:2" x14ac:dyDescent="0.2">
      <c r="A915" s="10">
        <v>1097</v>
      </c>
      <c r="B915" s="14">
        <v>93.726937269372698</v>
      </c>
    </row>
    <row r="916" spans="1:2" x14ac:dyDescent="0.2">
      <c r="A916" s="10">
        <v>1099</v>
      </c>
      <c r="B916" s="14">
        <v>96.676737160120851</v>
      </c>
    </row>
    <row r="917" spans="1:2" x14ac:dyDescent="0.2">
      <c r="A917" s="10">
        <v>1100</v>
      </c>
      <c r="B917" s="14">
        <v>98.063710181136784</v>
      </c>
    </row>
    <row r="918" spans="1:2" x14ac:dyDescent="0.2">
      <c r="A918" s="10">
        <v>1101</v>
      </c>
      <c r="B918" s="14">
        <v>136.98630136986301</v>
      </c>
    </row>
    <row r="919" spans="1:2" x14ac:dyDescent="0.2">
      <c r="A919" s="10">
        <v>1102</v>
      </c>
      <c r="B919" s="14">
        <v>125.78947368421052</v>
      </c>
    </row>
    <row r="920" spans="1:2" x14ac:dyDescent="0.2">
      <c r="A920" s="10">
        <v>1103</v>
      </c>
      <c r="B920" s="14">
        <v>119.04761904761905</v>
      </c>
    </row>
    <row r="921" spans="1:2" x14ac:dyDescent="0.2">
      <c r="A921" s="10">
        <v>1104</v>
      </c>
      <c r="B921" s="14">
        <v>133.58458961474037</v>
      </c>
    </row>
    <row r="922" spans="1:2" x14ac:dyDescent="0.2">
      <c r="A922" s="10">
        <v>1106</v>
      </c>
      <c r="B922" s="14">
        <v>123.95118230358504</v>
      </c>
    </row>
    <row r="923" spans="1:2" x14ac:dyDescent="0.2">
      <c r="A923" s="10">
        <v>1107</v>
      </c>
      <c r="B923" s="14">
        <v>124.75728155339806</v>
      </c>
    </row>
    <row r="924" spans="1:2" x14ac:dyDescent="0.2">
      <c r="A924" s="10">
        <v>1108</v>
      </c>
      <c r="B924" s="14">
        <v>135.93518060366156</v>
      </c>
    </row>
    <row r="925" spans="1:2" x14ac:dyDescent="0.2">
      <c r="A925" s="10">
        <v>1109</v>
      </c>
      <c r="B925" s="14">
        <v>107.10059171597634</v>
      </c>
    </row>
    <row r="926" spans="1:2" x14ac:dyDescent="0.2">
      <c r="A926" s="10">
        <v>1110</v>
      </c>
      <c r="B926" s="14">
        <v>152.50544662309369</v>
      </c>
    </row>
    <row r="927" spans="1:2" x14ac:dyDescent="0.2">
      <c r="A927" s="10">
        <v>1111</v>
      </c>
      <c r="B927" s="14">
        <v>113.38962605548853</v>
      </c>
    </row>
    <row r="928" spans="1:2" x14ac:dyDescent="0.2">
      <c r="A928" s="10">
        <v>1112</v>
      </c>
      <c r="B928" s="14">
        <v>104.37881873727088</v>
      </c>
    </row>
    <row r="929" spans="1:2" x14ac:dyDescent="0.2">
      <c r="A929" s="10">
        <v>1113</v>
      </c>
      <c r="B929" s="14">
        <v>159.19117647058823</v>
      </c>
    </row>
    <row r="930" spans="1:2" x14ac:dyDescent="0.2">
      <c r="A930" s="10">
        <v>1114</v>
      </c>
      <c r="B930" s="14">
        <v>133.43253968253967</v>
      </c>
    </row>
    <row r="931" spans="1:2" x14ac:dyDescent="0.2">
      <c r="A931" s="10">
        <v>1115</v>
      </c>
      <c r="B931" s="14">
        <v>140.45618247298918</v>
      </c>
    </row>
    <row r="932" spans="1:2" x14ac:dyDescent="0.2">
      <c r="A932" s="10">
        <v>1116</v>
      </c>
      <c r="B932" s="14">
        <v>183.3910034602076</v>
      </c>
    </row>
    <row r="933" spans="1:2" x14ac:dyDescent="0.2">
      <c r="A933" s="10">
        <v>1117</v>
      </c>
      <c r="B933" s="14">
        <v>129.73925299506695</v>
      </c>
    </row>
    <row r="934" spans="1:2" x14ac:dyDescent="0.2">
      <c r="A934" s="10">
        <v>1118</v>
      </c>
      <c r="B934" s="14">
        <v>145.413870246085</v>
      </c>
    </row>
    <row r="935" spans="1:2" x14ac:dyDescent="0.2">
      <c r="A935" s="10">
        <v>1119</v>
      </c>
      <c r="B935" s="14">
        <v>87.445346658338536</v>
      </c>
    </row>
    <row r="936" spans="1:2" x14ac:dyDescent="0.2">
      <c r="A936" s="10">
        <v>1120</v>
      </c>
      <c r="B936" s="14">
        <v>128.55769230769232</v>
      </c>
    </row>
    <row r="937" spans="1:2" x14ac:dyDescent="0.2">
      <c r="A937" s="10">
        <v>1121</v>
      </c>
      <c r="B937" s="14">
        <v>116.99604743083005</v>
      </c>
    </row>
    <row r="938" spans="1:2" x14ac:dyDescent="0.2">
      <c r="A938" s="10">
        <v>1122</v>
      </c>
      <c r="B938" s="14">
        <v>137.1778350515464</v>
      </c>
    </row>
    <row r="939" spans="1:2" x14ac:dyDescent="0.2">
      <c r="A939" s="10">
        <v>1123</v>
      </c>
      <c r="B939" s="14">
        <v>116.66666666666667</v>
      </c>
    </row>
    <row r="940" spans="1:2" x14ac:dyDescent="0.2">
      <c r="A940" s="10">
        <v>1124</v>
      </c>
      <c r="B940" s="14">
        <v>169.05444126074499</v>
      </c>
    </row>
    <row r="941" spans="1:2" x14ac:dyDescent="0.2">
      <c r="A941" s="10">
        <v>1125</v>
      </c>
      <c r="B941" s="14">
        <v>110.59379217273954</v>
      </c>
    </row>
    <row r="942" spans="1:2" x14ac:dyDescent="0.2">
      <c r="A942" s="10">
        <v>1126</v>
      </c>
      <c r="B942" s="14">
        <v>114.42786069651741</v>
      </c>
    </row>
    <row r="943" spans="1:2" x14ac:dyDescent="0.2">
      <c r="A943" s="10">
        <v>1128</v>
      </c>
      <c r="B943" s="14">
        <v>169.281045751634</v>
      </c>
    </row>
    <row r="944" spans="1:2" x14ac:dyDescent="0.2">
      <c r="A944" s="10">
        <v>1129</v>
      </c>
      <c r="B944" s="14">
        <v>109.74987238386932</v>
      </c>
    </row>
    <row r="945" spans="1:2" x14ac:dyDescent="0.2">
      <c r="A945" s="10">
        <v>1131</v>
      </c>
      <c r="B945" s="14">
        <v>68.14740030287733</v>
      </c>
    </row>
    <row r="946" spans="1:2" x14ac:dyDescent="0.2">
      <c r="A946" s="10">
        <v>1132</v>
      </c>
      <c r="B946" s="14">
        <v>95.995893223819309</v>
      </c>
    </row>
    <row r="947" spans="1:2" x14ac:dyDescent="0.2">
      <c r="A947" s="10">
        <v>1133</v>
      </c>
      <c r="B947" s="14">
        <v>53.167420814479641</v>
      </c>
    </row>
    <row r="948" spans="1:2" x14ac:dyDescent="0.2">
      <c r="A948" s="10">
        <v>1134</v>
      </c>
      <c r="B948" s="14">
        <v>118.56435643564356</v>
      </c>
    </row>
    <row r="949" spans="1:2" x14ac:dyDescent="0.2">
      <c r="A949" s="10">
        <v>1135</v>
      </c>
      <c r="B949" s="14">
        <v>105.625</v>
      </c>
    </row>
    <row r="950" spans="1:2" x14ac:dyDescent="0.2">
      <c r="A950" s="10">
        <v>1136</v>
      </c>
      <c r="B950" s="14">
        <v>103.44827586206897</v>
      </c>
    </row>
    <row r="951" spans="1:2" x14ac:dyDescent="0.2">
      <c r="A951" s="10">
        <v>1137</v>
      </c>
      <c r="B951" s="14">
        <v>95.047923322683701</v>
      </c>
    </row>
    <row r="952" spans="1:2" x14ac:dyDescent="0.2">
      <c r="A952" s="10">
        <v>1138</v>
      </c>
      <c r="B952" s="14">
        <v>92.156862745098039</v>
      </c>
    </row>
    <row r="953" spans="1:2" x14ac:dyDescent="0.2">
      <c r="A953" s="10">
        <v>1139</v>
      </c>
      <c r="B953" s="14">
        <v>125.07977026164646</v>
      </c>
    </row>
    <row r="954" spans="1:2" x14ac:dyDescent="0.2">
      <c r="A954" s="10">
        <v>1140</v>
      </c>
      <c r="B954" s="14">
        <v>123.39331619537275</v>
      </c>
    </row>
    <row r="955" spans="1:2" x14ac:dyDescent="0.2">
      <c r="A955" s="10">
        <v>1141</v>
      </c>
      <c r="B955" s="14">
        <v>146.00840336134453</v>
      </c>
    </row>
    <row r="956" spans="1:2" x14ac:dyDescent="0.2">
      <c r="A956" s="10">
        <v>1142</v>
      </c>
      <c r="B956" s="14">
        <v>105.72805139186295</v>
      </c>
    </row>
    <row r="957" spans="1:2" x14ac:dyDescent="0.2">
      <c r="A957" s="10">
        <v>1143</v>
      </c>
      <c r="B957" s="14">
        <v>150.23691654879772</v>
      </c>
    </row>
    <row r="958" spans="1:2" x14ac:dyDescent="0.2">
      <c r="A958" s="10">
        <v>1144</v>
      </c>
      <c r="B958" s="14">
        <v>79.522862823061629</v>
      </c>
    </row>
    <row r="959" spans="1:2" x14ac:dyDescent="0.2">
      <c r="A959" s="10">
        <v>1146</v>
      </c>
      <c r="B959" s="14">
        <v>94.543147208121823</v>
      </c>
    </row>
    <row r="960" spans="1:2" x14ac:dyDescent="0.2">
      <c r="A960" s="10">
        <v>1147</v>
      </c>
      <c r="B960" s="14">
        <v>138.67488443759629</v>
      </c>
    </row>
    <row r="961" spans="1:2" x14ac:dyDescent="0.2">
      <c r="A961" s="10">
        <v>1148</v>
      </c>
      <c r="B961" s="14">
        <v>111.57289002557545</v>
      </c>
    </row>
    <row r="962" spans="1:2" x14ac:dyDescent="0.2">
      <c r="A962" s="10">
        <v>1149</v>
      </c>
      <c r="B962" s="14">
        <v>105.22052205220523</v>
      </c>
    </row>
    <row r="963" spans="1:2" x14ac:dyDescent="0.2">
      <c r="A963" s="10">
        <v>1150</v>
      </c>
      <c r="B963" s="14">
        <v>96.491228070175438</v>
      </c>
    </row>
    <row r="964" spans="1:2" x14ac:dyDescent="0.2">
      <c r="A964" s="10">
        <v>1151</v>
      </c>
      <c r="B964" s="14">
        <v>133.04721030042919</v>
      </c>
    </row>
    <row r="965" spans="1:2" x14ac:dyDescent="0.2">
      <c r="A965" s="10">
        <v>1152</v>
      </c>
      <c r="B965" s="14">
        <v>102.25102319236017</v>
      </c>
    </row>
    <row r="966" spans="1:2" x14ac:dyDescent="0.2">
      <c r="A966" s="10">
        <v>1153</v>
      </c>
      <c r="B966" s="14">
        <v>127.00165654334621</v>
      </c>
    </row>
    <row r="967" spans="1:2" x14ac:dyDescent="0.2">
      <c r="A967" s="10">
        <v>1154</v>
      </c>
      <c r="B967" s="14">
        <v>147.67156862745097</v>
      </c>
    </row>
    <row r="968" spans="1:2" x14ac:dyDescent="0.2">
      <c r="A968" s="10">
        <v>1155</v>
      </c>
      <c r="B968" s="14">
        <v>110.87912087912088</v>
      </c>
    </row>
    <row r="969" spans="1:2" x14ac:dyDescent="0.2">
      <c r="A969" s="10">
        <v>1156</v>
      </c>
      <c r="B969" s="14">
        <v>151.70494084899096</v>
      </c>
    </row>
    <row r="970" spans="1:2" x14ac:dyDescent="0.2">
      <c r="A970" s="10">
        <v>1157</v>
      </c>
      <c r="B970" s="14">
        <v>142.21343873517787</v>
      </c>
    </row>
    <row r="971" spans="1:2" x14ac:dyDescent="0.2">
      <c r="A971" s="10">
        <v>1159</v>
      </c>
      <c r="B971" s="14">
        <v>148.81518987341772</v>
      </c>
    </row>
    <row r="972" spans="1:2" x14ac:dyDescent="0.2">
      <c r="A972" s="10">
        <v>1160</v>
      </c>
      <c r="B972" s="14">
        <v>98.614072494669514</v>
      </c>
    </row>
    <row r="973" spans="1:2" x14ac:dyDescent="0.2">
      <c r="A973" s="10">
        <v>1162</v>
      </c>
      <c r="B973" s="14">
        <v>136.58536585365854</v>
      </c>
    </row>
    <row r="974" spans="1:2" x14ac:dyDescent="0.2">
      <c r="A974" s="10">
        <v>1163</v>
      </c>
      <c r="B974" s="14">
        <v>144.29530201342283</v>
      </c>
    </row>
    <row r="975" spans="1:2" x14ac:dyDescent="0.2">
      <c r="A975" s="10">
        <v>1165</v>
      </c>
      <c r="B975" s="14">
        <v>135.47486033519553</v>
      </c>
    </row>
    <row r="976" spans="1:2" x14ac:dyDescent="0.2">
      <c r="A976" s="10">
        <v>1166</v>
      </c>
      <c r="B976" s="14">
        <v>155.23968042609854</v>
      </c>
    </row>
    <row r="977" spans="1:2" x14ac:dyDescent="0.2">
      <c r="A977" s="10">
        <v>1167</v>
      </c>
      <c r="B977" s="14">
        <v>144.83471074380165</v>
      </c>
    </row>
    <row r="978" spans="1:2" x14ac:dyDescent="0.2">
      <c r="A978" s="10">
        <v>1168</v>
      </c>
      <c r="B978" s="14">
        <v>103.53081986834231</v>
      </c>
    </row>
    <row r="979" spans="1:2" x14ac:dyDescent="0.2">
      <c r="A979" s="10">
        <v>1169</v>
      </c>
      <c r="B979" s="14">
        <v>111.48007590132828</v>
      </c>
    </row>
    <row r="980" spans="1:2" x14ac:dyDescent="0.2">
      <c r="A980" s="10">
        <v>1170</v>
      </c>
      <c r="B980" s="14">
        <v>172.31872070581747</v>
      </c>
    </row>
    <row r="981" spans="1:2" x14ac:dyDescent="0.2">
      <c r="A981" s="10">
        <v>1171</v>
      </c>
      <c r="B981" s="14">
        <v>152.95169946332737</v>
      </c>
    </row>
    <row r="982" spans="1:2" x14ac:dyDescent="0.2">
      <c r="A982" s="10">
        <v>1172</v>
      </c>
      <c r="B982" s="14">
        <v>129.26249008723235</v>
      </c>
    </row>
    <row r="983" spans="1:2" x14ac:dyDescent="0.2">
      <c r="A983" s="10">
        <v>1174</v>
      </c>
      <c r="B983" s="14">
        <v>64.970836033700579</v>
      </c>
    </row>
    <row r="984" spans="1:2" x14ac:dyDescent="0.2">
      <c r="A984" s="10">
        <v>1175</v>
      </c>
      <c r="B984" s="14">
        <v>101.91897654584221</v>
      </c>
    </row>
    <row r="985" spans="1:2" x14ac:dyDescent="0.2">
      <c r="A985" s="10">
        <v>1176</v>
      </c>
      <c r="B985" s="14">
        <v>99.233983286908071</v>
      </c>
    </row>
    <row r="986" spans="1:2" x14ac:dyDescent="0.2">
      <c r="A986" s="10">
        <v>1177</v>
      </c>
      <c r="B986" s="14">
        <v>129.46912242686889</v>
      </c>
    </row>
    <row r="987" spans="1:2" x14ac:dyDescent="0.2">
      <c r="A987" s="10">
        <v>1178</v>
      </c>
      <c r="B987" s="14">
        <v>93.954248366013076</v>
      </c>
    </row>
    <row r="988" spans="1:2" x14ac:dyDescent="0.2">
      <c r="A988" s="10">
        <v>1179</v>
      </c>
      <c r="B988" s="14">
        <v>115.33879374534624</v>
      </c>
    </row>
    <row r="989" spans="1:2" x14ac:dyDescent="0.2">
      <c r="A989" s="10">
        <v>1180</v>
      </c>
      <c r="B989" s="14">
        <v>82.740213523131672</v>
      </c>
    </row>
    <row r="990" spans="1:2" x14ac:dyDescent="0.2">
      <c r="A990" s="10">
        <v>1181</v>
      </c>
      <c r="B990" s="14">
        <v>99.443118536197289</v>
      </c>
    </row>
    <row r="991" spans="1:2" x14ac:dyDescent="0.2">
      <c r="A991" s="10">
        <v>1183</v>
      </c>
      <c r="B991" s="14">
        <v>166.44325290437891</v>
      </c>
    </row>
    <row r="992" spans="1:2" x14ac:dyDescent="0.2">
      <c r="A992" s="10">
        <v>1184</v>
      </c>
      <c r="B992" s="14">
        <v>106.19469026548673</v>
      </c>
    </row>
    <row r="993" spans="1:2" x14ac:dyDescent="0.2">
      <c r="A993" s="10">
        <v>1185</v>
      </c>
      <c r="B993" s="14">
        <v>118.76590330788804</v>
      </c>
    </row>
    <row r="994" spans="1:2" x14ac:dyDescent="0.2">
      <c r="A994" s="10">
        <v>1186</v>
      </c>
      <c r="B994" s="14">
        <v>85.913185913185913</v>
      </c>
    </row>
    <row r="995" spans="1:2" x14ac:dyDescent="0.2">
      <c r="A995" s="10">
        <v>1188</v>
      </c>
      <c r="B995" s="14">
        <v>161.33004926108376</v>
      </c>
    </row>
    <row r="996" spans="1:2" x14ac:dyDescent="0.2">
      <c r="A996" s="10">
        <v>1189</v>
      </c>
      <c r="B996" s="14">
        <v>117.46987951807229</v>
      </c>
    </row>
    <row r="997" spans="1:2" x14ac:dyDescent="0.2">
      <c r="A997" s="10">
        <v>1190</v>
      </c>
      <c r="B997" s="14">
        <v>104.76718403547672</v>
      </c>
    </row>
    <row r="998" spans="1:2" x14ac:dyDescent="0.2">
      <c r="A998" s="10">
        <v>1193</v>
      </c>
      <c r="B998" s="14">
        <v>84.918478260869563</v>
      </c>
    </row>
    <row r="999" spans="1:2" x14ac:dyDescent="0.2">
      <c r="A999" s="10">
        <v>1195</v>
      </c>
      <c r="B999" s="14">
        <v>116.86390532544378</v>
      </c>
    </row>
    <row r="1000" spans="1:2" x14ac:dyDescent="0.2">
      <c r="A1000" s="10">
        <v>1196</v>
      </c>
      <c r="B1000" s="14">
        <v>120.87912087912088</v>
      </c>
    </row>
    <row r="1001" spans="1:2" x14ac:dyDescent="0.2">
      <c r="A1001" s="10">
        <v>1197</v>
      </c>
      <c r="B1001" s="14">
        <v>117.66505636070853</v>
      </c>
    </row>
    <row r="1002" spans="1:2" x14ac:dyDescent="0.2">
      <c r="A1002" s="10">
        <v>1198</v>
      </c>
      <c r="B1002" s="14">
        <v>85.207100591715971</v>
      </c>
    </row>
    <row r="1003" spans="1:2" x14ac:dyDescent="0.2">
      <c r="A1003" s="10">
        <v>1199</v>
      </c>
      <c r="B1003" s="14">
        <v>146.86468646864685</v>
      </c>
    </row>
    <row r="1004" spans="1:2" x14ac:dyDescent="0.2">
      <c r="A1004" s="10">
        <v>1200</v>
      </c>
      <c r="B1004" s="14">
        <v>107.09117221418235</v>
      </c>
    </row>
    <row r="1005" spans="1:2" x14ac:dyDescent="0.2">
      <c r="A1005" s="10">
        <v>1201</v>
      </c>
      <c r="B1005" s="14">
        <v>134.31712962962962</v>
      </c>
    </row>
    <row r="1006" spans="1:2" x14ac:dyDescent="0.2">
      <c r="A1006" s="10">
        <v>1202</v>
      </c>
      <c r="B1006" s="14">
        <v>111.24227093872962</v>
      </c>
    </row>
    <row r="1007" spans="1:2" x14ac:dyDescent="0.2">
      <c r="A1007" s="10">
        <v>1203</v>
      </c>
      <c r="B1007" s="14">
        <v>86.795252225519292</v>
      </c>
    </row>
    <row r="1008" spans="1:2" x14ac:dyDescent="0.2">
      <c r="A1008" s="10">
        <v>1204</v>
      </c>
      <c r="B1008" s="14">
        <v>130.67484662576686</v>
      </c>
    </row>
    <row r="1009" spans="1:2" x14ac:dyDescent="0.2">
      <c r="A1009" s="10">
        <v>1205</v>
      </c>
      <c r="B1009" s="14">
        <v>142.92364990689012</v>
      </c>
    </row>
    <row r="1010" spans="1:2" x14ac:dyDescent="0.2">
      <c r="A1010" s="10">
        <v>1206</v>
      </c>
      <c r="B1010" s="14">
        <v>123.81602914389799</v>
      </c>
    </row>
    <row r="1011" spans="1:2" x14ac:dyDescent="0.2">
      <c r="A1011" s="10">
        <v>1207</v>
      </c>
      <c r="B1011" s="14">
        <v>101.32575757575758</v>
      </c>
    </row>
    <row r="1012" spans="1:2" x14ac:dyDescent="0.2">
      <c r="A1012" s="10">
        <v>1208</v>
      </c>
      <c r="B1012" s="14">
        <v>117.64705882352941</v>
      </c>
    </row>
    <row r="1013" spans="1:2" x14ac:dyDescent="0.2">
      <c r="A1013" s="10">
        <v>1209</v>
      </c>
      <c r="B1013" s="14">
        <v>109.11925175370226</v>
      </c>
    </row>
    <row r="1014" spans="1:2" x14ac:dyDescent="0.2">
      <c r="A1014" s="10">
        <v>1210</v>
      </c>
      <c r="B1014" s="14">
        <v>174.6987951807229</v>
      </c>
    </row>
    <row r="1015" spans="1:2" x14ac:dyDescent="0.2">
      <c r="A1015" s="10">
        <v>1211</v>
      </c>
      <c r="B1015" s="14">
        <v>102.4390243902439</v>
      </c>
    </row>
    <row r="1016" spans="1:2" x14ac:dyDescent="0.2">
      <c r="A1016" s="10">
        <v>1212</v>
      </c>
      <c r="B1016" s="14">
        <v>93.607305936073061</v>
      </c>
    </row>
    <row r="1017" spans="1:2" x14ac:dyDescent="0.2">
      <c r="A1017" s="10">
        <v>1213</v>
      </c>
      <c r="B1017" s="14">
        <v>168.1547619047619</v>
      </c>
    </row>
    <row r="1018" spans="1:2" x14ac:dyDescent="0.2">
      <c r="A1018" s="10">
        <v>1214</v>
      </c>
      <c r="B1018" s="14">
        <v>151.04166666666666</v>
      </c>
    </row>
    <row r="1019" spans="1:2" x14ac:dyDescent="0.2">
      <c r="A1019" s="10">
        <v>1215</v>
      </c>
      <c r="B1019" s="14">
        <v>134.63463463463464</v>
      </c>
    </row>
    <row r="1020" spans="1:2" x14ac:dyDescent="0.2">
      <c r="A1020" s="10">
        <v>1216</v>
      </c>
      <c r="B1020" s="14">
        <v>139.82102908277406</v>
      </c>
    </row>
    <row r="1021" spans="1:2" x14ac:dyDescent="0.2">
      <c r="A1021" s="10">
        <v>1218</v>
      </c>
      <c r="B1021" s="14">
        <v>174.6240487062405</v>
      </c>
    </row>
    <row r="1022" spans="1:2" x14ac:dyDescent="0.2">
      <c r="A1022" s="10">
        <v>1219</v>
      </c>
      <c r="B1022" s="14">
        <v>88.267543859649123</v>
      </c>
    </row>
    <row r="1023" spans="1:2" x14ac:dyDescent="0.2">
      <c r="A1023" s="10">
        <v>1221</v>
      </c>
      <c r="B1023" s="14">
        <v>126.09649122807018</v>
      </c>
    </row>
    <row r="1024" spans="1:2" x14ac:dyDescent="0.2">
      <c r="A1024" s="10">
        <v>1222</v>
      </c>
      <c r="B1024" s="14">
        <v>110.6523534269199</v>
      </c>
    </row>
    <row r="1025" spans="1:2" x14ac:dyDescent="0.2">
      <c r="A1025" s="10">
        <v>1223</v>
      </c>
      <c r="B1025" s="14">
        <v>77.464788732394368</v>
      </c>
    </row>
    <row r="1026" spans="1:2" x14ac:dyDescent="0.2">
      <c r="A1026" s="10">
        <v>1224</v>
      </c>
      <c r="B1026" s="14">
        <v>64.559925093632955</v>
      </c>
    </row>
    <row r="1027" spans="1:2" x14ac:dyDescent="0.2">
      <c r="A1027" s="10">
        <v>1225</v>
      </c>
      <c r="B1027" s="14">
        <v>123.48993288590604</v>
      </c>
    </row>
    <row r="1028" spans="1:2" x14ac:dyDescent="0.2">
      <c r="A1028" s="10">
        <v>1226</v>
      </c>
      <c r="B1028" s="14">
        <v>127.41652021089631</v>
      </c>
    </row>
    <row r="1029" spans="1:2" x14ac:dyDescent="0.2">
      <c r="A1029" s="10">
        <v>1227</v>
      </c>
      <c r="B1029" s="14">
        <v>110.7087428867046</v>
      </c>
    </row>
    <row r="1030" spans="1:2" x14ac:dyDescent="0.2">
      <c r="A1030" s="10">
        <v>1228</v>
      </c>
      <c r="B1030" s="14">
        <v>161.18421052631578</v>
      </c>
    </row>
    <row r="1031" spans="1:2" x14ac:dyDescent="0.2">
      <c r="A1031" s="10">
        <v>1230</v>
      </c>
      <c r="B1031" s="14">
        <v>84.273390842733903</v>
      </c>
    </row>
    <row r="1032" spans="1:2" x14ac:dyDescent="0.2">
      <c r="A1032" s="10">
        <v>1234</v>
      </c>
      <c r="B1032" s="14">
        <v>119.52861952861953</v>
      </c>
    </row>
    <row r="1033" spans="1:2" x14ac:dyDescent="0.2">
      <c r="A1033" s="10">
        <v>1235</v>
      </c>
      <c r="B1033" s="14">
        <v>66.191446028513241</v>
      </c>
    </row>
    <row r="1034" spans="1:2" x14ac:dyDescent="0.2">
      <c r="A1034" s="10">
        <v>1236</v>
      </c>
      <c r="B1034" s="14">
        <v>77.85145739910314</v>
      </c>
    </row>
    <row r="1035" spans="1:2" x14ac:dyDescent="0.2">
      <c r="A1035" s="10">
        <v>1238</v>
      </c>
      <c r="B1035" s="14">
        <v>100.10266940451746</v>
      </c>
    </row>
    <row r="1036" spans="1:2" x14ac:dyDescent="0.2">
      <c r="A1036" s="10">
        <v>1239</v>
      </c>
      <c r="B1036" s="14">
        <v>124.89044697633655</v>
      </c>
    </row>
    <row r="1037" spans="1:2" x14ac:dyDescent="0.2">
      <c r="A1037" s="10">
        <v>1240</v>
      </c>
      <c r="B1037" s="14">
        <v>179.17789757412399</v>
      </c>
    </row>
    <row r="1038" spans="1:2" x14ac:dyDescent="0.2">
      <c r="A1038" s="10">
        <v>1241</v>
      </c>
      <c r="B1038" s="14">
        <v>127.20588235294117</v>
      </c>
    </row>
    <row r="1039" spans="1:2" x14ac:dyDescent="0.2">
      <c r="A1039" s="10">
        <v>1242</v>
      </c>
      <c r="B1039" s="14">
        <v>147.02664298401422</v>
      </c>
    </row>
    <row r="1040" spans="1:2" x14ac:dyDescent="0.2">
      <c r="A1040" s="10">
        <v>1243</v>
      </c>
      <c r="B1040" s="14">
        <v>144.92753623188406</v>
      </c>
    </row>
    <row r="1041" spans="1:2" x14ac:dyDescent="0.2">
      <c r="A1041" s="10">
        <v>1244</v>
      </c>
      <c r="B1041" s="14">
        <v>223.98843930635837</v>
      </c>
    </row>
    <row r="1042" spans="1:2" x14ac:dyDescent="0.2">
      <c r="A1042" s="10">
        <v>1245</v>
      </c>
      <c r="B1042" s="14">
        <v>151.61502966381016</v>
      </c>
    </row>
    <row r="1043" spans="1:2" x14ac:dyDescent="0.2">
      <c r="A1043" s="10">
        <v>1246</v>
      </c>
      <c r="B1043" s="14">
        <v>95.289079229122052</v>
      </c>
    </row>
    <row r="1044" spans="1:2" x14ac:dyDescent="0.2">
      <c r="A1044" s="10">
        <v>1247</v>
      </c>
      <c r="B1044" s="14">
        <v>120.09014810045075</v>
      </c>
    </row>
    <row r="1045" spans="1:2" x14ac:dyDescent="0.2">
      <c r="A1045" s="10">
        <v>1248</v>
      </c>
      <c r="B1045" s="14">
        <v>164.31334622823985</v>
      </c>
    </row>
    <row r="1046" spans="1:2" x14ac:dyDescent="0.2">
      <c r="A1046" s="10">
        <v>1249</v>
      </c>
      <c r="B1046" s="14">
        <v>62.925170068027214</v>
      </c>
    </row>
    <row r="1047" spans="1:2" x14ac:dyDescent="0.2">
      <c r="A1047" s="10">
        <v>1250</v>
      </c>
      <c r="B1047" s="14">
        <v>120.44534412955466</v>
      </c>
    </row>
    <row r="1048" spans="1:2" x14ac:dyDescent="0.2">
      <c r="A1048" s="10">
        <v>1251</v>
      </c>
      <c r="B1048" s="14">
        <v>115.63981042654028</v>
      </c>
    </row>
    <row r="1049" spans="1:2" x14ac:dyDescent="0.2">
      <c r="A1049" s="10">
        <v>1253</v>
      </c>
      <c r="B1049" s="14">
        <v>148.74141876430207</v>
      </c>
    </row>
    <row r="1050" spans="1:2" x14ac:dyDescent="0.2">
      <c r="A1050" s="10">
        <v>1254</v>
      </c>
      <c r="B1050" s="14">
        <v>135.67143516382095</v>
      </c>
    </row>
    <row r="1051" spans="1:2" x14ac:dyDescent="0.2">
      <c r="A1051" s="10">
        <v>1255</v>
      </c>
      <c r="B1051" s="14">
        <v>99.879227053140099</v>
      </c>
    </row>
    <row r="1052" spans="1:2" x14ac:dyDescent="0.2">
      <c r="A1052" s="10">
        <v>1256</v>
      </c>
      <c r="B1052" s="14">
        <v>93.269934162399409</v>
      </c>
    </row>
    <row r="1053" spans="1:2" x14ac:dyDescent="0.2">
      <c r="A1053" s="10">
        <v>1257</v>
      </c>
      <c r="B1053" s="14">
        <v>151.73628585807751</v>
      </c>
    </row>
    <row r="1054" spans="1:2" x14ac:dyDescent="0.2">
      <c r="A1054" s="10">
        <v>1258</v>
      </c>
      <c r="B1054" s="14">
        <v>115.625</v>
      </c>
    </row>
    <row r="1055" spans="1:2" x14ac:dyDescent="0.2">
      <c r="A1055" s="10">
        <v>1259</v>
      </c>
      <c r="B1055" s="14">
        <v>162.95025728987994</v>
      </c>
    </row>
    <row r="1056" spans="1:2" x14ac:dyDescent="0.2">
      <c r="A1056" s="10">
        <v>1260</v>
      </c>
      <c r="B1056" s="14">
        <v>143.26375711574951</v>
      </c>
    </row>
    <row r="1057" spans="1:2" x14ac:dyDescent="0.2">
      <c r="A1057" s="10">
        <v>1261</v>
      </c>
      <c r="B1057" s="14">
        <v>108.05970149253731</v>
      </c>
    </row>
    <row r="1058" spans="1:2" x14ac:dyDescent="0.2">
      <c r="A1058" s="10">
        <v>1262</v>
      </c>
      <c r="B1058" s="14">
        <v>122.76190476190476</v>
      </c>
    </row>
    <row r="1059" spans="1:2" x14ac:dyDescent="0.2">
      <c r="A1059" s="10">
        <v>1263</v>
      </c>
      <c r="B1059" s="14">
        <v>90.324384787472042</v>
      </c>
    </row>
    <row r="1060" spans="1:2" x14ac:dyDescent="0.2">
      <c r="A1060" s="10">
        <v>1264</v>
      </c>
      <c r="B1060" s="14">
        <v>98.958333333333329</v>
      </c>
    </row>
    <row r="1061" spans="1:2" x14ac:dyDescent="0.2">
      <c r="A1061" s="10">
        <v>1268</v>
      </c>
      <c r="B1061" s="14">
        <v>187.56194251734391</v>
      </c>
    </row>
    <row r="1062" spans="1:2" x14ac:dyDescent="0.2">
      <c r="A1062" s="10">
        <v>1269</v>
      </c>
      <c r="B1062" s="14">
        <v>110.53089643167972</v>
      </c>
    </row>
    <row r="1063" spans="1:2" x14ac:dyDescent="0.2">
      <c r="A1063" s="10">
        <v>1270</v>
      </c>
      <c r="B1063" s="14">
        <v>94.488188976377955</v>
      </c>
    </row>
    <row r="1064" spans="1:2" x14ac:dyDescent="0.2">
      <c r="A1064" s="10">
        <v>1271</v>
      </c>
      <c r="B1064" s="14">
        <v>170.60367454068242</v>
      </c>
    </row>
    <row r="1065" spans="1:2" x14ac:dyDescent="0.2">
      <c r="A1065" s="10">
        <v>1272</v>
      </c>
      <c r="B1065" s="14">
        <v>124.74815312290127</v>
      </c>
    </row>
    <row r="1066" spans="1:2" x14ac:dyDescent="0.2">
      <c r="A1066" s="10">
        <v>1273</v>
      </c>
      <c r="B1066" s="14">
        <v>146.524064171123</v>
      </c>
    </row>
    <row r="1067" spans="1:2" x14ac:dyDescent="0.2">
      <c r="A1067" s="10">
        <v>1274</v>
      </c>
      <c r="B1067" s="14">
        <v>130.43478260869566</v>
      </c>
    </row>
    <row r="1068" spans="1:2" x14ac:dyDescent="0.2">
      <c r="A1068" s="10">
        <v>1275</v>
      </c>
      <c r="B1068" s="14">
        <v>111.2</v>
      </c>
    </row>
    <row r="1069" spans="1:2" x14ac:dyDescent="0.2">
      <c r="A1069" s="10">
        <v>1277</v>
      </c>
      <c r="B1069" s="14">
        <v>116.12903225806451</v>
      </c>
    </row>
    <row r="1070" spans="1:2" x14ac:dyDescent="0.2">
      <c r="A1070" s="10">
        <v>1278</v>
      </c>
      <c r="B1070" s="14">
        <v>114.79118329466357</v>
      </c>
    </row>
    <row r="1071" spans="1:2" x14ac:dyDescent="0.2">
      <c r="A1071" s="10">
        <v>1279</v>
      </c>
      <c r="B1071" s="14">
        <v>116.69128508124076</v>
      </c>
    </row>
    <row r="1072" spans="1:2" x14ac:dyDescent="0.2">
      <c r="A1072" s="10">
        <v>1280</v>
      </c>
      <c r="B1072" s="14">
        <v>60.638297872340424</v>
      </c>
    </row>
    <row r="1073" spans="1:2" x14ac:dyDescent="0.2">
      <c r="A1073" s="10">
        <v>1281</v>
      </c>
      <c r="B1073" s="14">
        <v>144.31023521932613</v>
      </c>
    </row>
    <row r="1074" spans="1:2" x14ac:dyDescent="0.2">
      <c r="A1074" s="10">
        <v>1282</v>
      </c>
      <c r="B1074" s="14">
        <v>134.42867811799852</v>
      </c>
    </row>
    <row r="1075" spans="1:2" x14ac:dyDescent="0.2">
      <c r="A1075" s="10">
        <v>1283</v>
      </c>
      <c r="B1075" s="14">
        <v>144.71153846153845</v>
      </c>
    </row>
    <row r="1076" spans="1:2" x14ac:dyDescent="0.2">
      <c r="A1076" s="10">
        <v>1285</v>
      </c>
      <c r="B1076" s="14">
        <v>69.064160196158568</v>
      </c>
    </row>
    <row r="1077" spans="1:2" x14ac:dyDescent="0.2">
      <c r="A1077" s="10">
        <v>1286</v>
      </c>
      <c r="B1077" s="14">
        <v>93.838526912181308</v>
      </c>
    </row>
    <row r="1078" spans="1:2" x14ac:dyDescent="0.2">
      <c r="A1078" s="10">
        <v>1287</v>
      </c>
      <c r="B1078" s="14">
        <v>107.68072289156626</v>
      </c>
    </row>
    <row r="1079" spans="1:2" x14ac:dyDescent="0.2">
      <c r="A1079" s="10">
        <v>1288</v>
      </c>
      <c r="B1079" s="14">
        <v>120.10113780025284</v>
      </c>
    </row>
    <row r="1080" spans="1:2" x14ac:dyDescent="0.2">
      <c r="A1080" s="10">
        <v>1290</v>
      </c>
      <c r="B1080" s="14">
        <v>142.63959390862945</v>
      </c>
    </row>
    <row r="1081" spans="1:2" x14ac:dyDescent="0.2">
      <c r="A1081" s="10">
        <v>1291</v>
      </c>
      <c r="B1081" s="14">
        <v>156.68402777777777</v>
      </c>
    </row>
    <row r="1082" spans="1:2" x14ac:dyDescent="0.2">
      <c r="A1082" s="10">
        <v>1293</v>
      </c>
      <c r="B1082" s="14">
        <v>45.320404721753796</v>
      </c>
    </row>
    <row r="1083" spans="1:2" x14ac:dyDescent="0.2">
      <c r="A1083" s="10">
        <v>1294</v>
      </c>
      <c r="B1083" s="14">
        <v>97.896634615384613</v>
      </c>
    </row>
    <row r="1084" spans="1:2" x14ac:dyDescent="0.2">
      <c r="A1084" s="10">
        <v>1295</v>
      </c>
      <c r="B1084" s="14">
        <v>133.10185185185185</v>
      </c>
    </row>
    <row r="1085" spans="1:2" x14ac:dyDescent="0.2">
      <c r="A1085" s="10">
        <v>1296</v>
      </c>
      <c r="B1085" s="14">
        <v>131.65399239543726</v>
      </c>
    </row>
    <row r="1086" spans="1:2" x14ac:dyDescent="0.2">
      <c r="A1086" s="10">
        <v>1297</v>
      </c>
      <c r="B1086" s="14">
        <v>137.41134751773049</v>
      </c>
    </row>
    <row r="1087" spans="1:2" x14ac:dyDescent="0.2">
      <c r="A1087" s="10">
        <v>1299</v>
      </c>
      <c r="B1087" s="14">
        <v>28.358738036157391</v>
      </c>
    </row>
    <row r="1088" spans="1:2" x14ac:dyDescent="0.2">
      <c r="A1088" s="10">
        <v>1300</v>
      </c>
      <c r="B1088" s="14">
        <v>123.59550561797752</v>
      </c>
    </row>
    <row r="1089" spans="1:2" x14ac:dyDescent="0.2">
      <c r="A1089" s="10">
        <v>1301</v>
      </c>
      <c r="B1089" s="14">
        <v>113.464447806354</v>
      </c>
    </row>
    <row r="1090" spans="1:2" x14ac:dyDescent="0.2">
      <c r="A1090" s="10">
        <v>1302</v>
      </c>
      <c r="B1090" s="14">
        <v>118.80856760374833</v>
      </c>
    </row>
    <row r="1091" spans="1:2" x14ac:dyDescent="0.2">
      <c r="A1091" s="10">
        <v>1303</v>
      </c>
      <c r="B1091" s="14">
        <v>114.80601741884402</v>
      </c>
    </row>
    <row r="1092" spans="1:2" x14ac:dyDescent="0.2">
      <c r="A1092" s="10">
        <v>1304</v>
      </c>
      <c r="B1092" s="14">
        <v>143.56435643564356</v>
      </c>
    </row>
    <row r="1093" spans="1:2" x14ac:dyDescent="0.2">
      <c r="A1093" s="10">
        <v>1306</v>
      </c>
      <c r="B1093" s="14">
        <v>196.73123486682809</v>
      </c>
    </row>
    <row r="1094" spans="1:2" x14ac:dyDescent="0.2">
      <c r="A1094" s="10">
        <v>1308</v>
      </c>
      <c r="B1094" s="14">
        <v>139.39393939393941</v>
      </c>
    </row>
    <row r="1095" spans="1:2" x14ac:dyDescent="0.2">
      <c r="A1095" s="10">
        <v>1309</v>
      </c>
      <c r="B1095" s="14">
        <v>131.01604278074868</v>
      </c>
    </row>
    <row r="1096" spans="1:2" x14ac:dyDescent="0.2">
      <c r="A1096" s="10">
        <v>1310</v>
      </c>
      <c r="B1096" s="14">
        <v>138.48531684698608</v>
      </c>
    </row>
    <row r="1097" spans="1:2" x14ac:dyDescent="0.2">
      <c r="A1097" s="10">
        <v>1311</v>
      </c>
      <c r="B1097" s="14">
        <v>176.130389064143</v>
      </c>
    </row>
    <row r="1098" spans="1:2" x14ac:dyDescent="0.2">
      <c r="A1098" s="10">
        <v>1312</v>
      </c>
      <c r="B1098" s="14">
        <v>159.34065934065933</v>
      </c>
    </row>
    <row r="1099" spans="1:2" x14ac:dyDescent="0.2">
      <c r="A1099" s="10">
        <v>1313</v>
      </c>
      <c r="B1099" s="14">
        <v>107.47330960854093</v>
      </c>
    </row>
    <row r="1100" spans="1:2" x14ac:dyDescent="0.2">
      <c r="A1100" s="10">
        <v>1314</v>
      </c>
      <c r="B1100" s="14">
        <v>128.19084263178146</v>
      </c>
    </row>
    <row r="1101" spans="1:2" x14ac:dyDescent="0.2">
      <c r="A1101" s="10">
        <v>1315</v>
      </c>
      <c r="B1101" s="14">
        <v>125.52742616033755</v>
      </c>
    </row>
    <row r="1102" spans="1:2" x14ac:dyDescent="0.2">
      <c r="A1102" s="10">
        <v>1316</v>
      </c>
      <c r="B1102" s="14">
        <v>97.964015151515156</v>
      </c>
    </row>
    <row r="1103" spans="1:2" x14ac:dyDescent="0.2">
      <c r="A1103" s="10">
        <v>1317</v>
      </c>
      <c r="B1103" s="14">
        <v>181.2840490797546</v>
      </c>
    </row>
    <row r="1104" spans="1:2" x14ac:dyDescent="0.2">
      <c r="A1104" s="10">
        <v>1319</v>
      </c>
      <c r="B1104" s="14">
        <v>153.88919977616118</v>
      </c>
    </row>
    <row r="1105" spans="1:2" x14ac:dyDescent="0.2">
      <c r="A1105" s="10">
        <v>1320</v>
      </c>
      <c r="B1105" s="14">
        <v>117.0886075949367</v>
      </c>
    </row>
    <row r="1106" spans="1:2" x14ac:dyDescent="0.2">
      <c r="A1106" s="10">
        <v>1321</v>
      </c>
      <c r="B1106" s="14">
        <v>105.88633288227334</v>
      </c>
    </row>
    <row r="1107" spans="1:2" x14ac:dyDescent="0.2">
      <c r="A1107" s="10">
        <v>1322</v>
      </c>
      <c r="B1107" s="14">
        <v>100.69444444444444</v>
      </c>
    </row>
    <row r="1108" spans="1:2" x14ac:dyDescent="0.2">
      <c r="A1108" s="10">
        <v>1323</v>
      </c>
      <c r="B1108" s="14">
        <v>98.803952158086318</v>
      </c>
    </row>
    <row r="1109" spans="1:2" x14ac:dyDescent="0.2">
      <c r="A1109" s="10">
        <v>1324</v>
      </c>
      <c r="B1109" s="14">
        <v>116.52542372881356</v>
      </c>
    </row>
    <row r="1110" spans="1:2" x14ac:dyDescent="0.2">
      <c r="A1110" s="10">
        <v>1325</v>
      </c>
      <c r="B1110" s="14">
        <v>81.894150417827305</v>
      </c>
    </row>
    <row r="1111" spans="1:2" x14ac:dyDescent="0.2">
      <c r="A1111" s="10">
        <v>1326</v>
      </c>
      <c r="B1111" s="14">
        <v>69.095477386934675</v>
      </c>
    </row>
    <row r="1112" spans="1:2" x14ac:dyDescent="0.2">
      <c r="A1112" s="10">
        <v>1327</v>
      </c>
      <c r="B1112" s="14">
        <v>102.0671834625323</v>
      </c>
    </row>
    <row r="1113" spans="1:2" x14ac:dyDescent="0.2">
      <c r="A1113" s="10">
        <v>1328</v>
      </c>
      <c r="B1113" s="14">
        <v>159.9264705882353</v>
      </c>
    </row>
    <row r="1114" spans="1:2" x14ac:dyDescent="0.2">
      <c r="A1114" s="10">
        <v>1329</v>
      </c>
      <c r="B1114" s="14">
        <v>91.690544412607451</v>
      </c>
    </row>
    <row r="1115" spans="1:2" x14ac:dyDescent="0.2">
      <c r="A1115" s="10">
        <v>1330</v>
      </c>
      <c r="B1115" s="14">
        <v>108.14950980392157</v>
      </c>
    </row>
    <row r="1116" spans="1:2" x14ac:dyDescent="0.2">
      <c r="A1116" s="10">
        <v>1331</v>
      </c>
      <c r="B1116" s="14">
        <v>142.9471032745592</v>
      </c>
    </row>
    <row r="1117" spans="1:2" x14ac:dyDescent="0.2">
      <c r="A1117" s="10">
        <v>1332</v>
      </c>
      <c r="B1117" s="14">
        <v>138.88888888888889</v>
      </c>
    </row>
    <row r="1118" spans="1:2" x14ac:dyDescent="0.2">
      <c r="A1118" s="10">
        <v>1333</v>
      </c>
      <c r="B1118" s="14">
        <v>122.54901960784314</v>
      </c>
    </row>
    <row r="1119" spans="1:2" x14ac:dyDescent="0.2">
      <c r="A1119" s="10">
        <v>1334</v>
      </c>
      <c r="B1119" s="14">
        <v>92.279411764705884</v>
      </c>
    </row>
    <row r="1120" spans="1:2" x14ac:dyDescent="0.2">
      <c r="A1120" s="10">
        <v>1336</v>
      </c>
      <c r="B1120" s="14">
        <v>125.86206896551724</v>
      </c>
    </row>
    <row r="1121" spans="1:2" x14ac:dyDescent="0.2">
      <c r="A1121" s="10">
        <v>1338</v>
      </c>
      <c r="B1121" s="14">
        <v>75.757575757575751</v>
      </c>
    </row>
    <row r="1122" spans="1:2" x14ac:dyDescent="0.2">
      <c r="A1122" s="10">
        <v>1339</v>
      </c>
      <c r="B1122" s="14">
        <v>107.46910263299301</v>
      </c>
    </row>
    <row r="1123" spans="1:2" x14ac:dyDescent="0.2">
      <c r="A1123" s="10">
        <v>1340</v>
      </c>
      <c r="B1123" s="14">
        <v>148.72685185185185</v>
      </c>
    </row>
    <row r="1124" spans="1:2" x14ac:dyDescent="0.2">
      <c r="A1124" s="10">
        <v>1341</v>
      </c>
      <c r="B1124" s="14">
        <v>141.05504587155963</v>
      </c>
    </row>
    <row r="1125" spans="1:2" x14ac:dyDescent="0.2">
      <c r="A1125" s="10">
        <v>1342</v>
      </c>
      <c r="B1125" s="14">
        <v>139.13824057450628</v>
      </c>
    </row>
    <row r="1126" spans="1:2" x14ac:dyDescent="0.2">
      <c r="A1126" s="10">
        <v>1343</v>
      </c>
      <c r="B1126" s="14">
        <v>105.3480866758875</v>
      </c>
    </row>
    <row r="1127" spans="1:2" x14ac:dyDescent="0.2">
      <c r="A1127" s="10">
        <v>1344</v>
      </c>
      <c r="B1127" s="14">
        <v>92.524830109775223</v>
      </c>
    </row>
    <row r="1128" spans="1:2" x14ac:dyDescent="0.2">
      <c r="A1128" s="10">
        <v>1345</v>
      </c>
      <c r="B1128" s="14">
        <v>107.02953296703296</v>
      </c>
    </row>
    <row r="1129" spans="1:2" x14ac:dyDescent="0.2">
      <c r="A1129" s="10">
        <v>1346</v>
      </c>
      <c r="B1129" s="14">
        <v>113.02083333333333</v>
      </c>
    </row>
    <row r="1130" spans="1:2" x14ac:dyDescent="0.2">
      <c r="A1130" s="10">
        <v>1347</v>
      </c>
      <c r="B1130" s="14">
        <v>121.75324675324676</v>
      </c>
    </row>
    <row r="1131" spans="1:2" x14ac:dyDescent="0.2">
      <c r="A1131" s="10">
        <v>1348</v>
      </c>
      <c r="B1131" s="14">
        <v>159.60754504504504</v>
      </c>
    </row>
    <row r="1132" spans="1:2" x14ac:dyDescent="0.2">
      <c r="A1132" s="10">
        <v>1349</v>
      </c>
      <c r="B1132" s="14">
        <v>143.90896921017404</v>
      </c>
    </row>
    <row r="1133" spans="1:2" x14ac:dyDescent="0.2">
      <c r="A1133" s="10">
        <v>1350</v>
      </c>
      <c r="B1133" s="14">
        <v>51.738761662425787</v>
      </c>
    </row>
    <row r="1134" spans="1:2" x14ac:dyDescent="0.2">
      <c r="A1134" s="10">
        <v>1352</v>
      </c>
      <c r="B1134" s="14">
        <v>99.650349650349654</v>
      </c>
    </row>
    <row r="1135" spans="1:2" x14ac:dyDescent="0.2">
      <c r="A1135" s="10">
        <v>1353</v>
      </c>
      <c r="B1135" s="14">
        <v>114.71088435374149</v>
      </c>
    </row>
    <row r="1136" spans="1:2" x14ac:dyDescent="0.2">
      <c r="A1136" s="10">
        <v>1354</v>
      </c>
      <c r="B1136" s="14">
        <v>126.6213712168005</v>
      </c>
    </row>
    <row r="1137" spans="1:2" x14ac:dyDescent="0.2">
      <c r="A1137" s="10">
        <v>1355</v>
      </c>
      <c r="B1137" s="14">
        <v>126.00536193029491</v>
      </c>
    </row>
    <row r="1138" spans="1:2" x14ac:dyDescent="0.2">
      <c r="A1138" s="10">
        <v>1356</v>
      </c>
      <c r="B1138" s="14">
        <v>88.541666666666671</v>
      </c>
    </row>
    <row r="1139" spans="1:2" x14ac:dyDescent="0.2">
      <c r="A1139" s="10">
        <v>1357</v>
      </c>
      <c r="B1139" s="14">
        <v>123.31838565022422</v>
      </c>
    </row>
    <row r="1140" spans="1:2" x14ac:dyDescent="0.2">
      <c r="A1140" s="10">
        <v>1358</v>
      </c>
      <c r="B1140" s="14">
        <v>139.05380333951763</v>
      </c>
    </row>
    <row r="1141" spans="1:2" x14ac:dyDescent="0.2">
      <c r="A1141" s="10">
        <v>1360</v>
      </c>
      <c r="B1141" s="14">
        <v>159.09090909090909</v>
      </c>
    </row>
    <row r="1142" spans="1:2" x14ac:dyDescent="0.2">
      <c r="A1142" s="10">
        <v>1361</v>
      </c>
      <c r="B1142" s="14">
        <v>72.664359861591691</v>
      </c>
    </row>
    <row r="1143" spans="1:2" x14ac:dyDescent="0.2">
      <c r="A1143" s="10">
        <v>1362</v>
      </c>
      <c r="B1143" s="14">
        <v>169.93464052287581</v>
      </c>
    </row>
    <row r="1144" spans="1:2" x14ac:dyDescent="0.2">
      <c r="A1144" s="10">
        <v>1363</v>
      </c>
      <c r="B1144" s="14">
        <v>60.35673187571922</v>
      </c>
    </row>
    <row r="1145" spans="1:2" x14ac:dyDescent="0.2">
      <c r="A1145" s="10">
        <v>1364</v>
      </c>
      <c r="B1145" s="14">
        <v>111.14164305949008</v>
      </c>
    </row>
    <row r="1146" spans="1:2" x14ac:dyDescent="0.2">
      <c r="A1146" s="10">
        <v>1366</v>
      </c>
      <c r="B1146" s="14">
        <v>129.03225806451613</v>
      </c>
    </row>
    <row r="1147" spans="1:2" x14ac:dyDescent="0.2">
      <c r="A1147" s="10">
        <v>1367</v>
      </c>
      <c r="B1147" s="14">
        <v>107.82122905027933</v>
      </c>
    </row>
    <row r="1148" spans="1:2" x14ac:dyDescent="0.2">
      <c r="A1148" s="10">
        <v>1370</v>
      </c>
      <c r="B1148" s="14">
        <v>139.08872901678657</v>
      </c>
    </row>
    <row r="1149" spans="1:2" x14ac:dyDescent="0.2">
      <c r="A1149" s="10">
        <v>1371</v>
      </c>
      <c r="B1149" s="14">
        <v>76.419213973799131</v>
      </c>
    </row>
    <row r="1150" spans="1:2" x14ac:dyDescent="0.2">
      <c r="A1150" s="10">
        <v>1372</v>
      </c>
      <c r="B1150" s="14">
        <v>99.638771824202294</v>
      </c>
    </row>
    <row r="1151" spans="1:2" x14ac:dyDescent="0.2">
      <c r="A1151" s="10">
        <v>1373</v>
      </c>
      <c r="B1151" s="14">
        <v>130.8059132093467</v>
      </c>
    </row>
    <row r="1152" spans="1:2" x14ac:dyDescent="0.2">
      <c r="A1152" s="10">
        <v>1374</v>
      </c>
      <c r="B1152" s="14">
        <v>177.17432586403342</v>
      </c>
    </row>
    <row r="1153" spans="1:2" x14ac:dyDescent="0.2">
      <c r="A1153" s="10">
        <v>1375</v>
      </c>
      <c r="B1153" s="14">
        <v>127.68130745658836</v>
      </c>
    </row>
    <row r="1154" spans="1:2" x14ac:dyDescent="0.2">
      <c r="A1154" s="10">
        <v>1376</v>
      </c>
      <c r="B1154" s="14">
        <v>152.1323997453851</v>
      </c>
    </row>
    <row r="1155" spans="1:2" x14ac:dyDescent="0.2">
      <c r="A1155" s="10">
        <v>1377</v>
      </c>
      <c r="B1155" s="14">
        <v>115.18987341772151</v>
      </c>
    </row>
    <row r="1156" spans="1:2" x14ac:dyDescent="0.2">
      <c r="A1156" s="10">
        <v>1378</v>
      </c>
      <c r="B1156" s="14">
        <v>72.942643391521202</v>
      </c>
    </row>
    <row r="1157" spans="1:2" x14ac:dyDescent="0.2">
      <c r="A1157" s="10">
        <v>1380</v>
      </c>
      <c r="B1157" s="14">
        <v>120.15781922525107</v>
      </c>
    </row>
    <row r="1158" spans="1:2" x14ac:dyDescent="0.2">
      <c r="A1158" s="10">
        <v>1381</v>
      </c>
      <c r="B1158" s="14">
        <v>67.708333333333329</v>
      </c>
    </row>
    <row r="1159" spans="1:2" x14ac:dyDescent="0.2">
      <c r="A1159" s="10">
        <v>1382</v>
      </c>
      <c r="B1159" s="14">
        <v>112.18705715635333</v>
      </c>
    </row>
    <row r="1160" spans="1:2" x14ac:dyDescent="0.2">
      <c r="A1160" s="10">
        <v>1383</v>
      </c>
      <c r="B1160" s="14">
        <v>89.103291713961411</v>
      </c>
    </row>
    <row r="1161" spans="1:2" x14ac:dyDescent="0.2">
      <c r="A1161" s="10">
        <v>1384</v>
      </c>
      <c r="B1161" s="14">
        <v>79.096045197740111</v>
      </c>
    </row>
    <row r="1162" spans="1:2" x14ac:dyDescent="0.2">
      <c r="A1162" s="10">
        <v>1385</v>
      </c>
      <c r="B1162" s="14">
        <v>83.465818759936411</v>
      </c>
    </row>
    <row r="1163" spans="1:2" x14ac:dyDescent="0.2">
      <c r="A1163" s="10">
        <v>1386</v>
      </c>
      <c r="B1163" s="14">
        <v>108.75216637781629</v>
      </c>
    </row>
    <row r="1164" spans="1:2" x14ac:dyDescent="0.2">
      <c r="A1164" s="10">
        <v>1387</v>
      </c>
      <c r="B1164" s="14">
        <v>89.798850574712645</v>
      </c>
    </row>
    <row r="1165" spans="1:2" x14ac:dyDescent="0.2">
      <c r="A1165" s="10">
        <v>1388</v>
      </c>
      <c r="B1165" s="14">
        <v>53.840063341250989</v>
      </c>
    </row>
    <row r="1166" spans="1:2" x14ac:dyDescent="0.2">
      <c r="A1166" s="10">
        <v>1389</v>
      </c>
      <c r="B1166" s="14">
        <v>216.20847651775486</v>
      </c>
    </row>
    <row r="1167" spans="1:2" x14ac:dyDescent="0.2">
      <c r="A1167" s="10">
        <v>1390</v>
      </c>
      <c r="B1167" s="14">
        <v>107.55336617405582</v>
      </c>
    </row>
    <row r="1168" spans="1:2" x14ac:dyDescent="0.2">
      <c r="A1168" s="10">
        <v>1391</v>
      </c>
      <c r="B1168" s="14">
        <v>154.09836065573771</v>
      </c>
    </row>
    <row r="1169" spans="1:2" x14ac:dyDescent="0.2">
      <c r="A1169" s="10">
        <v>1393</v>
      </c>
      <c r="B1169" s="14">
        <v>136.66666666666666</v>
      </c>
    </row>
    <row r="1170" spans="1:2" x14ac:dyDescent="0.2">
      <c r="A1170" s="10">
        <v>1396</v>
      </c>
      <c r="B1170" s="14">
        <v>113.30096696212732</v>
      </c>
    </row>
    <row r="1171" spans="1:2" x14ac:dyDescent="0.2">
      <c r="A1171" s="10">
        <v>1397</v>
      </c>
      <c r="B1171" s="14">
        <v>94.842916419679909</v>
      </c>
    </row>
    <row r="1172" spans="1:2" x14ac:dyDescent="0.2">
      <c r="A1172" s="10">
        <v>1398</v>
      </c>
      <c r="B1172" s="14">
        <v>90.879048248512888</v>
      </c>
    </row>
    <row r="1173" spans="1:2" x14ac:dyDescent="0.2">
      <c r="A1173" s="10">
        <v>1399</v>
      </c>
      <c r="B1173" s="14">
        <v>72.47899159663865</v>
      </c>
    </row>
    <row r="1174" spans="1:2" x14ac:dyDescent="0.2">
      <c r="A1174" s="10">
        <v>1400</v>
      </c>
      <c r="B1174" s="14">
        <v>85.478855721393032</v>
      </c>
    </row>
    <row r="1175" spans="1:2" x14ac:dyDescent="0.2">
      <c r="A1175" s="10">
        <v>1401</v>
      </c>
      <c r="B1175" s="14">
        <v>103.62694300518135</v>
      </c>
    </row>
    <row r="1176" spans="1:2" x14ac:dyDescent="0.2">
      <c r="A1176" s="10">
        <v>1402</v>
      </c>
      <c r="B1176" s="14">
        <v>121.15505335844318</v>
      </c>
    </row>
    <row r="1177" spans="1:2" x14ac:dyDescent="0.2">
      <c r="A1177" s="10">
        <v>1403</v>
      </c>
      <c r="B1177" s="14">
        <v>149.82921174652242</v>
      </c>
    </row>
    <row r="1178" spans="1:2" x14ac:dyDescent="0.2">
      <c r="A1178" s="10">
        <v>1404</v>
      </c>
      <c r="B1178" s="14">
        <v>193.25273224043715</v>
      </c>
    </row>
    <row r="1179" spans="1:2" x14ac:dyDescent="0.2">
      <c r="A1179" s="10">
        <v>1405</v>
      </c>
      <c r="B1179" s="14">
        <v>86.490939044481053</v>
      </c>
    </row>
    <row r="1180" spans="1:2" x14ac:dyDescent="0.2">
      <c r="A1180" s="10">
        <v>1407</v>
      </c>
      <c r="B1180" s="14">
        <v>173.17708333333334</v>
      </c>
    </row>
    <row r="1181" spans="1:2" x14ac:dyDescent="0.2">
      <c r="A1181" s="10">
        <v>1408</v>
      </c>
      <c r="B1181" s="14">
        <v>134.45378151260505</v>
      </c>
    </row>
    <row r="1182" spans="1:2" x14ac:dyDescent="0.2">
      <c r="A1182" s="10">
        <v>1409</v>
      </c>
      <c r="B1182" s="14">
        <v>92.07630227439472</v>
      </c>
    </row>
    <row r="1183" spans="1:2" x14ac:dyDescent="0.2">
      <c r="A1183" s="10">
        <v>1410</v>
      </c>
      <c r="B1183" s="14">
        <v>102.72336359292881</v>
      </c>
    </row>
    <row r="1184" spans="1:2" x14ac:dyDescent="0.2">
      <c r="A1184" s="10">
        <v>1411</v>
      </c>
      <c r="B1184" s="14">
        <v>125</v>
      </c>
    </row>
    <row r="1185" spans="1:2" x14ac:dyDescent="0.2">
      <c r="A1185" s="10">
        <v>1412</v>
      </c>
      <c r="B1185" s="14">
        <v>83.932853717026376</v>
      </c>
    </row>
    <row r="1186" spans="1:2" x14ac:dyDescent="0.2">
      <c r="A1186" s="10">
        <v>1414</v>
      </c>
      <c r="B1186" s="14">
        <v>139.3709327548807</v>
      </c>
    </row>
    <row r="1187" spans="1:2" x14ac:dyDescent="0.2">
      <c r="A1187" s="10">
        <v>1415</v>
      </c>
      <c r="B1187" s="14">
        <v>112.01298701298701</v>
      </c>
    </row>
    <row r="1188" spans="1:2" x14ac:dyDescent="0.2">
      <c r="A1188" s="10">
        <v>1418</v>
      </c>
      <c r="B1188" s="14">
        <v>138.77551020408163</v>
      </c>
    </row>
    <row r="1189" spans="1:2" x14ac:dyDescent="0.2">
      <c r="A1189" s="10">
        <v>1419</v>
      </c>
      <c r="B1189" s="14">
        <v>108.39160839160839</v>
      </c>
    </row>
    <row r="1190" spans="1:2" x14ac:dyDescent="0.2">
      <c r="A1190" s="10">
        <v>1420</v>
      </c>
      <c r="B1190" s="14">
        <v>120.93275488069415</v>
      </c>
    </row>
    <row r="1191" spans="1:2" x14ac:dyDescent="0.2">
      <c r="A1191" s="10">
        <v>1421</v>
      </c>
      <c r="B1191" s="14">
        <v>127.04802259887006</v>
      </c>
    </row>
    <row r="1192" spans="1:2" x14ac:dyDescent="0.2">
      <c r="A1192" s="10">
        <v>1424</v>
      </c>
      <c r="B1192" s="14">
        <v>124.92957746478874</v>
      </c>
    </row>
    <row r="1193" spans="1:2" x14ac:dyDescent="0.2">
      <c r="A1193" s="10">
        <v>1425</v>
      </c>
      <c r="B1193" s="14">
        <v>107.14285714285714</v>
      </c>
    </row>
    <row r="1194" spans="1:2" x14ac:dyDescent="0.2">
      <c r="A1194" s="10">
        <v>1426</v>
      </c>
      <c r="B1194" s="14">
        <v>113.4185303514377</v>
      </c>
    </row>
    <row r="1195" spans="1:2" x14ac:dyDescent="0.2">
      <c r="A1195" s="10">
        <v>1427</v>
      </c>
      <c r="B1195" s="14">
        <v>127.40949694405266</v>
      </c>
    </row>
    <row r="1196" spans="1:2" x14ac:dyDescent="0.2">
      <c r="A1196" s="10">
        <v>1428</v>
      </c>
      <c r="B1196" s="14">
        <v>89.858793324775348</v>
      </c>
    </row>
    <row r="1197" spans="1:2" x14ac:dyDescent="0.2">
      <c r="A1197" s="10">
        <v>1429</v>
      </c>
      <c r="B1197" s="14">
        <v>148.00995024875621</v>
      </c>
    </row>
    <row r="1198" spans="1:2" x14ac:dyDescent="0.2">
      <c r="A1198" s="10">
        <v>1430</v>
      </c>
      <c r="B1198" s="14">
        <v>127.01388888888889</v>
      </c>
    </row>
    <row r="1199" spans="1:2" x14ac:dyDescent="0.2">
      <c r="A1199" s="10">
        <v>1431</v>
      </c>
      <c r="B1199" s="14">
        <v>104.53754080522307</v>
      </c>
    </row>
    <row r="1200" spans="1:2" x14ac:dyDescent="0.2">
      <c r="A1200" s="10">
        <v>1433</v>
      </c>
      <c r="B1200" s="14">
        <v>66.632231404958674</v>
      </c>
    </row>
    <row r="1201" spans="1:2" x14ac:dyDescent="0.2">
      <c r="A1201" s="10">
        <v>1434</v>
      </c>
      <c r="B1201" s="14">
        <v>104.07366071428571</v>
      </c>
    </row>
    <row r="1202" spans="1:2" x14ac:dyDescent="0.2">
      <c r="A1202" s="10">
        <v>1435</v>
      </c>
      <c r="B1202" s="14">
        <v>142.09591474245116</v>
      </c>
    </row>
    <row r="1203" spans="1:2" x14ac:dyDescent="0.2">
      <c r="A1203" s="10">
        <v>1436</v>
      </c>
      <c r="B1203" s="14">
        <v>113.20754716981132</v>
      </c>
    </row>
    <row r="1204" spans="1:2" x14ac:dyDescent="0.2">
      <c r="A1204" s="10">
        <v>1437</v>
      </c>
      <c r="B1204" s="14">
        <v>139.46759259259258</v>
      </c>
    </row>
    <row r="1205" spans="1:2" x14ac:dyDescent="0.2">
      <c r="A1205" s="10">
        <v>1438</v>
      </c>
      <c r="B1205" s="14">
        <v>204.25310559006212</v>
      </c>
    </row>
    <row r="1206" spans="1:2" x14ac:dyDescent="0.2">
      <c r="A1206" s="10">
        <v>1439</v>
      </c>
      <c r="B1206" s="14">
        <v>121.11650485436893</v>
      </c>
    </row>
    <row r="1207" spans="1:2" x14ac:dyDescent="0.2">
      <c r="A1207" s="10">
        <v>1440</v>
      </c>
      <c r="B1207" s="14">
        <v>114.20289855072464</v>
      </c>
    </row>
    <row r="1208" spans="1:2" x14ac:dyDescent="0.2">
      <c r="A1208" s="10">
        <v>1441</v>
      </c>
      <c r="B1208" s="14">
        <v>74.75538160469668</v>
      </c>
    </row>
    <row r="1209" spans="1:2" x14ac:dyDescent="0.2">
      <c r="A1209" s="10">
        <v>1443</v>
      </c>
      <c r="B1209" s="14">
        <v>154.45939212755357</v>
      </c>
    </row>
    <row r="1210" spans="1:2" x14ac:dyDescent="0.2">
      <c r="A1210" s="10">
        <v>1444</v>
      </c>
      <c r="B1210" s="14">
        <v>127.10084033613445</v>
      </c>
    </row>
    <row r="1211" spans="1:2" x14ac:dyDescent="0.2">
      <c r="A1211" s="10">
        <v>1445</v>
      </c>
      <c r="B1211" s="14">
        <v>126.30098452883263</v>
      </c>
    </row>
    <row r="1212" spans="1:2" x14ac:dyDescent="0.2">
      <c r="A1212" s="10">
        <v>1446</v>
      </c>
      <c r="B1212" s="14">
        <v>141.29244249726179</v>
      </c>
    </row>
    <row r="1213" spans="1:2" x14ac:dyDescent="0.2">
      <c r="A1213" s="10">
        <v>1447</v>
      </c>
      <c r="B1213" s="14">
        <v>132.91245791245791</v>
      </c>
    </row>
    <row r="1214" spans="1:2" x14ac:dyDescent="0.2">
      <c r="A1214" s="10">
        <v>1448</v>
      </c>
      <c r="B1214" s="14">
        <v>114.83253588516746</v>
      </c>
    </row>
    <row r="1215" spans="1:2" x14ac:dyDescent="0.2">
      <c r="A1215" s="10">
        <v>1449</v>
      </c>
      <c r="B1215" s="14">
        <v>83.20950965824666</v>
      </c>
    </row>
    <row r="1216" spans="1:2" x14ac:dyDescent="0.2">
      <c r="A1216" s="10">
        <v>1452</v>
      </c>
      <c r="B1216" s="14">
        <v>181.93282636248415</v>
      </c>
    </row>
    <row r="1217" spans="1:2" x14ac:dyDescent="0.2">
      <c r="A1217" s="10">
        <v>1454</v>
      </c>
      <c r="B1217" s="14">
        <v>74.122807017543863</v>
      </c>
    </row>
    <row r="1218" spans="1:2" x14ac:dyDescent="0.2">
      <c r="A1218" s="10">
        <v>1455</v>
      </c>
      <c r="B1218" s="14">
        <v>151.5151515151515</v>
      </c>
    </row>
    <row r="1219" spans="1:2" x14ac:dyDescent="0.2">
      <c r="A1219" s="10">
        <v>1456</v>
      </c>
      <c r="B1219" s="14">
        <v>106.25379477838494</v>
      </c>
    </row>
    <row r="1220" spans="1:2" x14ac:dyDescent="0.2">
      <c r="A1220" s="10">
        <v>1457</v>
      </c>
      <c r="B1220" s="14">
        <v>101.30246020260492</v>
      </c>
    </row>
    <row r="1221" spans="1:2" x14ac:dyDescent="0.2">
      <c r="A1221" s="10">
        <v>1458</v>
      </c>
      <c r="B1221" s="14">
        <v>113.88888888888889</v>
      </c>
    </row>
    <row r="1222" spans="1:2" x14ac:dyDescent="0.2">
      <c r="A1222" s="10">
        <v>1459</v>
      </c>
      <c r="B1222" s="14">
        <v>131.84137291280149</v>
      </c>
    </row>
    <row r="1223" spans="1:2" x14ac:dyDescent="0.2">
      <c r="A1223" s="10">
        <v>1460</v>
      </c>
      <c r="B1223" s="14">
        <v>117.43630573248407</v>
      </c>
    </row>
  </sheetData>
  <sheetProtection sheet="1" objects="1" scenarios="1"/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Raw_data</vt:lpstr>
      <vt:lpstr>Data_Analysis</vt:lpstr>
      <vt:lpstr>Descriptive Analysis</vt:lpstr>
      <vt:lpstr>Remodeled vs Never remodeled</vt:lpstr>
      <vt:lpstr>1story vs 2story</vt:lpstr>
      <vt:lpstr>0-2 vs 3+ Bedrooms</vt:lpstr>
      <vt:lpstr>Town vs Family home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2022-11-18T20:28:09Z</dcterms:created>
  <dcterms:modified xsi:type="dcterms:W3CDTF">2022-11-22T02:41:43Z</dcterms:modified>
</cp:coreProperties>
</file>