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570" tabRatio="810" activeTab="4"/>
  </bookViews>
  <sheets>
    <sheet name="Trường hợp kiểm thử" sheetId="1" r:id="rId1"/>
    <sheet name="Báo cáo kiểm tra" sheetId="10" state="hidden" r:id="rId2"/>
    <sheet name="Đăng nhập" sheetId="3" r:id="rId3"/>
    <sheet name="Quản lý tài khoản" sheetId="16" r:id="rId4"/>
    <sheet name="Quản lí đơn hàng" sheetId="21" r:id="rId5"/>
    <sheet name="Quản lí loại sản phẩm" sheetId="14" r:id="rId6"/>
    <sheet name="Thống kê" sheetId="20" r:id="rId7"/>
  </sheets>
  <externalReferences>
    <externalReference r:id="rId8"/>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4" l="1"/>
  <c r="C4" i="14"/>
  <c r="D4" i="14"/>
  <c r="E4" i="14"/>
  <c r="B4" i="16"/>
  <c r="C4" i="16"/>
  <c r="D4" i="16"/>
  <c r="E4" i="16"/>
  <c r="B4" i="21"/>
  <c r="F4" i="16" l="1"/>
  <c r="F4" i="14"/>
  <c r="C4" i="21"/>
  <c r="E4" i="21" s="1"/>
  <c r="E4" i="20" l="1"/>
  <c r="D4" i="20"/>
  <c r="C4" i="20"/>
  <c r="B4" i="20"/>
  <c r="F4" i="20" l="1"/>
  <c r="C4" i="3"/>
  <c r="F4" i="3"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P21" i="10" l="1"/>
  <c r="N21" i="10"/>
  <c r="O21" i="10"/>
  <c r="D24" i="10"/>
  <c r="C24" i="10"/>
</calcChain>
</file>

<file path=xl/sharedStrings.xml><?xml version="1.0" encoding="utf-8"?>
<sst xmlns="http://schemas.openxmlformats.org/spreadsheetml/2006/main" count="648" uniqueCount="244">
  <si>
    <t>Project Name</t>
  </si>
  <si>
    <t>Sheet Name</t>
  </si>
  <si>
    <t>Passed</t>
  </si>
  <si>
    <t>Round 1</t>
  </si>
  <si>
    <t>Round 2</t>
  </si>
  <si>
    <t>Module Code</t>
  </si>
  <si>
    <t>Test Case ID</t>
  </si>
  <si>
    <t>Creator</t>
  </si>
  <si>
    <t>Sub total</t>
  </si>
  <si>
    <t>%</t>
  </si>
  <si>
    <t>Chức năng</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</si>
  <si>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</si>
  <si>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</si>
  <si>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</si>
  <si>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</si>
  <si>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</si>
  <si>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</si>
  <si>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</si>
  <si>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</si>
  <si>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</si>
  <si>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</si>
  <si>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</si>
  <si>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</si>
  <si>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</si>
  <si>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</si>
  <si>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</si>
  <si>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</si>
  <si>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</si>
  <si>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</si>
  <si>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</si>
  <si>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</si>
  <si>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</si>
  <si>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Mã mô-đun</t>
  </si>
  <si>
    <t>Chưa Kiểm tra</t>
  </si>
  <si>
    <t>Chưa kiểm tra</t>
  </si>
  <si>
    <t>Bị chăn</t>
  </si>
  <si>
    <t>Tổng số trường hợp thử nghiệm</t>
  </si>
  <si>
    <t>Kết quả</t>
  </si>
  <si>
    <t>Chú thích</t>
  </si>
  <si>
    <t>Trạng thái</t>
  </si>
  <si>
    <t>Ngày kiểm tra</t>
  </si>
  <si>
    <t>Người kiểm tra</t>
  </si>
  <si>
    <t>Đăng nhập</t>
  </si>
  <si>
    <t>Quy trình</t>
  </si>
  <si>
    <t>Tình trạng</t>
  </si>
  <si>
    <t>Kết quả mong đợi</t>
  </si>
  <si>
    <t>Kết quả thực tế</t>
  </si>
  <si>
    <t>FUNCTION_SHOW Trang đăng nhập</t>
  </si>
  <si>
    <t xml:space="preserve">% Coverage 
</t>
  </si>
  <si>
    <t>Website bán thời trang</t>
  </si>
  <si>
    <t>Hành động</t>
  </si>
  <si>
    <t xml:space="preserve"> -Text color : black
 -Status : enable</t>
  </si>
  <si>
    <t>Để trống tất cả các trường</t>
  </si>
  <si>
    <t xml:space="preserve"> -Text color : blue
 -Status : enable</t>
  </si>
  <si>
    <t>Nhập dữ liệu đúng tất cả các trường</t>
  </si>
  <si>
    <t>Quản lý sản phẩm</t>
  </si>
  <si>
    <t>Quản lý mã khuyến mãi</t>
  </si>
  <si>
    <t>Quản lý tài khoản người dùng</t>
  </si>
  <si>
    <t>Quản lý bài viết</t>
  </si>
  <si>
    <t>Quản lý bình luận</t>
  </si>
  <si>
    <t>Tìm kiếm</t>
  </si>
  <si>
    <t>Quản lý thống kê</t>
  </si>
  <si>
    <t>GUI_SHOW Trang đăng nhập</t>
  </si>
  <si>
    <t>Quản lý hóa đơn</t>
  </si>
  <si>
    <t>Quản lý nhãn hiệu</t>
  </si>
  <si>
    <t>Quản lý danh mục</t>
  </si>
  <si>
    <t>GUI_SHOW Quản lý bài viết</t>
  </si>
  <si>
    <t>FUNCTION_SHOW Quản lý tài khoản</t>
  </si>
  <si>
    <t>Xác thực trang quản lý tài khoản đang hiển thị</t>
  </si>
  <si>
    <t>TEST CASE SYSTEM SPRINT 1</t>
  </si>
  <si>
    <t>Quản lý tài khoản</t>
  </si>
  <si>
    <t xml:space="preserve"> -Text color : white
 -Status : enable</t>
  </si>
  <si>
    <t>Xác thực trang đăng nhập đang hiển thị</t>
  </si>
  <si>
    <t>1. Khởi động trang web.
2 .Hiển thị  trang đăng nhập
3. Không nhập dữ liệu cho tất cả các trường
4. Click "Đăng nhập."</t>
  </si>
  <si>
    <t>GUI-DN01</t>
  </si>
  <si>
    <t>GUI-DN02</t>
  </si>
  <si>
    <t>GUI-DN03</t>
  </si>
  <si>
    <t>GUI-DN04</t>
  </si>
  <si>
    <t>TC-DN01</t>
  </si>
  <si>
    <t>TC-DN02</t>
  </si>
  <si>
    <t>FUNC-DN03</t>
  </si>
  <si>
    <t>FUNC-DN04</t>
  </si>
  <si>
    <t>FUNC-DN05</t>
  </si>
  <si>
    <t>FUNC-DN06</t>
  </si>
  <si>
    <t>FUNC-DN07</t>
  </si>
  <si>
    <t>[Remember me]
Checkbox</t>
  </si>
  <si>
    <t>[Login] Button</t>
  </si>
  <si>
    <t xml:space="preserve">1. Hiển thị trang web.
2. Click button Đăng nhập
3 .Hiển thị  trang Đăng nhập.
</t>
  </si>
  <si>
    <t>Hiển thị trang đăng nhập</t>
  </si>
  <si>
    <t xml:space="preserve">1. Khởi động trang web.
2 .Hiển thị  trang đăng nhập
3. Không nhập dữ liệu trường "UserName".
4. Click "Đăng nhập".
</t>
  </si>
  <si>
    <t>Hệ thống thông báo lỗi : "Mời nhập Password"</t>
  </si>
  <si>
    <t>Hệ thống thông báo lỗi : "Mời nhập UserName"</t>
  </si>
  <si>
    <t xml:space="preserve">1. Khởi động trang web.
2 .Hiển thị  trang đăng nhập
3. Không nhập dữ liệu trường "Password".
4. Click "Đăng nhập".
</t>
  </si>
  <si>
    <t>[User (UserName)] Textbox</t>
  </si>
  <si>
    <t>Để trống trường "UserName".</t>
  </si>
  <si>
    <t>[Password (Password)] Textbox</t>
  </si>
  <si>
    <t>Để trống trường "Password".</t>
  </si>
  <si>
    <t xml:space="preserve">Nhập sai trường "Password". </t>
  </si>
  <si>
    <t xml:space="preserve">1. Khởi động trang web.
2 .Hiển thị  trang đăng nhập
3.Nhập sai trường "Password".
4. Click "Đăng nhập" </t>
  </si>
  <si>
    <t xml:space="preserve">Nhập sai trường "UserName" </t>
  </si>
  <si>
    <t xml:space="preserve">1. Khởi động trang web.
2 .Hiển thị  trang đăng nhập
3.Nhập sai trường "UserName".
4. Click "Đăng nhập" </t>
  </si>
  <si>
    <t>Hệ thống thông báo lỗi : "Tài khoản không tồn tại".</t>
  </si>
  <si>
    <t>Hệ thống thông báo lỗi : "Mật khẩu không đúng".</t>
  </si>
  <si>
    <t xml:space="preserve">1. Khởi động trang web.
2 .Hiển thị  trang đăng nhập
3. Nhập đúng dữ liệu tất cả các trường.
4. Click "Login".
</t>
  </si>
  <si>
    <t>GUI-QLTK01</t>
  </si>
  <si>
    <t>GUI-QLTK02</t>
  </si>
  <si>
    <t>GUI-QLTK03</t>
  </si>
  <si>
    <t>GUI-QLTK04</t>
  </si>
  <si>
    <t>[Danh sách người dùng]
Table</t>
  </si>
  <si>
    <t>FUNC-QLTK01</t>
  </si>
  <si>
    <t>FUNC-QLTK02</t>
  </si>
  <si>
    <t>FUNC-QLTK03</t>
  </si>
  <si>
    <t>FUNC-QLTK04</t>
  </si>
  <si>
    <t>1. Khởi động trang web.
2. Hiển thị trang đăng nhập.
3. Đăng nhập thành công
4. Hiện thị Admin Master
5. Chọn Menu và click vào trang quản lý tài khoản</t>
  </si>
  <si>
    <t>Xác thực trang quản lý danh mục đang hiển thị</t>
  </si>
  <si>
    <t>`</t>
  </si>
  <si>
    <t xml:space="preserve"> -Text color : white
- Background-color: blue
 -Status : enable</t>
  </si>
  <si>
    <t xml:space="preserve"> -Text color : white
- Background-color: red
 -Status : enable</t>
  </si>
  <si>
    <t xml:space="preserve"> -Text color : white
- Background-color: green
 -Status : enable</t>
  </si>
  <si>
    <t xml:space="preserve">
XÂY DỰNG WEBSITE HỖ TRỢ ĐẶT MÓN NHÀ HÀNG TIỆC CƯỚI
</t>
  </si>
  <si>
    <t>XÂY DỰNG WEBSITE HỖ TRỢ ĐẶT MÓN NHÀ HÀNG TIỆC CƯỚI</t>
  </si>
  <si>
    <t xml:space="preserve"> -Text color : red
 -Status : enable</t>
  </si>
  <si>
    <t>Hệ thống thông báo lỗi : "Tên Đăng Nhập Hoặc Mật Khẩu Không Đúng"</t>
  </si>
  <si>
    <t>Hiển thị trang tương ứng (Employee, Admin Master-Admin)</t>
  </si>
  <si>
    <t>Failed</t>
  </si>
  <si>
    <t>GUI-DN06</t>
  </si>
  <si>
    <t>GUI-DN07</t>
  </si>
  <si>
    <t>[Cancel] Button</t>
  </si>
  <si>
    <t>[ Fogot password?] Checkbox</t>
  </si>
  <si>
    <t>Các trường dữ liệu hiển thị theo đúng yêu cầu của admin</t>
  </si>
  <si>
    <t>[Thêm] HyperLink</t>
  </si>
  <si>
    <t>[Edit] HyperLink</t>
  </si>
  <si>
    <t>[Delete] HyperLink</t>
  </si>
  <si>
    <t>Chọn tài khoản muốn sửa và Click vào nút Edit</t>
  </si>
  <si>
    <t>1. Khởi động trang web.
2. Hiển thị trang đăng nhập.
3. Đăng nhập thành công
4. Hiện thị Admin Master
5. Chọn mục quản lý tài khoản
6. Click vào nút Edit
7. Tài khoản được chỉnh sửa</t>
  </si>
  <si>
    <t xml:space="preserve">Hiển thị trang quản lý tài khoản Table gồm có: 
- Trường "User name"
- Trường "Mật khẩu"
- Trường "Tên Người Dùng"
- Trường "Phone"
- Trường "Mã quyền sở hữu"
- Trường "Chức năng" gồm có:
+ HyperLink "Edit"
+ HyperLink "Delete"
</t>
  </si>
  <si>
    <t>Hiển thị trang quản lý tài khoản Table gồm có: 
- Trường "User name"
- Trường "Mật khẩu"
- Trường "Tên Người Dùng"
- Trường "Phone"
- Trường "Mã quyền sở hữu"
- Trường "Chức năng" gồm có:
+ HyperLink "Edit"
+ HyperLink "Delete"</t>
  </si>
  <si>
    <t>1. Khởi động trang web.
2. Hiển thị trang đăng nhập.
3. Đăng nhập thành công
4. Hiện thị Admin Master
5. Chọn mục quản lý tài khoản
6. Click vào nút Delete
7. Tài khoản chọn được xóa</t>
  </si>
  <si>
    <t>Nhập thông tin tài khoản muốn thêm và click chọn Thêm</t>
  </si>
  <si>
    <t xml:space="preserve">1. Khởi động trang web.
2. Hiển thị trang đăng nhập.
3. Đăng nhập thành công
4. Hiện thị Admin Master
5. Chọn mục quản lý tài khoản
6. Nhập thông tin tài khoản muốn thêm
7. Click nút thêm để thêm tài khoản
</t>
  </si>
  <si>
    <t>Thông báo: "Cập nhật tài khoản thành công"
Quay lại trang quản lí tài khoản</t>
  </si>
  <si>
    <t>Quản lí đơn hàng</t>
  </si>
  <si>
    <t>GUI-QLDH01</t>
  </si>
  <si>
    <t>[ID] Textbox</t>
  </si>
  <si>
    <t>GUI-QLDH02</t>
  </si>
  <si>
    <t>GUI-QLDH03</t>
  </si>
  <si>
    <t>GUI-QLDH04</t>
  </si>
  <si>
    <t>GUI-QLDH05</t>
  </si>
  <si>
    <t>GUI-QLDH06</t>
  </si>
  <si>
    <t>[Tên Khách Hàng] Textbox</t>
  </si>
  <si>
    <t>[Phone_Number] Textbox</t>
  </si>
  <si>
    <t>[Hình Thức Đặt Bàn] Textbox</t>
  </si>
  <si>
    <t>[Số lượng người] Textbox</t>
  </si>
  <si>
    <t>[Ngày] Textbox</t>
  </si>
  <si>
    <t>[Time] Textbox</t>
  </si>
  <si>
    <t>[Tổng tiền] Textbox</t>
  </si>
  <si>
    <t>[Tình trạng thanh toán] Textbox</t>
  </si>
  <si>
    <t>[Xem Chi Tiết] Button</t>
  </si>
  <si>
    <t xml:space="preserve"> -Text color : whilte
 -Status : enable</t>
  </si>
  <si>
    <t>FUNCTION_SHOW Quản lí đơn hàng</t>
  </si>
  <si>
    <t>GUI_SHOW Quản lí đơn hàng</t>
  </si>
  <si>
    <t>GUI-QLDH07</t>
  </si>
  <si>
    <t>GUI-QLDH08</t>
  </si>
  <si>
    <t>GUI-QLDH09</t>
  </si>
  <si>
    <t>GUI-QLDH10</t>
  </si>
  <si>
    <t>GUI-QLDH11</t>
  </si>
  <si>
    <t>GUI-QLDH12</t>
  </si>
  <si>
    <t>GUI-QLDH13</t>
  </si>
  <si>
    <t>Xác thực trang quản lý đơn hàng đang hiển thị</t>
  </si>
  <si>
    <t>1. Khởi động trang web.
2. Hiển thị trang đăng nhập.
3. Đăng nhập thành công
4. Hiện thị Admin Master
5. Trên thanh menu và chọn quản lí đơn hàng</t>
  </si>
  <si>
    <t>Hiển thị trang quản lý đơn hàng Table gồm có: 
- Trường "ID"
- Trường "Tên Khách Hàng"
- Trường "Phone_Nubmer"
- Trường Hình Thức Đặt Bàn"
- Trường "Số Lượng Người"
- Trường "Ngày"
- Trường "Time"
- Trường "Tổng tiền"
- Trường "Tình trạng thanh toán"
- Trường "Chức năng" gồm có:
+ HyperLink "Edit"
+ HyperLink "Delete"
+ HyperLink "Thêm"
+ Button "Xem chi tiết"</t>
  </si>
  <si>
    <t>Chọn tài khoản muốn xóa và Click vào nút Delete</t>
  </si>
  <si>
    <t>Chọn đơn hàng muốn xóa và Click vào nút Delete</t>
  </si>
  <si>
    <t>Chọn đơn hàng muốn sửa và Click vào nút Edit</t>
  </si>
  <si>
    <t>1. Khởi động trang web.
2. Hiển thị trang đăng nhập.
3. Đăng nhập thành công
4. Hiện thị Admin Master
5. Trên thanh menu và chọn quản lí đơn hàng
6. Chọn edit và chỉnh sửa đơn hàng mà người dùng muốn</t>
  </si>
  <si>
    <t>Sửa đơn hàng Table gồm có: 
- Trường "ID"
- Trường "Tên Khách Hàng"
- Trường "Phone_Nubmer"
- Trường Hình Thức Đặt Bàn"
- Trường "Số Lượng Người"
- Trường "Ngày"
- Trường "Time"
- Trường "Tổng tiền"
- Trường "Tình trạng thanh toán"- Trường "Chức năng" gồm có:
+ HyperLink "Update"
+ HyperLink "Cancel"
+ HyperLink "Thêm"
+ Button "Xem chi tiết"</t>
  </si>
  <si>
    <t>Sửa tài khoản Table gồm có: 
- Trường "User name"
- Trường "Mật khẩu"
- Trường "Tên Người Dùng"
- Trường "Phone"
- Trường "Mã quyền sở hữu"
- Trường "Chức năng" gồm có:
+ HyperLink "Update"
+ HyperLink "Cancel"</t>
  </si>
  <si>
    <t>Thông báo: "Xóa thành công"
Quay lại trang quản lí tài khoản</t>
  </si>
  <si>
    <t>Thông báo: "Xóa thành công"
Quay lại trang quản lí đơn hàng</t>
  </si>
  <si>
    <t>1. Khởi động trang web.
2. Hiển thị trang đăng nhập.
3. Đăng nhập thành công
4. Hiện thị Admin Master
5. Trên thanh menu và chọn quản lí đơn hàng
6. Chọn delete và xóa đơn hàng muốn</t>
  </si>
  <si>
    <t>1. Khởi động trang web.
2. Hiển thị trang đăng nhập.
3. Đăng nhập thành công
4. Hiện thị Admin Master
5. Trên thanh menu và chọn quản lí đơn hàng
6. Nhập thông tin đơn hàng muốn thêm
7. Click thêm để thêm đơn hàng</t>
  </si>
  <si>
    <t>Thông báo: "Cập nhật đơn hàng thành công"
Quay lại trang quản lí đơn hàng</t>
  </si>
  <si>
    <t>Xem chi tiết đơn hàng trong quản lí đơn hàng</t>
  </si>
  <si>
    <t>1. Khởi động trang web.
2. Hiển thị trang đăng nhập.
3. Đăng nhập thành công
4. Hiện thị Admin Master
5. Trên thanh menu và chọn quản lí đơn hàng
6. Chọn xem chi tiết đơn hàng</t>
  </si>
  <si>
    <t>Chuyển đến trang xem chi tiết đơn hàng</t>
  </si>
  <si>
    <t>Quản lí loại sản phẩm</t>
  </si>
  <si>
    <t>[Mã loại] Textbox</t>
  </si>
  <si>
    <t>[Chức năng] Textbox</t>
  </si>
  <si>
    <t>[Xem] Textbox</t>
  </si>
  <si>
    <t>[Quản lí sản phẩm] Button</t>
  </si>
  <si>
    <t>Xác thực trang quản lý loại sản phẩm đang hiển thị</t>
  </si>
  <si>
    <t>1. Khởi động trang web.
2. Hiển thị trang đăng nhập.
3. Đăng nhập thành công
4. Hiện thị Admin Master
5. Trên thanh menu và chọn quản lí loại sản phẩm</t>
  </si>
  <si>
    <t>Chọn loại sản phẩm muốn xóa và Click vào nút Delete</t>
  </si>
  <si>
    <t>1. Khởi động trang web.
2. Hiển thị trang đăng nhập.
3. Đăng nhập thành công
4. Hiện thị Admin Master
5. Trên thanh menu và chọn quản lí loại sản phẩm
6. Chọn delete và xóa loại sản phẩm</t>
  </si>
  <si>
    <t>Nhập thông tin loại sản phẩm muốn thêm và click chọn Thêm</t>
  </si>
  <si>
    <t>1. Khởi động trang web.
2. Hiển thị trang đăng nhập.
3. Đăng nhập thành công
4. Hiện thị Admin Master
5. Trên thanh menu và chọn quản lí loại sản phẩm
6. Nhập thông tin đơn hàng muốn thêm
7. Click thêm để thêm đơn hàng</t>
  </si>
  <si>
    <t>GUI-QLLSP01</t>
  </si>
  <si>
    <t>[Tên Loại món] Textbox</t>
  </si>
  <si>
    <t>1. Khởi động website
2. Admin đăng nhập
3. Click [Quản lí loại sản phẩm]</t>
  </si>
  <si>
    <t xml:space="preserve"> -Text color : white
- Background-color: black
 -Status : enable</t>
  </si>
  <si>
    <t xml:space="preserve"> -Text color : blue
- Background-color: black
 -Status : enable</t>
  </si>
  <si>
    <t xml:space="preserve"> -Text color : black
- Background-color: white
 -Status : enable</t>
  </si>
  <si>
    <t>GUI-QLLSP02</t>
  </si>
  <si>
    <t>GUI-QLLSP03</t>
  </si>
  <si>
    <t>GUI-QLLSP04</t>
  </si>
  <si>
    <t>GUI-QLLSP05</t>
  </si>
  <si>
    <t>GUI-QLLSP06</t>
  </si>
  <si>
    <t>GUI-QLLSP07</t>
  </si>
  <si>
    <t>FUNCTION_SHOW Quản lí loại sản phẩm</t>
  </si>
  <si>
    <t>GUI_SHOW Quản lý loại sản phẩm</t>
  </si>
  <si>
    <t>Hiển thị trang quản lý đơn hàng Table gồm có: 
- Trường "Mã Loại"
- Trường "Tên Loại món"
- Trường "Chức năng" gồm có:
+ HyperLink "Edit"
+ HyperLink "Delete"
+ HyperLink "Thêm"
- Trường "Chức năng" gồm có:
+ Button "Quản lí sản phẩm"</t>
  </si>
  <si>
    <t>Chọn loại sản phẩm muốn sửa và Click vào nút Edit</t>
  </si>
  <si>
    <t>1. Khởi động trang web.
2. Hiển thị trang đăng nhập.
3. Đăng nhập thành công
4. Hiện thị Admin Master
5. Trên thanh menu và chọn quản lí loại sản phẩm
6. Chọn edit và chỉnh sửa loại sản phẩm</t>
  </si>
  <si>
    <t>Hiển thị trang quản lý đơn hàng Table gồm có: 
- Trường "Mã Loại"
- Trường "Tên Loại món"
- Trường "Chức năng" gồm có:
+ HyperLink "Edit"
+ HyperLink "Delete"
+ HyperLink "Thêm"
- Trường "xem" gồm có:
+ Button "Quản lí sản phẩm"</t>
  </si>
  <si>
    <t xml:space="preserve">Sửa trang quản lý loại sản phẩm Table gồm có: 
- Trường "Mã Loại"
- Trường "Tên Loại món"
- Trường "Chức năng" gồm có:
+ HyperLink "Update"
+ HyperLink "Cancel"
+ HyperLink "Thêm"
</t>
  </si>
  <si>
    <t>Thông báo: "Xóa thành công"
Quay lại trang quản lý loại sản phẩm</t>
  </si>
  <si>
    <t>Nhập thông tin đơn hàng muốn thêm và click chọn Thêm</t>
  </si>
  <si>
    <t>Thông báo: "Cập nhật đơn hàng thành công"
Quay lại trang quản lý loại sản phẩm</t>
  </si>
  <si>
    <t>Xem quản lí sản phẩm trong loại sản phẩm</t>
  </si>
  <si>
    <t>1. Khởi động trang web.
2. Hiển thị trang đăng nhập.
3. Đăng nhập thành công
4. Hiện thị Admin Master
5. Trên thanh menu và chọn quản lí loại sản phẩm
6. Click chọn quản lý sản phẩm</t>
  </si>
  <si>
    <t>Chuyển đến trang quán lí sản phẩm</t>
  </si>
  <si>
    <t>Quản lý đơn hàng</t>
  </si>
  <si>
    <t>Quản lý loại sản phẩm</t>
  </si>
  <si>
    <t>Thống kê</t>
  </si>
  <si>
    <t>GUI_SHOW Thống kê</t>
  </si>
  <si>
    <t>FUNCTION_SHOW Thống kê</t>
  </si>
  <si>
    <t>[Số Lượng Người] Textbox</t>
  </si>
  <si>
    <t xml:space="preserve"> -Text color : White
 -Status : enable</t>
  </si>
  <si>
    <t>1. Khởi động trang web.
2. Hiển thị trang đăng nhập.
3. Đăng nhập thành công
4. Hiện thị Admin Master
5. Chọn Menu và click thống kê</t>
  </si>
  <si>
    <t xml:space="preserve">Hiển thị trang quản lý danh mục Table gồm có: 
- Trường "ID"
- Trường "Tên Khách Hàng"
- Trường "Phone_Number"
- Trường "Số Lượng Người"
- Trường "Ngày"
- Trường "Time"
- Trường "Tổng tiền"
</t>
  </si>
  <si>
    <t>Thống kê theo tháng và năm</t>
  </si>
  <si>
    <t>1. Khởi động trang web.
2. Hiển thị trang đăng nhập.
3. Đăng nhập thành công
4. Hiện thị Admin Master
5. Chọn Menu và click thống kê
6. Chọn tháng chọn năm cần thống kê</t>
  </si>
  <si>
    <t>Hiển thị bảng thống kê thông tin khách hàng</t>
  </si>
  <si>
    <t>GUI-TK01</t>
  </si>
  <si>
    <t>GUI-TK02</t>
  </si>
  <si>
    <t>GUI-TK03</t>
  </si>
  <si>
    <t>GUI-TK04</t>
  </si>
  <si>
    <t>GUI-TK05</t>
  </si>
  <si>
    <t>GUI-TK06</t>
  </si>
  <si>
    <t>GUI-TK07</t>
  </si>
  <si>
    <t>Thanh Vang</t>
  </si>
  <si>
    <t>Thanh Hoàng</t>
  </si>
  <si>
    <t>Đức Minh</t>
  </si>
  <si>
    <t>Thanh Tuấn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</si>
</sst>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mm/dd/yy"/>
    <numFmt numFmtId="166" formatCode="0;[Red]0"/>
  </numFmts>
  <fonts count="32">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8"/>
      <name val="Times New Roman"/>
      <family val="1"/>
    </font>
    <font>
      <b/>
      <sz val="24"/>
      <name val="Times New Roman"/>
      <family val="1"/>
    </font>
    <font>
      <b/>
      <sz val="16"/>
      <color indexed="9"/>
      <name val="Times New Roman"/>
      <family val="1"/>
    </font>
    <font>
      <sz val="14"/>
      <name val="Times New Roman"/>
      <family val="1"/>
    </font>
    <font>
      <sz val="16"/>
      <name val="Times New Roman"/>
      <family val="1"/>
    </font>
    <font>
      <b/>
      <sz val="12"/>
      <name val="Times New Roman"/>
      <family val="1"/>
    </font>
    <font>
      <b/>
      <sz val="12"/>
      <color indexed="9"/>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6"/>
      <name val="Times New Roman"/>
      <family val="1"/>
    </font>
    <font>
      <sz val="13"/>
      <color theme="1"/>
      <name val="Calibri"/>
      <family val="2"/>
      <scheme val="minor"/>
    </font>
    <font>
      <b/>
      <sz val="13"/>
      <color rgb="FFFFFFFF"/>
      <name val="Times New Roman"/>
      <family val="1"/>
    </font>
    <font>
      <sz val="13"/>
      <color indexed="63"/>
      <name val="Times New Roman"/>
      <family val="1"/>
    </font>
    <font>
      <b/>
      <sz val="14"/>
      <name val="Times New Roman"/>
      <family val="1"/>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8" tint="0.59999389629810485"/>
        <bgColor indexed="38"/>
      </patternFill>
    </fill>
    <fill>
      <patternFill patternType="solid">
        <fgColor theme="0"/>
        <bgColor indexed="41"/>
      </patternFill>
    </fill>
  </fills>
  <borders count="81">
    <border>
      <left/>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
      <left style="hair">
        <color indexed="8"/>
      </left>
      <right/>
      <top/>
      <bottom/>
      <diagonal/>
    </border>
    <border>
      <left/>
      <right style="hair">
        <color indexed="8"/>
      </right>
      <top/>
      <bottom/>
      <diagonal/>
    </border>
    <border>
      <left style="thin">
        <color indexed="63"/>
      </left>
      <right style="thin">
        <color indexed="63"/>
      </right>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top/>
      <bottom/>
      <diagonal/>
    </border>
    <border>
      <left style="thin">
        <color indexed="63"/>
      </left>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3"/>
      </left>
      <right/>
      <top style="thin">
        <color indexed="63"/>
      </top>
      <bottom/>
      <diagonal/>
    </border>
    <border>
      <left style="thin">
        <color indexed="63"/>
      </left>
      <right style="thin">
        <color indexed="63"/>
      </right>
      <top style="thin">
        <color indexed="64"/>
      </top>
      <bottom style="thin">
        <color indexed="64"/>
      </bottom>
      <diagonal/>
    </border>
    <border>
      <left style="thin">
        <color indexed="63"/>
      </left>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indexed="63"/>
      </left>
      <right style="thin">
        <color indexed="63"/>
      </right>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auto="1"/>
      </left>
      <right/>
      <top style="thin">
        <color auto="1"/>
      </top>
      <bottom style="thin">
        <color indexed="64"/>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272">
    <xf numFmtId="0" fontId="0" fillId="0" borderId="0" xfId="0"/>
    <xf numFmtId="0" fontId="5" fillId="0" borderId="2" xfId="0" applyNumberFormat="1" applyFont="1" applyBorder="1"/>
    <xf numFmtId="0" fontId="8" fillId="0" borderId="0" xfId="1" applyNumberFormat="1" applyFont="1" applyFill="1" applyBorder="1" applyAlignment="1" applyProtection="1">
      <alignment vertical="center"/>
    </xf>
    <xf numFmtId="0" fontId="9" fillId="0" borderId="0" xfId="1" applyNumberFormat="1" applyFont="1" applyFill="1" applyBorder="1" applyAlignment="1" applyProtection="1"/>
    <xf numFmtId="0" fontId="8" fillId="0" borderId="0" xfId="1" applyNumberFormat="1" applyFont="1" applyFill="1" applyBorder="1" applyAlignment="1" applyProtection="1"/>
    <xf numFmtId="164" fontId="8" fillId="0" borderId="0" xfId="1" applyNumberFormat="1" applyFont="1" applyFill="1" applyBorder="1" applyAlignment="1" applyProtection="1"/>
    <xf numFmtId="0" fontId="11" fillId="0" borderId="0" xfId="1" applyNumberFormat="1" applyFont="1" applyFill="1" applyBorder="1" applyAlignment="1" applyProtection="1">
      <alignment vertical="center"/>
    </xf>
    <xf numFmtId="0" fontId="8" fillId="3" borderId="0" xfId="1" applyNumberFormat="1" applyFont="1" applyFill="1" applyBorder="1" applyAlignment="1" applyProtection="1">
      <alignment vertical="center"/>
    </xf>
    <xf numFmtId="0" fontId="10" fillId="0" borderId="0" xfId="0" applyFont="1"/>
    <xf numFmtId="0" fontId="10" fillId="0" borderId="0" xfId="0" applyFont="1" applyBorder="1"/>
    <xf numFmtId="0" fontId="6" fillId="0" borderId="0" xfId="0" applyFont="1"/>
    <xf numFmtId="0" fontId="15" fillId="2" borderId="2" xfId="0" applyNumberFormat="1" applyFont="1" applyFill="1" applyBorder="1" applyAlignment="1">
      <alignment horizontal="center" vertical="top"/>
    </xf>
    <xf numFmtId="0" fontId="15" fillId="2" borderId="2" xfId="0" applyNumberFormat="1" applyFont="1" applyFill="1" applyBorder="1" applyAlignment="1">
      <alignment horizontal="center" vertical="center"/>
    </xf>
    <xf numFmtId="0" fontId="17" fillId="0" borderId="2" xfId="0" applyNumberFormat="1" applyFont="1" applyBorder="1" applyAlignment="1">
      <alignment horizontal="center"/>
    </xf>
    <xf numFmtId="0" fontId="17" fillId="0" borderId="2" xfId="0" applyNumberFormat="1" applyFont="1" applyBorder="1" applyAlignment="1">
      <alignment vertical="center" wrapText="1"/>
    </xf>
    <xf numFmtId="0" fontId="17" fillId="0" borderId="2" xfId="0" applyNumberFormat="1" applyFont="1" applyBorder="1"/>
    <xf numFmtId="0" fontId="17" fillId="0" borderId="18" xfId="0" applyNumberFormat="1" applyFont="1" applyBorder="1" applyAlignment="1">
      <alignment horizontal="center"/>
    </xf>
    <xf numFmtId="0" fontId="17" fillId="0" borderId="18" xfId="0" applyNumberFormat="1" applyFont="1" applyBorder="1" applyAlignment="1">
      <alignment vertical="center" wrapText="1"/>
    </xf>
    <xf numFmtId="0" fontId="12" fillId="0" borderId="17" xfId="1" applyNumberFormat="1" applyFont="1" applyFill="1" applyBorder="1" applyAlignment="1" applyProtection="1">
      <alignment horizontal="center" vertical="center"/>
    </xf>
    <xf numFmtId="0" fontId="12" fillId="0" borderId="17" xfId="1" applyNumberFormat="1" applyFont="1" applyFill="1" applyBorder="1" applyAlignment="1" applyProtection="1">
      <alignment horizontal="center"/>
    </xf>
    <xf numFmtId="0" fontId="12" fillId="0" borderId="17" xfId="1" applyNumberFormat="1" applyFont="1" applyFill="1" applyBorder="1" applyAlignment="1" applyProtection="1">
      <alignment horizontal="center" vertical="top"/>
    </xf>
    <xf numFmtId="0" fontId="6" fillId="0" borderId="17" xfId="0" applyNumberFormat="1" applyFont="1" applyFill="1" applyBorder="1" applyAlignment="1">
      <alignment horizontal="center"/>
    </xf>
    <xf numFmtId="0" fontId="12" fillId="0" borderId="18" xfId="1" applyNumberFormat="1" applyFont="1" applyFill="1" applyBorder="1" applyAlignment="1" applyProtection="1">
      <alignment vertical="center"/>
    </xf>
    <xf numFmtId="0" fontId="21" fillId="0" borderId="18" xfId="1" applyNumberFormat="1" applyFont="1" applyFill="1" applyBorder="1" applyAlignment="1" applyProtection="1">
      <alignment vertical="top" wrapText="1"/>
    </xf>
    <xf numFmtId="0" fontId="5" fillId="0" borderId="18" xfId="1" applyNumberFormat="1" applyFont="1" applyFill="1" applyBorder="1" applyAlignment="1" applyProtection="1">
      <alignment wrapText="1"/>
    </xf>
    <xf numFmtId="0" fontId="12" fillId="0" borderId="15" xfId="1" applyNumberFormat="1" applyFont="1" applyFill="1" applyBorder="1" applyAlignment="1" applyProtection="1">
      <alignment vertical="center"/>
    </xf>
    <xf numFmtId="0" fontId="21" fillId="0" borderId="15" xfId="1" applyNumberFormat="1" applyFont="1" applyFill="1" applyBorder="1" applyAlignment="1" applyProtection="1">
      <alignment vertical="top" wrapText="1"/>
    </xf>
    <xf numFmtId="0" fontId="12" fillId="0" borderId="15" xfId="1" applyNumberFormat="1" applyFont="1" applyFill="1" applyBorder="1" applyAlignment="1" applyProtection="1"/>
    <xf numFmtId="0" fontId="22" fillId="0" borderId="15" xfId="1" applyNumberFormat="1" applyFont="1" applyFill="1" applyBorder="1" applyAlignment="1" applyProtection="1"/>
    <xf numFmtId="0" fontId="4" fillId="2" borderId="15" xfId="1" applyNumberFormat="1" applyFont="1" applyFill="1" applyBorder="1" applyAlignment="1" applyProtection="1">
      <alignment horizontal="center" vertical="center"/>
    </xf>
    <xf numFmtId="0" fontId="4" fillId="2" borderId="15" xfId="1" applyNumberFormat="1" applyFont="1" applyFill="1" applyBorder="1" applyAlignment="1" applyProtection="1">
      <alignment horizontal="center" vertical="center" wrapText="1"/>
    </xf>
    <xf numFmtId="0" fontId="5" fillId="0" borderId="15" xfId="1" applyNumberFormat="1" applyFont="1" applyFill="1" applyBorder="1" applyAlignment="1" applyProtection="1">
      <alignment horizontal="center"/>
    </xf>
    <xf numFmtId="166" fontId="5" fillId="0" borderId="15" xfId="2" applyNumberFormat="1" applyFont="1" applyFill="1" applyBorder="1" applyAlignment="1" applyProtection="1">
      <alignment horizontal="center"/>
    </xf>
    <xf numFmtId="1" fontId="5" fillId="0" borderId="15" xfId="2" applyNumberFormat="1" applyFont="1" applyFill="1" applyBorder="1" applyAlignment="1" applyProtection="1">
      <alignment horizontal="center"/>
    </xf>
    <xf numFmtId="0" fontId="5" fillId="0" borderId="31" xfId="1" applyNumberFormat="1" applyFont="1" applyFill="1" applyBorder="1" applyAlignment="1" applyProtection="1">
      <alignment horizontal="center"/>
    </xf>
    <xf numFmtId="166" fontId="5" fillId="0" borderId="31" xfId="2" applyNumberFormat="1" applyFont="1" applyFill="1" applyBorder="1" applyAlignment="1" applyProtection="1">
      <alignment horizontal="center"/>
    </xf>
    <xf numFmtId="1" fontId="5" fillId="0" borderId="31" xfId="2" applyNumberFormat="1" applyFont="1" applyFill="1" applyBorder="1" applyAlignment="1" applyProtection="1">
      <alignment horizontal="center"/>
    </xf>
    <xf numFmtId="0" fontId="5" fillId="2" borderId="15" xfId="1" applyNumberFormat="1" applyFont="1" applyFill="1" applyBorder="1" applyAlignment="1" applyProtection="1">
      <alignment horizontal="center"/>
    </xf>
    <xf numFmtId="0" fontId="4" fillId="2" borderId="15" xfId="1" applyNumberFormat="1" applyFont="1" applyFill="1" applyBorder="1" applyAlignment="1" applyProtection="1"/>
    <xf numFmtId="166" fontId="4" fillId="2" borderId="15" xfId="1" applyNumberFormat="1" applyFont="1" applyFill="1" applyBorder="1" applyAlignment="1" applyProtection="1">
      <alignment horizontal="center"/>
    </xf>
    <xf numFmtId="0" fontId="5" fillId="3" borderId="0" xfId="1" applyNumberFormat="1" applyFont="1" applyFill="1" applyBorder="1" applyAlignment="1" applyProtection="1">
      <alignment horizontal="center"/>
    </xf>
    <xf numFmtId="0" fontId="4" fillId="3" borderId="20" xfId="1" applyNumberFormat="1" applyFont="1" applyFill="1" applyBorder="1" applyAlignment="1" applyProtection="1"/>
    <xf numFmtId="0" fontId="12" fillId="3" borderId="21" xfId="1" applyNumberFormat="1" applyFont="1" applyFill="1" applyBorder="1" applyAlignment="1" applyProtection="1">
      <alignment horizontal="center"/>
    </xf>
    <xf numFmtId="0" fontId="23" fillId="3" borderId="22" xfId="1" applyNumberFormat="1" applyFont="1" applyFill="1" applyBorder="1" applyAlignment="1" applyProtection="1">
      <alignment horizontal="center"/>
    </xf>
    <xf numFmtId="0" fontId="23" fillId="3" borderId="0" xfId="1" applyNumberFormat="1" applyFont="1" applyFill="1" applyBorder="1" applyAlignment="1" applyProtection="1">
      <alignment horizontal="center"/>
    </xf>
    <xf numFmtId="0" fontId="4" fillId="3" borderId="0" xfId="1" applyNumberFormat="1" applyFont="1" applyFill="1" applyBorder="1" applyAlignment="1" applyProtection="1">
      <alignment horizontal="center"/>
    </xf>
    <xf numFmtId="9" fontId="23" fillId="3" borderId="0" xfId="2" applyNumberFormat="1" applyFont="1" applyFill="1" applyBorder="1" applyAlignment="1" applyProtection="1">
      <alignment horizontal="center"/>
    </xf>
    <xf numFmtId="0" fontId="5" fillId="0" borderId="0" xfId="1" applyNumberFormat="1" applyFont="1" applyFill="1" applyBorder="1" applyAlignment="1" applyProtection="1"/>
    <xf numFmtId="0" fontId="12" fillId="0" borderId="23" xfId="1" applyNumberFormat="1" applyFont="1" applyFill="1" applyBorder="1" applyAlignment="1" applyProtection="1">
      <alignment horizontal="left"/>
    </xf>
    <xf numFmtId="0" fontId="5" fillId="0" borderId="24" xfId="1" applyNumberFormat="1" applyFont="1" applyFill="1" applyBorder="1" applyAlignment="1" applyProtection="1"/>
    <xf numFmtId="0" fontId="5" fillId="0" borderId="23" xfId="1" applyNumberFormat="1" applyFont="1" applyFill="1" applyBorder="1" applyAlignment="1" applyProtection="1"/>
    <xf numFmtId="2" fontId="12" fillId="0" borderId="19" xfId="1" applyNumberFormat="1" applyFont="1" applyFill="1" applyBorder="1" applyAlignment="1" applyProtection="1">
      <alignment horizontal="right" wrapText="1"/>
    </xf>
    <xf numFmtId="0" fontId="5" fillId="0" borderId="0" xfId="1" applyNumberFormat="1" applyFont="1" applyFill="1" applyBorder="1" applyAlignment="1" applyProtection="1">
      <alignment vertical="center"/>
    </xf>
    <xf numFmtId="0" fontId="5" fillId="0" borderId="0" xfId="1" applyNumberFormat="1" applyFont="1" applyFill="1" applyBorder="1" applyAlignment="1" applyProtection="1">
      <alignment horizontal="center" wrapText="1"/>
    </xf>
    <xf numFmtId="0" fontId="5" fillId="0" borderId="25" xfId="1" applyNumberFormat="1" applyFont="1" applyFill="1" applyBorder="1" applyAlignment="1" applyProtection="1"/>
    <xf numFmtId="0" fontId="12" fillId="0" borderId="26" xfId="1" applyNumberFormat="1" applyFont="1" applyFill="1" applyBorder="1" applyAlignment="1" applyProtection="1">
      <alignment horizontal="left"/>
    </xf>
    <xf numFmtId="0" fontId="5" fillId="0" borderId="27" xfId="1" applyNumberFormat="1" applyFont="1" applyFill="1" applyBorder="1" applyAlignment="1" applyProtection="1"/>
    <xf numFmtId="0" fontId="5" fillId="0" borderId="28" xfId="1" applyNumberFormat="1" applyFont="1" applyFill="1" applyBorder="1" applyAlignment="1" applyProtection="1"/>
    <xf numFmtId="2" fontId="12" fillId="0" borderId="29" xfId="1" applyNumberFormat="1" applyFont="1" applyFill="1" applyBorder="1" applyAlignment="1" applyProtection="1">
      <alignment horizontal="right" wrapText="1"/>
    </xf>
    <xf numFmtId="0" fontId="5" fillId="0" borderId="25" xfId="1" applyNumberFormat="1" applyFont="1" applyFill="1" applyBorder="1" applyAlignment="1" applyProtection="1">
      <alignment vertical="center"/>
    </xf>
    <xf numFmtId="0" fontId="5" fillId="0" borderId="25" xfId="1" applyNumberFormat="1" applyFont="1" applyFill="1" applyBorder="1" applyAlignment="1" applyProtection="1">
      <alignment horizontal="center" wrapText="1"/>
    </xf>
    <xf numFmtId="0" fontId="16" fillId="0" borderId="0" xfId="0" applyFont="1"/>
    <xf numFmtId="0" fontId="17" fillId="0" borderId="36" xfId="0" applyNumberFormat="1" applyFont="1" applyBorder="1" applyAlignment="1">
      <alignment horizontal="center"/>
    </xf>
    <xf numFmtId="0" fontId="17" fillId="0" borderId="36" xfId="0" applyNumberFormat="1" applyFont="1" applyBorder="1" applyAlignment="1">
      <alignment vertical="center" wrapText="1"/>
    </xf>
    <xf numFmtId="9" fontId="23" fillId="3" borderId="37" xfId="2" applyNumberFormat="1" applyFont="1" applyFill="1" applyBorder="1" applyAlignment="1" applyProtection="1">
      <alignment horizontal="center"/>
    </xf>
    <xf numFmtId="0" fontId="5" fillId="0" borderId="37" xfId="1" applyNumberFormat="1" applyFont="1" applyFill="1" applyBorder="1" applyAlignment="1" applyProtection="1">
      <alignment horizontal="center" wrapText="1"/>
    </xf>
    <xf numFmtId="0" fontId="5" fillId="0" borderId="38" xfId="1" applyNumberFormat="1" applyFont="1" applyFill="1" applyBorder="1" applyAlignment="1" applyProtection="1">
      <alignment horizontal="center" wrapText="1"/>
    </xf>
    <xf numFmtId="0" fontId="6" fillId="0" borderId="31" xfId="0" applyFont="1" applyBorder="1" applyAlignment="1">
      <alignment horizontal="center"/>
    </xf>
    <xf numFmtId="14" fontId="25" fillId="0" borderId="15" xfId="0" applyNumberFormat="1" applyFont="1" applyBorder="1" applyAlignment="1">
      <alignment horizontal="center" vertical="top"/>
    </xf>
    <xf numFmtId="0" fontId="24" fillId="0" borderId="15" xfId="0" applyFont="1" applyBorder="1" applyAlignment="1">
      <alignment horizontal="center" vertical="top"/>
    </xf>
    <xf numFmtId="0" fontId="23" fillId="2" borderId="7" xfId="0" applyNumberFormat="1" applyFont="1" applyFill="1" applyBorder="1" applyAlignment="1">
      <alignment vertical="center"/>
    </xf>
    <xf numFmtId="0" fontId="23" fillId="2" borderId="7" xfId="0" applyNumberFormat="1" applyFont="1" applyFill="1" applyBorder="1" applyAlignment="1">
      <alignment horizontal="left" vertical="top" wrapText="1"/>
    </xf>
    <xf numFmtId="0"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top" wrapText="1"/>
    </xf>
    <xf numFmtId="0" fontId="4" fillId="2" borderId="2" xfId="0" applyNumberFormat="1" applyFont="1" applyFill="1" applyBorder="1" applyAlignment="1">
      <alignment horizontal="left" vertical="top" wrapText="1"/>
    </xf>
    <xf numFmtId="0"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center" vertical="center"/>
    </xf>
    <xf numFmtId="0" fontId="5" fillId="3" borderId="2" xfId="3" applyFont="1" applyFill="1" applyBorder="1" applyAlignment="1">
      <alignment horizontal="left" vertical="top" wrapText="1"/>
    </xf>
    <xf numFmtId="0" fontId="5" fillId="0" borderId="2" xfId="0" applyFont="1" applyBorder="1"/>
    <xf numFmtId="0" fontId="26"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0" borderId="17" xfId="0" applyFont="1" applyBorder="1"/>
    <xf numFmtId="0" fontId="5" fillId="0" borderId="2" xfId="0" applyFont="1" applyBorder="1" applyAlignment="1">
      <alignment horizontal="left" vertical="top" wrapText="1"/>
    </xf>
    <xf numFmtId="0" fontId="5" fillId="0" borderId="32" xfId="0" applyFont="1" applyBorder="1" applyAlignment="1">
      <alignment horizontal="center" vertical="top"/>
    </xf>
    <xf numFmtId="0" fontId="5" fillId="3" borderId="17" xfId="0" applyFont="1" applyFill="1" applyBorder="1" applyAlignment="1">
      <alignment horizontal="left" vertical="top" wrapText="1"/>
    </xf>
    <xf numFmtId="0" fontId="5" fillId="0" borderId="39" xfId="0" applyFont="1" applyBorder="1" applyAlignment="1">
      <alignment horizontal="center" vertical="top"/>
    </xf>
    <xf numFmtId="0" fontId="5" fillId="0" borderId="40" xfId="0" applyFont="1" applyBorder="1" applyAlignment="1">
      <alignment horizontal="center" vertical="top"/>
    </xf>
    <xf numFmtId="0" fontId="5" fillId="0" borderId="41" xfId="0" applyFont="1" applyBorder="1"/>
    <xf numFmtId="0" fontId="27" fillId="6" borderId="17" xfId="0" applyNumberFormat="1" applyFont="1" applyFill="1" applyBorder="1" applyAlignment="1">
      <alignment horizontal="center" vertical="center"/>
    </xf>
    <xf numFmtId="0" fontId="17" fillId="6" borderId="17" xfId="0" applyNumberFormat="1" applyFont="1" applyFill="1" applyBorder="1" applyAlignment="1">
      <alignment horizontal="center" vertical="center"/>
    </xf>
    <xf numFmtId="0" fontId="17" fillId="6" borderId="17" xfId="0" applyNumberFormat="1" applyFont="1" applyFill="1" applyBorder="1" applyAlignment="1">
      <alignment horizontal="left" vertical="center"/>
    </xf>
    <xf numFmtId="0" fontId="17" fillId="0" borderId="17" xfId="0" applyNumberFormat="1" applyFont="1" applyBorder="1" applyAlignment="1">
      <alignment horizontal="center"/>
    </xf>
    <xf numFmtId="0" fontId="5" fillId="3" borderId="45" xfId="0" applyFont="1" applyFill="1" applyBorder="1" applyAlignment="1">
      <alignment horizontal="left" vertical="top" wrapText="1"/>
    </xf>
    <xf numFmtId="0" fontId="5" fillId="0" borderId="45" xfId="0" applyFont="1" applyBorder="1"/>
    <xf numFmtId="0" fontId="5" fillId="0" borderId="45" xfId="0" applyFont="1" applyBorder="1" applyAlignment="1">
      <alignment horizontal="left" vertical="top" wrapText="1"/>
    </xf>
    <xf numFmtId="0" fontId="17" fillId="0" borderId="49" xfId="0" applyNumberFormat="1" applyFont="1" applyBorder="1" applyAlignment="1">
      <alignment horizontal="center"/>
    </xf>
    <xf numFmtId="0" fontId="17" fillId="0" borderId="49" xfId="0" applyNumberFormat="1" applyFont="1" applyBorder="1" applyAlignment="1">
      <alignment vertical="center" wrapText="1"/>
    </xf>
    <xf numFmtId="0" fontId="17" fillId="0" borderId="49" xfId="0" applyNumberFormat="1" applyFont="1" applyBorder="1"/>
    <xf numFmtId="0" fontId="5" fillId="0" borderId="50" xfId="1" applyNumberFormat="1" applyFont="1" applyFill="1" applyBorder="1" applyAlignment="1" applyProtection="1">
      <alignment horizontal="center"/>
    </xf>
    <xf numFmtId="166" fontId="5" fillId="0" borderId="50" xfId="2" applyNumberFormat="1" applyFont="1" applyFill="1" applyBorder="1" applyAlignment="1" applyProtection="1">
      <alignment horizontal="center"/>
    </xf>
    <xf numFmtId="1" fontId="5" fillId="0" borderId="50" xfId="2" applyNumberFormat="1" applyFont="1" applyFill="1" applyBorder="1" applyAlignment="1" applyProtection="1">
      <alignment horizontal="center"/>
    </xf>
    <xf numFmtId="0" fontId="5" fillId="3" borderId="45" xfId="3" applyFont="1" applyFill="1" applyBorder="1" applyAlignment="1">
      <alignment horizontal="left" vertical="top" wrapText="1"/>
    </xf>
    <xf numFmtId="0" fontId="19" fillId="2" borderId="45" xfId="0" applyNumberFormat="1" applyFont="1" applyFill="1" applyBorder="1" applyAlignment="1">
      <alignment horizontal="center" vertical="center"/>
    </xf>
    <xf numFmtId="164" fontId="19" fillId="2" borderId="45" xfId="0" applyNumberFormat="1" applyFont="1" applyFill="1" applyBorder="1" applyAlignment="1">
      <alignment horizontal="center" vertical="center"/>
    </xf>
    <xf numFmtId="0" fontId="26" fillId="3" borderId="45" xfId="0" applyFont="1" applyFill="1" applyBorder="1" applyAlignment="1">
      <alignment horizontal="left" vertical="top" wrapText="1"/>
    </xf>
    <xf numFmtId="0" fontId="5" fillId="0" borderId="45" xfId="0" applyFont="1" applyBorder="1" applyAlignment="1">
      <alignment horizontal="center" vertical="top"/>
    </xf>
    <xf numFmtId="165" fontId="26" fillId="0" borderId="45" xfId="0" applyNumberFormat="1" applyFont="1" applyBorder="1" applyAlignment="1">
      <alignment horizontal="center" vertical="top" wrapText="1"/>
    </xf>
    <xf numFmtId="0" fontId="5" fillId="3" borderId="51" xfId="0" applyFont="1" applyFill="1" applyBorder="1" applyAlignment="1">
      <alignment horizontal="left" vertical="top" wrapText="1"/>
    </xf>
    <xf numFmtId="0" fontId="5" fillId="0" borderId="51" xfId="0" applyFont="1" applyBorder="1" applyAlignment="1">
      <alignment horizontal="left" vertical="top" wrapText="1"/>
    </xf>
    <xf numFmtId="0" fontId="5" fillId="0" borderId="51" xfId="0" applyFont="1" applyBorder="1" applyAlignment="1">
      <alignment horizontal="center" vertical="top"/>
    </xf>
    <xf numFmtId="0" fontId="19" fillId="2" borderId="45" xfId="0" applyNumberFormat="1" applyFont="1" applyFill="1" applyBorder="1" applyAlignment="1">
      <alignment horizontal="center" vertical="center" wrapText="1"/>
    </xf>
    <xf numFmtId="0" fontId="0" fillId="0" borderId="0" xfId="0"/>
    <xf numFmtId="0" fontId="19" fillId="2" borderId="45" xfId="0" applyNumberFormat="1" applyFont="1" applyFill="1" applyBorder="1" applyAlignment="1">
      <alignment horizontal="center" vertical="center"/>
    </xf>
    <xf numFmtId="0" fontId="17" fillId="0" borderId="52" xfId="0" applyNumberFormat="1" applyFont="1" applyBorder="1" applyAlignment="1">
      <alignment horizontal="center"/>
    </xf>
    <xf numFmtId="0" fontId="17" fillId="0" borderId="52" xfId="0" applyNumberFormat="1" applyFont="1" applyBorder="1" applyAlignment="1">
      <alignment vertical="center" wrapText="1"/>
    </xf>
    <xf numFmtId="0" fontId="17" fillId="0" borderId="52" xfId="0" applyNumberFormat="1" applyFont="1" applyBorder="1"/>
    <xf numFmtId="0" fontId="5" fillId="0" borderId="53" xfId="0" applyFont="1" applyBorder="1"/>
    <xf numFmtId="0" fontId="5" fillId="3" borderId="54" xfId="3" applyFont="1" applyFill="1" applyBorder="1" applyAlignment="1">
      <alignment horizontal="left" vertical="top" wrapText="1"/>
    </xf>
    <xf numFmtId="0" fontId="5" fillId="0" borderId="54" xfId="0" applyFont="1" applyBorder="1"/>
    <xf numFmtId="0" fontId="26" fillId="3" borderId="54" xfId="0" applyFont="1" applyFill="1" applyBorder="1" applyAlignment="1">
      <alignment horizontal="left" vertical="top" wrapText="1"/>
    </xf>
    <xf numFmtId="0" fontId="5" fillId="0" borderId="54" xfId="0" applyFont="1" applyBorder="1" applyAlignment="1">
      <alignment horizontal="center" vertical="top"/>
    </xf>
    <xf numFmtId="0" fontId="5" fillId="3" borderId="7"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11" xfId="0" applyFont="1" applyBorder="1" applyAlignment="1">
      <alignment horizontal="center" vertical="top"/>
    </xf>
    <xf numFmtId="0" fontId="12" fillId="4" borderId="51" xfId="0" applyNumberFormat="1" applyFont="1" applyFill="1" applyBorder="1" applyAlignment="1">
      <alignment vertical="center"/>
    </xf>
    <xf numFmtId="0" fontId="12" fillId="8" borderId="0" xfId="0" applyNumberFormat="1" applyFont="1" applyFill="1" applyBorder="1" applyAlignment="1">
      <alignment vertical="center"/>
    </xf>
    <xf numFmtId="0" fontId="0" fillId="0" borderId="0" xfId="0" applyBorder="1"/>
    <xf numFmtId="0" fontId="4" fillId="2" borderId="6" xfId="0" applyNumberFormat="1" applyFont="1" applyFill="1" applyBorder="1"/>
    <xf numFmtId="0" fontId="5" fillId="0" borderId="6" xfId="0" applyNumberFormat="1" applyFont="1" applyBorder="1"/>
    <xf numFmtId="0" fontId="5" fillId="0" borderId="6" xfId="0" applyNumberFormat="1" applyFont="1" applyBorder="1" applyAlignment="1">
      <alignment horizontal="left" vertical="top" wrapText="1"/>
    </xf>
    <xf numFmtId="0" fontId="5" fillId="0" borderId="30" xfId="0" applyNumberFormat="1" applyFont="1" applyBorder="1"/>
    <xf numFmtId="0" fontId="28" fillId="0" borderId="0" xfId="0" applyFont="1"/>
    <xf numFmtId="0" fontId="4" fillId="2" borderId="6" xfId="0" applyNumberFormat="1" applyFont="1" applyFill="1" applyBorder="1" applyAlignment="1">
      <alignment horizontal="center" vertical="center"/>
    </xf>
    <xf numFmtId="0" fontId="4" fillId="2" borderId="6" xfId="0" applyNumberFormat="1" applyFont="1" applyFill="1" applyBorder="1" applyAlignment="1">
      <alignment horizontal="left" vertical="top" wrapText="1"/>
    </xf>
    <xf numFmtId="0" fontId="4" fillId="2" borderId="31" xfId="0" applyNumberFormat="1" applyFont="1" applyFill="1" applyBorder="1" applyAlignment="1">
      <alignment horizontal="center" vertical="center"/>
    </xf>
    <xf numFmtId="0" fontId="12" fillId="0" borderId="6" xfId="0" applyNumberFormat="1" applyFont="1" applyBorder="1"/>
    <xf numFmtId="0" fontId="5" fillId="0" borderId="6" xfId="0" applyNumberFormat="1" applyFont="1" applyBorder="1" applyAlignment="1">
      <alignment horizontal="right" vertical="top" wrapText="1"/>
    </xf>
    <xf numFmtId="0" fontId="5" fillId="0" borderId="31" xfId="0" applyNumberFormat="1" applyFont="1" applyBorder="1"/>
    <xf numFmtId="164" fontId="4" fillId="2" borderId="51" xfId="0" applyNumberFormat="1" applyFont="1" applyFill="1" applyBorder="1" applyAlignment="1">
      <alignment horizontal="center" vertical="center"/>
    </xf>
    <xf numFmtId="0" fontId="5" fillId="0" borderId="64" xfId="0" applyFont="1" applyBorder="1"/>
    <xf numFmtId="0" fontId="4" fillId="2" borderId="7" xfId="0" applyNumberFormat="1" applyFont="1" applyFill="1" applyBorder="1" applyAlignment="1">
      <alignment horizontal="center" vertical="center"/>
    </xf>
    <xf numFmtId="0" fontId="4" fillId="2" borderId="51" xfId="0" applyNumberFormat="1" applyFont="1" applyFill="1" applyBorder="1" applyAlignment="1">
      <alignment horizontal="center" vertical="center"/>
    </xf>
    <xf numFmtId="0" fontId="5" fillId="3" borderId="31" xfId="0" applyFont="1" applyFill="1" applyBorder="1" applyAlignment="1">
      <alignment horizontal="left" vertical="top" wrapText="1"/>
    </xf>
    <xf numFmtId="0" fontId="5" fillId="0" borderId="0" xfId="0" applyFont="1" applyBorder="1" applyAlignment="1">
      <alignment horizontal="left" vertical="top" wrapText="1"/>
    </xf>
    <xf numFmtId="0" fontId="5" fillId="0" borderId="31" xfId="0" applyFont="1" applyBorder="1" applyAlignment="1">
      <alignment horizontal="center" vertical="top"/>
    </xf>
    <xf numFmtId="0" fontId="5" fillId="0" borderId="31" xfId="0" applyFont="1" applyBorder="1" applyAlignment="1">
      <alignment horizontal="left" vertical="top" wrapText="1"/>
    </xf>
    <xf numFmtId="0" fontId="5" fillId="3" borderId="36" xfId="0" applyFont="1" applyFill="1" applyBorder="1" applyAlignment="1">
      <alignment horizontal="left" vertical="top" wrapText="1"/>
    </xf>
    <xf numFmtId="0" fontId="5" fillId="3" borderId="66" xfId="0" applyFont="1" applyFill="1" applyBorder="1" applyAlignment="1">
      <alignment horizontal="left" vertical="top" wrapText="1"/>
    </xf>
    <xf numFmtId="0" fontId="5" fillId="0" borderId="66" xfId="0" applyFont="1" applyBorder="1" applyAlignment="1">
      <alignment horizontal="left" vertical="top" wrapText="1"/>
    </xf>
    <xf numFmtId="0" fontId="5" fillId="0" borderId="66" xfId="0" applyFont="1" applyBorder="1" applyAlignment="1">
      <alignment horizontal="center" vertical="top"/>
    </xf>
    <xf numFmtId="0" fontId="5" fillId="3"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Border="1" applyAlignment="1">
      <alignment horizontal="center" vertical="top"/>
    </xf>
    <xf numFmtId="164" fontId="26" fillId="0" borderId="0" xfId="0" applyNumberFormat="1" applyFont="1" applyBorder="1" applyAlignment="1">
      <alignment horizontal="center" vertical="top" wrapText="1"/>
    </xf>
    <xf numFmtId="165" fontId="26" fillId="0" borderId="0" xfId="0" applyNumberFormat="1" applyFont="1" applyBorder="1" applyAlignment="1">
      <alignment horizontal="center" vertical="top" wrapText="1"/>
    </xf>
    <xf numFmtId="0" fontId="5" fillId="3" borderId="10" xfId="0" applyFont="1" applyFill="1" applyBorder="1" applyAlignment="1">
      <alignment horizontal="left" vertical="top" wrapText="1"/>
    </xf>
    <xf numFmtId="0" fontId="5" fillId="0" borderId="69" xfId="0" applyFont="1" applyBorder="1" applyAlignment="1">
      <alignment horizontal="center" vertical="top"/>
    </xf>
    <xf numFmtId="0" fontId="5" fillId="3" borderId="0" xfId="3" applyFont="1" applyFill="1" applyBorder="1" applyAlignment="1">
      <alignment horizontal="left" vertical="top" wrapText="1"/>
    </xf>
    <xf numFmtId="14" fontId="25" fillId="0" borderId="0" xfId="0" applyNumberFormat="1" applyFont="1" applyBorder="1" applyAlignment="1">
      <alignment horizontal="center" vertical="top"/>
    </xf>
    <xf numFmtId="0" fontId="24" fillId="0" borderId="0" xfId="0" applyFont="1" applyBorder="1" applyAlignment="1">
      <alignment horizontal="center" vertical="top"/>
    </xf>
    <xf numFmtId="0" fontId="5" fillId="0" borderId="0" xfId="0" applyFont="1" applyBorder="1"/>
    <xf numFmtId="0" fontId="5" fillId="3" borderId="70" xfId="3" applyFont="1" applyFill="1" applyBorder="1" applyAlignment="1">
      <alignment horizontal="left" vertical="top" wrapText="1"/>
    </xf>
    <xf numFmtId="0" fontId="5" fillId="3" borderId="70" xfId="0" applyFont="1" applyFill="1" applyBorder="1" applyAlignment="1">
      <alignment horizontal="left" vertical="top" wrapText="1"/>
    </xf>
    <xf numFmtId="0" fontId="5" fillId="0" borderId="71" xfId="0" applyFont="1" applyBorder="1" applyAlignment="1">
      <alignment horizontal="center" vertical="top"/>
    </xf>
    <xf numFmtId="0" fontId="5" fillId="0" borderId="70" xfId="0" applyFont="1" applyBorder="1"/>
    <xf numFmtId="0" fontId="5" fillId="3" borderId="73" xfId="0" applyFont="1" applyFill="1" applyBorder="1" applyAlignment="1">
      <alignment horizontal="left" vertical="top" wrapText="1"/>
    </xf>
    <xf numFmtId="0" fontId="5" fillId="3" borderId="72" xfId="0" applyFont="1" applyFill="1" applyBorder="1" applyAlignment="1">
      <alignment horizontal="left" vertical="top" wrapText="1"/>
    </xf>
    <xf numFmtId="0" fontId="5" fillId="0" borderId="72" xfId="0" applyFont="1" applyBorder="1" applyAlignment="1">
      <alignment horizontal="left" vertical="top" wrapText="1"/>
    </xf>
    <xf numFmtId="0" fontId="5" fillId="0" borderId="72" xfId="0" applyFont="1" applyBorder="1" applyAlignment="1">
      <alignment horizontal="center" vertical="top"/>
    </xf>
    <xf numFmtId="0" fontId="12" fillId="0" borderId="0" xfId="0" applyNumberFormat="1" applyFont="1" applyBorder="1"/>
    <xf numFmtId="0" fontId="5" fillId="0" borderId="0" xfId="0" applyNumberFormat="1" applyFont="1" applyBorder="1"/>
    <xf numFmtId="0" fontId="4" fillId="2" borderId="53" xfId="0" applyNumberFormat="1" applyFont="1" applyFill="1" applyBorder="1" applyAlignment="1">
      <alignment horizontal="center" vertical="center"/>
    </xf>
    <xf numFmtId="0" fontId="4" fillId="2" borderId="53" xfId="0" applyNumberFormat="1" applyFont="1" applyFill="1" applyBorder="1" applyAlignment="1">
      <alignment horizontal="center" vertical="center" wrapText="1"/>
    </xf>
    <xf numFmtId="164" fontId="4" fillId="2" borderId="53" xfId="0" applyNumberFormat="1" applyFont="1" applyFill="1" applyBorder="1" applyAlignment="1">
      <alignment horizontal="center" vertical="center"/>
    </xf>
    <xf numFmtId="0" fontId="5" fillId="3" borderId="53" xfId="3" applyFont="1" applyFill="1" applyBorder="1" applyAlignment="1">
      <alignment horizontal="left" vertical="top" wrapText="1"/>
    </xf>
    <xf numFmtId="0" fontId="5" fillId="0" borderId="53" xfId="0" applyFont="1" applyBorder="1" applyAlignment="1">
      <alignment wrapText="1"/>
    </xf>
    <xf numFmtId="0" fontId="26" fillId="3" borderId="53" xfId="0" applyFont="1" applyFill="1" applyBorder="1" applyAlignment="1">
      <alignment horizontal="left" vertical="top" wrapText="1"/>
    </xf>
    <xf numFmtId="0" fontId="5" fillId="0" borderId="53" xfId="0" applyFont="1" applyBorder="1" applyAlignment="1">
      <alignment horizontal="center" vertical="top"/>
    </xf>
    <xf numFmtId="0" fontId="5" fillId="3" borderId="65" xfId="0" applyFont="1" applyFill="1" applyBorder="1" applyAlignment="1">
      <alignment horizontal="left" vertical="top" wrapText="1"/>
    </xf>
    <xf numFmtId="0" fontId="29" fillId="5" borderId="15" xfId="0" applyFont="1" applyFill="1" applyBorder="1"/>
    <xf numFmtId="0" fontId="5" fillId="0" borderId="15" xfId="0" applyFont="1" applyBorder="1"/>
    <xf numFmtId="0" fontId="5" fillId="0" borderId="15" xfId="0" applyNumberFormat="1" applyFont="1" applyBorder="1"/>
    <xf numFmtId="0" fontId="4" fillId="2" borderId="15" xfId="0" applyNumberFormat="1" applyFont="1" applyFill="1" applyBorder="1" applyAlignment="1">
      <alignment horizontal="center" vertical="center"/>
    </xf>
    <xf numFmtId="0" fontId="4" fillId="2" borderId="15" xfId="0" applyNumberFormat="1" applyFont="1" applyFill="1" applyBorder="1" applyAlignment="1">
      <alignment horizontal="left" vertical="top" wrapText="1"/>
    </xf>
    <xf numFmtId="0" fontId="12" fillId="0" borderId="15" xfId="0" applyNumberFormat="1" applyFont="1" applyBorder="1"/>
    <xf numFmtId="0" fontId="5" fillId="0" borderId="15" xfId="0" applyNumberFormat="1" applyFont="1" applyBorder="1" applyAlignment="1">
      <alignment horizontal="right" vertical="top" wrapText="1"/>
    </xf>
    <xf numFmtId="0" fontId="5" fillId="0" borderId="0" xfId="0" applyNumberFormat="1" applyFont="1" applyBorder="1" applyAlignment="1">
      <alignment horizontal="center" vertical="top"/>
    </xf>
    <xf numFmtId="164" fontId="5" fillId="0" borderId="0" xfId="0" applyNumberFormat="1" applyFont="1" applyBorder="1"/>
    <xf numFmtId="0" fontId="5" fillId="0" borderId="0" xfId="0" applyFont="1"/>
    <xf numFmtId="0" fontId="30" fillId="0" borderId="0" xfId="0" applyNumberFormat="1" applyFont="1" applyBorder="1"/>
    <xf numFmtId="0" fontId="5" fillId="0" borderId="0" xfId="0" applyNumberFormat="1" applyFont="1" applyBorder="1" applyAlignment="1">
      <alignment horizontal="left" vertical="top" wrapText="1"/>
    </xf>
    <xf numFmtId="0" fontId="5" fillId="0" borderId="51" xfId="0" applyFont="1" applyBorder="1"/>
    <xf numFmtId="0" fontId="5" fillId="0" borderId="14" xfId="0" applyFont="1" applyBorder="1"/>
    <xf numFmtId="0" fontId="5" fillId="0" borderId="16" xfId="0" applyFont="1" applyBorder="1"/>
    <xf numFmtId="0" fontId="4" fillId="2" borderId="45" xfId="0" applyNumberFormat="1" applyFont="1" applyFill="1" applyBorder="1" applyAlignment="1">
      <alignment horizontal="center" vertical="center"/>
    </xf>
    <xf numFmtId="0" fontId="4" fillId="2" borderId="45" xfId="0" applyNumberFormat="1" applyFont="1" applyFill="1" applyBorder="1" applyAlignment="1">
      <alignment horizontal="center" vertical="center" wrapText="1"/>
    </xf>
    <xf numFmtId="164" fontId="4" fillId="2" borderId="45" xfId="0" applyNumberFormat="1" applyFont="1" applyFill="1" applyBorder="1" applyAlignment="1">
      <alignment horizontal="center" vertical="center"/>
    </xf>
    <xf numFmtId="0" fontId="5" fillId="3" borderId="72" xfId="3" applyFont="1" applyFill="1" applyBorder="1" applyAlignment="1">
      <alignment horizontal="left" vertical="top" wrapText="1"/>
    </xf>
    <xf numFmtId="0" fontId="5" fillId="0" borderId="72" xfId="0" applyFont="1" applyBorder="1"/>
    <xf numFmtId="0" fontId="5" fillId="0" borderId="58" xfId="0" applyFont="1" applyBorder="1" applyAlignment="1">
      <alignment horizontal="center" vertical="top"/>
    </xf>
    <xf numFmtId="14" fontId="26" fillId="0" borderId="45" xfId="0" applyNumberFormat="1" applyFont="1" applyBorder="1" applyAlignment="1">
      <alignment horizontal="center" vertical="top" wrapText="1"/>
    </xf>
    <xf numFmtId="0" fontId="14" fillId="0" borderId="1" xfId="0" applyNumberFormat="1" applyFont="1" applyBorder="1" applyAlignment="1">
      <alignment horizontal="center" vertical="center"/>
    </xf>
    <xf numFmtId="0" fontId="13" fillId="0" borderId="39" xfId="0" applyNumberFormat="1" applyFont="1" applyBorder="1" applyAlignment="1">
      <alignment horizontal="center" vertical="center" wrapText="1"/>
    </xf>
    <xf numFmtId="0" fontId="13" fillId="0" borderId="40" xfId="0" applyNumberFormat="1" applyFont="1" applyBorder="1" applyAlignment="1">
      <alignment horizontal="center" vertical="center"/>
    </xf>
    <xf numFmtId="0" fontId="13" fillId="0" borderId="41" xfId="0" applyNumberFormat="1" applyFont="1" applyBorder="1" applyAlignment="1">
      <alignment horizontal="center" vertical="center"/>
    </xf>
    <xf numFmtId="164" fontId="12" fillId="0" borderId="15" xfId="1" applyNumberFormat="1" applyFont="1" applyFill="1" applyBorder="1" applyAlignment="1" applyProtection="1">
      <alignment horizontal="center" vertical="center"/>
    </xf>
    <xf numFmtId="0" fontId="12" fillId="0" borderId="15" xfId="1" applyNumberFormat="1" applyFont="1" applyFill="1" applyBorder="1" applyAlignment="1" applyProtection="1">
      <alignment horizontal="center" vertical="center" wrapText="1"/>
    </xf>
    <xf numFmtId="0" fontId="6" fillId="0" borderId="17" xfId="0" applyNumberFormat="1" applyFont="1" applyFill="1" applyBorder="1" applyAlignment="1">
      <alignment horizontal="center"/>
    </xf>
    <xf numFmtId="0" fontId="12" fillId="0" borderId="17" xfId="1" applyNumberFormat="1" applyFont="1" applyFill="1" applyBorder="1" applyAlignment="1" applyProtection="1">
      <alignment horizontal="left"/>
    </xf>
    <xf numFmtId="0" fontId="21" fillId="0" borderId="18" xfId="1" applyNumberFormat="1" applyFont="1" applyFill="1" applyBorder="1" applyAlignment="1" applyProtection="1">
      <alignment vertical="top" wrapText="1"/>
    </xf>
    <xf numFmtId="0" fontId="12" fillId="0" borderId="15" xfId="1" applyNumberFormat="1" applyFont="1" applyFill="1" applyBorder="1" applyAlignment="1" applyProtection="1">
      <alignment horizontal="center" vertical="center"/>
    </xf>
    <xf numFmtId="15" fontId="6" fillId="0" borderId="32" xfId="0" applyNumberFormat="1" applyFont="1" applyFill="1" applyBorder="1" applyAlignment="1">
      <alignment horizontal="center"/>
    </xf>
    <xf numFmtId="15" fontId="6" fillId="0" borderId="33" xfId="0" applyNumberFormat="1" applyFont="1" applyFill="1" applyBorder="1" applyAlignment="1">
      <alignment horizontal="center"/>
    </xf>
    <xf numFmtId="15" fontId="6" fillId="0" borderId="34" xfId="0" applyNumberFormat="1" applyFont="1" applyFill="1" applyBorder="1" applyAlignment="1">
      <alignment horizontal="center"/>
    </xf>
    <xf numFmtId="0" fontId="12" fillId="0" borderId="32" xfId="1" applyNumberFormat="1" applyFont="1" applyFill="1" applyBorder="1" applyAlignment="1" applyProtection="1">
      <alignment horizontal="center" vertical="top"/>
    </xf>
    <xf numFmtId="0" fontId="12" fillId="0" borderId="33" xfId="1" applyNumberFormat="1" applyFont="1" applyFill="1" applyBorder="1" applyAlignment="1" applyProtection="1">
      <alignment horizontal="center" vertical="top"/>
    </xf>
    <xf numFmtId="0" fontId="12" fillId="0" borderId="34" xfId="1" applyNumberFormat="1" applyFont="1" applyFill="1" applyBorder="1" applyAlignment="1" applyProtection="1">
      <alignment horizontal="center" vertical="top"/>
    </xf>
    <xf numFmtId="0" fontId="20" fillId="0" borderId="32" xfId="0" applyNumberFormat="1" applyFont="1" applyFill="1" applyBorder="1" applyAlignment="1">
      <alignment horizontal="center"/>
    </xf>
    <xf numFmtId="0" fontId="20" fillId="0" borderId="33" xfId="0" applyNumberFormat="1" applyFont="1" applyFill="1" applyBorder="1" applyAlignment="1">
      <alignment horizontal="center"/>
    </xf>
    <xf numFmtId="0" fontId="20" fillId="0" borderId="34" xfId="0" applyNumberFormat="1" applyFont="1" applyFill="1" applyBorder="1" applyAlignment="1">
      <alignment horizontal="center"/>
    </xf>
    <xf numFmtId="0" fontId="7" fillId="0" borderId="0" xfId="1" applyNumberFormat="1" applyFont="1" applyFill="1" applyBorder="1" applyAlignment="1" applyProtection="1">
      <alignment horizontal="center"/>
    </xf>
    <xf numFmtId="0" fontId="12" fillId="0" borderId="17" xfId="1" applyNumberFormat="1" applyFont="1" applyFill="1" applyBorder="1" applyAlignment="1" applyProtection="1">
      <alignment horizontal="center"/>
    </xf>
    <xf numFmtId="0" fontId="27" fillId="0" borderId="80" xfId="0" applyNumberFormat="1" applyFont="1" applyBorder="1" applyAlignment="1">
      <alignment horizontal="center"/>
    </xf>
    <xf numFmtId="0" fontId="27" fillId="0" borderId="79" xfId="0" applyNumberFormat="1" applyFont="1" applyBorder="1" applyAlignment="1">
      <alignment horizontal="center"/>
    </xf>
    <xf numFmtId="0" fontId="27" fillId="0" borderId="57" xfId="0" applyNumberFormat="1" applyFont="1" applyBorder="1" applyAlignment="1">
      <alignment horizontal="center"/>
    </xf>
    <xf numFmtId="0" fontId="12" fillId="4" borderId="8" xfId="0" applyNumberFormat="1" applyFont="1" applyFill="1" applyBorder="1" applyAlignment="1">
      <alignment horizontal="left" vertical="center"/>
    </xf>
    <xf numFmtId="0" fontId="12" fillId="4" borderId="0" xfId="0" applyNumberFormat="1" applyFont="1" applyFill="1" applyBorder="1" applyAlignment="1">
      <alignment horizontal="left" vertical="center"/>
    </xf>
    <xf numFmtId="0" fontId="12" fillId="4" borderId="9" xfId="0" applyNumberFormat="1" applyFont="1" applyFill="1" applyBorder="1" applyAlignment="1">
      <alignment horizontal="left" vertical="center"/>
    </xf>
    <xf numFmtId="0" fontId="12" fillId="4" borderId="42" xfId="0" applyNumberFormat="1" applyFont="1" applyFill="1" applyBorder="1" applyAlignment="1">
      <alignment vertical="center"/>
    </xf>
    <xf numFmtId="0" fontId="12" fillId="4" borderId="43" xfId="0" applyNumberFormat="1" applyFont="1" applyFill="1" applyBorder="1" applyAlignment="1">
      <alignment vertical="center"/>
    </xf>
    <xf numFmtId="0" fontId="12" fillId="4" borderId="44" xfId="0" applyNumberFormat="1" applyFont="1" applyFill="1" applyBorder="1" applyAlignment="1">
      <alignment vertical="center"/>
    </xf>
    <xf numFmtId="0" fontId="5" fillId="0" borderId="30" xfId="0" applyNumberFormat="1" applyFont="1" applyBorder="1" applyAlignment="1">
      <alignment horizontal="center"/>
    </xf>
    <xf numFmtId="0" fontId="5" fillId="0" borderId="35" xfId="0" applyNumberFormat="1" applyFont="1" applyBorder="1" applyAlignment="1">
      <alignment horizontal="center"/>
    </xf>
    <xf numFmtId="0" fontId="4" fillId="2" borderId="11"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7"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5" xfId="0" applyNumberFormat="1" applyFont="1" applyFill="1" applyBorder="1" applyAlignment="1">
      <alignment horizontal="center" vertical="center"/>
    </xf>
    <xf numFmtId="0" fontId="5" fillId="0" borderId="30" xfId="0" applyFont="1" applyBorder="1" applyAlignment="1">
      <alignment horizontal="center"/>
    </xf>
    <xf numFmtId="0" fontId="5" fillId="0" borderId="35" xfId="0" applyFont="1" applyBorder="1" applyAlignment="1">
      <alignment horizontal="center"/>
    </xf>
    <xf numFmtId="0" fontId="18" fillId="7" borderId="59" xfId="0" applyNumberFormat="1" applyFont="1" applyFill="1" applyBorder="1" applyAlignment="1">
      <alignment horizontal="left" vertical="center"/>
    </xf>
    <xf numFmtId="0" fontId="18" fillId="7" borderId="63" xfId="0" applyNumberFormat="1" applyFont="1" applyFill="1" applyBorder="1" applyAlignment="1">
      <alignment horizontal="left" vertical="center"/>
    </xf>
    <xf numFmtId="0" fontId="18" fillId="7" borderId="64" xfId="0" applyNumberFormat="1" applyFont="1" applyFill="1" applyBorder="1" applyAlignment="1">
      <alignment horizontal="left" vertical="center"/>
    </xf>
    <xf numFmtId="0" fontId="27" fillId="0" borderId="16" xfId="0" applyNumberFormat="1" applyFont="1" applyBorder="1" applyAlignment="1">
      <alignment horizontal="center"/>
    </xf>
    <xf numFmtId="0" fontId="27" fillId="0" borderId="67" xfId="0" applyNumberFormat="1" applyFont="1" applyBorder="1" applyAlignment="1">
      <alignment horizontal="center"/>
    </xf>
    <xf numFmtId="0" fontId="27" fillId="0" borderId="68" xfId="0" applyNumberFormat="1" applyFont="1" applyBorder="1" applyAlignment="1">
      <alignment horizontal="center"/>
    </xf>
    <xf numFmtId="0" fontId="4" fillId="2" borderId="51" xfId="0" applyNumberFormat="1" applyFont="1" applyFill="1" applyBorder="1" applyAlignment="1">
      <alignment horizontal="center" vertical="center"/>
    </xf>
    <xf numFmtId="0" fontId="4" fillId="2" borderId="60" xfId="0" applyNumberFormat="1" applyFont="1" applyFill="1" applyBorder="1" applyAlignment="1">
      <alignment horizontal="center" vertical="center" wrapText="1"/>
    </xf>
    <xf numFmtId="0" fontId="4" fillId="2" borderId="62" xfId="0" applyNumberFormat="1" applyFont="1" applyFill="1" applyBorder="1" applyAlignment="1">
      <alignment horizontal="center" vertical="center" wrapText="1"/>
    </xf>
    <xf numFmtId="0" fontId="4" fillId="2" borderId="61" xfId="0" applyNumberFormat="1" applyFont="1" applyFill="1" applyBorder="1" applyAlignment="1">
      <alignment horizontal="center" vertical="center" wrapText="1"/>
    </xf>
    <xf numFmtId="0" fontId="5" fillId="0" borderId="77" xfId="0" applyFont="1" applyBorder="1" applyAlignment="1">
      <alignment horizontal="center"/>
    </xf>
    <xf numFmtId="0" fontId="5" fillId="0" borderId="78" xfId="0" applyFont="1" applyBorder="1" applyAlignment="1">
      <alignment horizontal="center"/>
    </xf>
    <xf numFmtId="0" fontId="12" fillId="7" borderId="74" xfId="0" applyNumberFormat="1" applyFont="1" applyFill="1" applyBorder="1" applyAlignment="1">
      <alignment horizontal="left" vertical="center"/>
    </xf>
    <xf numFmtId="0" fontId="12" fillId="7" borderId="75" xfId="0" applyNumberFormat="1" applyFont="1" applyFill="1" applyBorder="1" applyAlignment="1">
      <alignment horizontal="left" vertical="center"/>
    </xf>
    <xf numFmtId="0" fontId="12" fillId="7" borderId="76" xfId="0" applyNumberFormat="1" applyFont="1" applyFill="1" applyBorder="1" applyAlignment="1">
      <alignment horizontal="left" vertical="center"/>
    </xf>
    <xf numFmtId="0" fontId="12" fillId="4" borderId="16" xfId="0" applyNumberFormat="1" applyFont="1" applyFill="1" applyBorder="1" applyAlignment="1">
      <alignment horizontal="left" vertical="center"/>
    </xf>
    <xf numFmtId="0" fontId="12" fillId="4" borderId="67" xfId="0" applyNumberFormat="1" applyFont="1" applyFill="1" applyBorder="1" applyAlignment="1">
      <alignment horizontal="left" vertical="center"/>
    </xf>
    <xf numFmtId="0" fontId="12" fillId="4" borderId="68" xfId="0" applyNumberFormat="1" applyFont="1" applyFill="1" applyBorder="1" applyAlignment="1">
      <alignment horizontal="left" vertical="center"/>
    </xf>
    <xf numFmtId="0" fontId="31" fillId="0" borderId="77" xfId="0" applyNumberFormat="1" applyFont="1" applyBorder="1" applyAlignment="1">
      <alignment horizontal="center"/>
    </xf>
    <xf numFmtId="0" fontId="31" fillId="0" borderId="79" xfId="0" applyNumberFormat="1" applyFont="1" applyBorder="1" applyAlignment="1">
      <alignment horizontal="center"/>
    </xf>
    <xf numFmtId="0" fontId="31" fillId="0" borderId="78" xfId="0" applyNumberFormat="1" applyFont="1" applyBorder="1" applyAlignment="1">
      <alignment horizontal="center"/>
    </xf>
    <xf numFmtId="0" fontId="12" fillId="7" borderId="46" xfId="0" applyNumberFormat="1" applyFont="1" applyFill="1" applyBorder="1" applyAlignment="1">
      <alignment horizontal="left" vertical="center"/>
    </xf>
    <xf numFmtId="0" fontId="4" fillId="7" borderId="47" xfId="0" applyNumberFormat="1" applyFont="1" applyFill="1" applyBorder="1" applyAlignment="1">
      <alignment horizontal="left" vertical="center"/>
    </xf>
    <xf numFmtId="0" fontId="4" fillId="7" borderId="48" xfId="0" applyNumberFormat="1" applyFont="1" applyFill="1" applyBorder="1" applyAlignment="1">
      <alignment horizontal="left" vertical="center"/>
    </xf>
    <xf numFmtId="0" fontId="12" fillId="4" borderId="55" xfId="0" applyNumberFormat="1" applyFont="1" applyFill="1" applyBorder="1" applyAlignment="1">
      <alignment horizontal="left" vertical="center"/>
    </xf>
    <xf numFmtId="0" fontId="12" fillId="4" borderId="56" xfId="0" applyNumberFormat="1" applyFont="1" applyFill="1" applyBorder="1" applyAlignment="1">
      <alignment horizontal="left" vertical="center"/>
    </xf>
    <xf numFmtId="0" fontId="12" fillId="4" borderId="57" xfId="0" applyNumberFormat="1" applyFont="1" applyFill="1" applyBorder="1" applyAlignment="1">
      <alignment horizontal="left" vertical="center"/>
    </xf>
    <xf numFmtId="0" fontId="27" fillId="0" borderId="77" xfId="0" applyNumberFormat="1" applyFont="1" applyBorder="1" applyAlignment="1">
      <alignment horizontal="center"/>
    </xf>
    <xf numFmtId="0" fontId="27" fillId="0" borderId="78" xfId="0" applyNumberFormat="1" applyFont="1" applyBorder="1" applyAlignment="1">
      <alignment horizontal="center"/>
    </xf>
  </cellXfs>
  <cellStyles count="4">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576943</xdr:colOff>
      <xdr:row>5</xdr:row>
      <xdr:rowOff>10886</xdr:rowOff>
    </xdr:from>
    <xdr:to>
      <xdr:col>3</xdr:col>
      <xdr:colOff>2077</xdr:colOff>
      <xdr:row>6</xdr:row>
      <xdr:rowOff>0</xdr:rowOff>
    </xdr:to>
    <xdr:pic>
      <xdr:nvPicPr>
        <xdr:cNvPr id="5" name="Picture 4">
          <a:extLst>
            <a:ext uri="{FF2B5EF4-FFF2-40B4-BE49-F238E27FC236}">
              <a16:creationId xmlns:a16="http://schemas.microsoft.com/office/drawing/2014/main" id="{5B708CB8-8AC2-4A69-B187-207EC595EE94}"/>
            </a:ext>
          </a:extLst>
        </xdr:cNvPr>
        <xdr:cNvPicPr>
          <a:picLocks noChangeAspect="1"/>
        </xdr:cNvPicPr>
      </xdr:nvPicPr>
      <xdr:blipFill>
        <a:blip xmlns:r="http://schemas.openxmlformats.org/officeDocument/2006/relationships" r:embed="rId1"/>
        <a:stretch>
          <a:fillRect/>
        </a:stretch>
      </xdr:blipFill>
      <xdr:spPr>
        <a:xfrm>
          <a:off x="3679372" y="1284515"/>
          <a:ext cx="3960394" cy="419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876300</xdr:colOff>
      <xdr:row>31</xdr:row>
      <xdr:rowOff>713283</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1117600"/>
          <a:ext cx="12484100" cy="56662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6</xdr:col>
      <xdr:colOff>13607</xdr:colOff>
      <xdr:row>5</xdr:row>
      <xdr:rowOff>5098793</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1102179"/>
          <a:ext cx="12219214" cy="50987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21367</xdr:rowOff>
    </xdr:from>
    <xdr:to>
      <xdr:col>10</xdr:col>
      <xdr:colOff>559534</xdr:colOff>
      <xdr:row>20</xdr:row>
      <xdr:rowOff>0</xdr:rowOff>
    </xdr:to>
    <xdr:pic>
      <xdr:nvPicPr>
        <xdr:cNvPr id="2" name="Picture 1">
          <a:extLst>
            <a:ext uri="{FF2B5EF4-FFF2-40B4-BE49-F238E27FC236}">
              <a16:creationId xmlns:a16="http://schemas.microsoft.com/office/drawing/2014/main" id="{E651ED6D-12C4-4475-9517-8C4C1CEAD21D}"/>
            </a:ext>
          </a:extLst>
        </xdr:cNvPr>
        <xdr:cNvPicPr>
          <a:picLocks noChangeAspect="1"/>
        </xdr:cNvPicPr>
      </xdr:nvPicPr>
      <xdr:blipFill>
        <a:blip xmlns:r="http://schemas.openxmlformats.org/officeDocument/2006/relationships" r:embed="rId1"/>
        <a:stretch>
          <a:fillRect/>
        </a:stretch>
      </xdr:blipFill>
      <xdr:spPr>
        <a:xfrm>
          <a:off x="0" y="1088167"/>
          <a:ext cx="14112974" cy="36870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3098</xdr:rowOff>
    </xdr:from>
    <xdr:to>
      <xdr:col>5</xdr:col>
      <xdr:colOff>530087</xdr:colOff>
      <xdr:row>19</xdr:row>
      <xdr:rowOff>202584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88120"/>
          <a:ext cx="8282609" cy="3098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workbookViewId="0">
      <selection activeCell="B3" sqref="B3:D3"/>
    </sheetView>
  </sheetViews>
  <sheetFormatPr defaultColWidth="9.140625" defaultRowHeight="16.5"/>
  <cols>
    <col min="1" max="1" width="42.5703125" style="10" customWidth="1"/>
    <col min="2" max="2" width="37.140625" style="10" customWidth="1"/>
    <col min="3" max="3" width="39.140625" style="10" customWidth="1"/>
    <col min="4" max="4" width="43.140625" style="10" customWidth="1"/>
    <col min="5" max="16384" width="9.140625" style="10"/>
  </cols>
  <sheetData>
    <row r="1" spans="1:4">
      <c r="A1" s="201" t="s">
        <v>69</v>
      </c>
      <c r="B1" s="201"/>
      <c r="C1" s="201"/>
      <c r="D1" s="201"/>
    </row>
    <row r="2" spans="1:4" ht="19.149999999999999" customHeight="1">
      <c r="A2" s="201"/>
      <c r="B2" s="201"/>
      <c r="C2" s="201"/>
      <c r="D2" s="201"/>
    </row>
    <row r="3" spans="1:4" ht="33.75" customHeight="1">
      <c r="A3" s="11" t="s">
        <v>13</v>
      </c>
      <c r="B3" s="202" t="s">
        <v>119</v>
      </c>
      <c r="C3" s="203"/>
      <c r="D3" s="204"/>
    </row>
    <row r="4" spans="1:4" ht="20.25" customHeight="1">
      <c r="A4" s="1"/>
      <c r="B4" s="1"/>
      <c r="C4" s="1"/>
      <c r="D4" s="1"/>
    </row>
    <row r="5" spans="1:4" ht="20.25">
      <c r="A5" s="12" t="s">
        <v>11</v>
      </c>
      <c r="B5" s="12" t="s">
        <v>10</v>
      </c>
      <c r="C5" s="12" t="s">
        <v>1</v>
      </c>
      <c r="D5" s="12" t="s">
        <v>12</v>
      </c>
    </row>
    <row r="6" spans="1:4" ht="20.25">
      <c r="A6" s="89">
        <v>1</v>
      </c>
      <c r="B6" s="90" t="s">
        <v>42</v>
      </c>
      <c r="C6" s="90" t="s">
        <v>42</v>
      </c>
      <c r="D6" s="88"/>
    </row>
    <row r="7" spans="1:4" ht="23.25" customHeight="1">
      <c r="A7" s="13">
        <v>2</v>
      </c>
      <c r="B7" s="96" t="s">
        <v>70</v>
      </c>
      <c r="C7" s="96" t="s">
        <v>70</v>
      </c>
      <c r="D7" s="15"/>
    </row>
    <row r="8" spans="1:4" ht="22.5" customHeight="1">
      <c r="A8" s="13">
        <v>3</v>
      </c>
      <c r="B8" s="14" t="s">
        <v>221</v>
      </c>
      <c r="C8" s="14" t="s">
        <v>221</v>
      </c>
      <c r="D8" s="15"/>
    </row>
    <row r="9" spans="1:4" ht="21.75" customHeight="1">
      <c r="A9" s="95">
        <v>4</v>
      </c>
      <c r="B9" s="96" t="s">
        <v>222</v>
      </c>
      <c r="C9" s="96" t="s">
        <v>222</v>
      </c>
      <c r="D9" s="97"/>
    </row>
    <row r="10" spans="1:4" ht="21.75" customHeight="1">
      <c r="A10" s="113">
        <v>5</v>
      </c>
      <c r="B10" s="114" t="s">
        <v>65</v>
      </c>
      <c r="C10" s="114" t="s">
        <v>65</v>
      </c>
      <c r="D10" s="115"/>
    </row>
  </sheetData>
  <mergeCells count="2">
    <mergeCell ref="A1:D2"/>
    <mergeCell ref="B3:D3"/>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20" workbookViewId="0">
      <selection activeCell="H13" sqref="H13"/>
    </sheetView>
  </sheetViews>
  <sheetFormatPr defaultColWidth="9.140625" defaultRowHeight="15"/>
  <cols>
    <col min="1" max="1" width="14.140625" style="8" customWidth="1"/>
    <col min="2" max="2" width="33.140625" style="8" bestFit="1" customWidth="1"/>
    <col min="3" max="3" width="11.85546875" style="8" customWidth="1"/>
    <col min="4" max="10" width="9.140625" style="8"/>
    <col min="11" max="11" width="13.5703125" style="8" customWidth="1"/>
    <col min="12" max="12" width="14.140625" style="8" customWidth="1"/>
    <col min="13" max="16384" width="9.140625" style="8"/>
  </cols>
  <sheetData>
    <row r="1" spans="1:16" s="2" customFormat="1" ht="25.5">
      <c r="A1" s="220" t="s">
        <v>28</v>
      </c>
      <c r="B1" s="220"/>
      <c r="C1" s="220"/>
      <c r="D1" s="220"/>
      <c r="E1" s="220"/>
      <c r="F1" s="220"/>
      <c r="G1" s="220"/>
      <c r="H1" s="220"/>
      <c r="I1" s="220"/>
      <c r="J1" s="220"/>
      <c r="K1" s="220"/>
      <c r="L1" s="220"/>
      <c r="M1" s="220"/>
      <c r="N1" s="220"/>
      <c r="O1" s="220"/>
      <c r="P1" s="220"/>
    </row>
    <row r="2" spans="1:16" s="2" customFormat="1" ht="12.75">
      <c r="A2" s="3"/>
      <c r="B2" s="4"/>
      <c r="C2" s="4"/>
      <c r="D2" s="4"/>
      <c r="E2" s="4"/>
      <c r="F2" s="4"/>
      <c r="G2" s="4"/>
      <c r="H2" s="4"/>
      <c r="I2" s="4"/>
      <c r="J2" s="4"/>
      <c r="K2" s="4"/>
      <c r="L2" s="4"/>
      <c r="M2" s="5"/>
      <c r="N2" s="5"/>
      <c r="O2" s="5"/>
      <c r="P2" s="5"/>
    </row>
    <row r="3" spans="1:16" s="2" customFormat="1" ht="16.5">
      <c r="A3" s="18" t="s">
        <v>13</v>
      </c>
      <c r="B3" s="221" t="s">
        <v>49</v>
      </c>
      <c r="C3" s="221"/>
      <c r="D3" s="19"/>
      <c r="E3" s="208" t="s">
        <v>7</v>
      </c>
      <c r="F3" s="208"/>
      <c r="G3" s="208"/>
      <c r="H3" s="214" t="s">
        <v>17</v>
      </c>
      <c r="I3" s="215"/>
      <c r="J3" s="215"/>
      <c r="K3" s="216"/>
      <c r="L3" s="20"/>
      <c r="M3" s="20"/>
      <c r="N3" s="20"/>
      <c r="O3" s="20"/>
      <c r="P3" s="20"/>
    </row>
    <row r="4" spans="1:16" s="2" customFormat="1" ht="16.5">
      <c r="A4" s="18"/>
      <c r="B4" s="207"/>
      <c r="C4" s="207"/>
      <c r="D4" s="21"/>
      <c r="E4" s="208" t="s">
        <v>18</v>
      </c>
      <c r="F4" s="208"/>
      <c r="G4" s="208"/>
      <c r="H4" s="217" t="s">
        <v>19</v>
      </c>
      <c r="I4" s="218"/>
      <c r="J4" s="218"/>
      <c r="K4" s="219"/>
      <c r="L4" s="21"/>
      <c r="M4" s="20"/>
      <c r="N4" s="20"/>
      <c r="O4" s="20"/>
      <c r="P4" s="20"/>
    </row>
    <row r="5" spans="1:16" s="2" customFormat="1" ht="16.5">
      <c r="A5" s="18"/>
      <c r="B5" s="207"/>
      <c r="C5" s="207"/>
      <c r="D5" s="21"/>
      <c r="E5" s="208" t="s">
        <v>20</v>
      </c>
      <c r="F5" s="208"/>
      <c r="G5" s="208"/>
      <c r="H5" s="211">
        <v>44114</v>
      </c>
      <c r="I5" s="212"/>
      <c r="J5" s="212"/>
      <c r="K5" s="213"/>
      <c r="L5" s="21"/>
      <c r="M5" s="20"/>
      <c r="N5" s="20"/>
      <c r="O5" s="20"/>
      <c r="P5" s="20"/>
    </row>
    <row r="6" spans="1:16" s="2" customFormat="1" ht="20.25" customHeight="1">
      <c r="A6" s="22" t="s">
        <v>21</v>
      </c>
      <c r="B6" s="209" t="s">
        <v>22</v>
      </c>
      <c r="C6" s="209"/>
      <c r="D6" s="209"/>
      <c r="E6" s="209"/>
      <c r="F6" s="209"/>
      <c r="G6" s="209"/>
      <c r="H6" s="209"/>
      <c r="I6" s="209"/>
      <c r="J6" s="209"/>
      <c r="K6" s="209"/>
      <c r="L6" s="23"/>
      <c r="M6" s="24"/>
      <c r="N6" s="24"/>
      <c r="O6" s="24"/>
      <c r="P6" s="24"/>
    </row>
    <row r="7" spans="1:16" s="2" customFormat="1" ht="20.25" customHeight="1">
      <c r="A7" s="25"/>
      <c r="B7" s="26"/>
      <c r="C7" s="210" t="s">
        <v>23</v>
      </c>
      <c r="D7" s="210"/>
      <c r="E7" s="210" t="s">
        <v>24</v>
      </c>
      <c r="F7" s="210"/>
      <c r="G7" s="210" t="s">
        <v>33</v>
      </c>
      <c r="H7" s="210"/>
      <c r="I7" s="210" t="s">
        <v>25</v>
      </c>
      <c r="J7" s="210"/>
      <c r="K7" s="210" t="s">
        <v>26</v>
      </c>
      <c r="L7" s="210"/>
      <c r="M7" s="205" t="s">
        <v>27</v>
      </c>
      <c r="N7" s="205"/>
      <c r="O7" s="206" t="s">
        <v>48</v>
      </c>
      <c r="P7" s="206"/>
    </row>
    <row r="8" spans="1:16" s="2" customFormat="1" ht="16.5">
      <c r="A8" s="27"/>
      <c r="B8" s="28"/>
      <c r="C8" s="210"/>
      <c r="D8" s="210"/>
      <c r="E8" s="210"/>
      <c r="F8" s="210"/>
      <c r="G8" s="210"/>
      <c r="H8" s="210"/>
      <c r="I8" s="210"/>
      <c r="J8" s="210"/>
      <c r="K8" s="210"/>
      <c r="L8" s="210"/>
      <c r="M8" s="205"/>
      <c r="N8" s="205"/>
      <c r="O8" s="206"/>
      <c r="P8" s="206"/>
    </row>
    <row r="9" spans="1:16" s="6" customFormat="1" ht="22.5" customHeight="1">
      <c r="A9" s="29" t="s">
        <v>11</v>
      </c>
      <c r="B9" s="29" t="s">
        <v>14</v>
      </c>
      <c r="C9" s="30" t="s">
        <v>15</v>
      </c>
      <c r="D9" s="30" t="s">
        <v>16</v>
      </c>
      <c r="E9" s="30" t="s">
        <v>15</v>
      </c>
      <c r="F9" s="30" t="s">
        <v>16</v>
      </c>
      <c r="G9" s="30" t="s">
        <v>15</v>
      </c>
      <c r="H9" s="30" t="s">
        <v>16</v>
      </c>
      <c r="I9" s="29" t="s">
        <v>15</v>
      </c>
      <c r="J9" s="30" t="s">
        <v>16</v>
      </c>
      <c r="K9" s="30" t="s">
        <v>15</v>
      </c>
      <c r="L9" s="30" t="s">
        <v>16</v>
      </c>
      <c r="M9" s="30" t="s">
        <v>15</v>
      </c>
      <c r="N9" s="30" t="s">
        <v>16</v>
      </c>
      <c r="O9" s="30" t="s">
        <v>15</v>
      </c>
      <c r="P9" s="30" t="s">
        <v>16</v>
      </c>
    </row>
    <row r="10" spans="1:16" s="2" customFormat="1" ht="31.7" customHeight="1">
      <c r="A10" s="13">
        <v>1</v>
      </c>
      <c r="B10" s="14" t="s">
        <v>42</v>
      </c>
      <c r="C10" s="31">
        <v>15</v>
      </c>
      <c r="D10" s="31">
        <v>15</v>
      </c>
      <c r="E10" s="31">
        <v>0</v>
      </c>
      <c r="F10" s="31">
        <f>'[1]Show Bus Routes List'!C6</f>
        <v>0</v>
      </c>
      <c r="G10" s="31">
        <f>'[1]Show Bus Routes List'!D5</f>
        <v>0</v>
      </c>
      <c r="H10" s="31">
        <f>'[1]Show Bus Routes List'!D6</f>
        <v>0</v>
      </c>
      <c r="I10" s="31">
        <f>'[1]Show Bus Routes List'!E5</f>
        <v>0</v>
      </c>
      <c r="J10" s="31">
        <f>'[1]Show Bus Routes List'!E6</f>
        <v>0</v>
      </c>
      <c r="K10" s="31">
        <v>15</v>
      </c>
      <c r="L10" s="31">
        <v>15</v>
      </c>
      <c r="M10" s="32">
        <f>ROUND(C10*100/K10,1)</f>
        <v>100</v>
      </c>
      <c r="N10" s="32">
        <f t="shared" ref="N10:N20" si="0">ROUND(D10*100/L10,1)</f>
        <v>100</v>
      </c>
      <c r="O10" s="32">
        <f t="shared" ref="O10:P17" si="1">ROUND((C10+E10)*100/K10,1)</f>
        <v>100</v>
      </c>
      <c r="P10" s="33">
        <f t="shared" si="1"/>
        <v>100</v>
      </c>
    </row>
    <row r="11" spans="1:16" s="2" customFormat="1" ht="31.7" customHeight="1">
      <c r="A11" s="91">
        <v>2</v>
      </c>
      <c r="B11" s="14" t="s">
        <v>55</v>
      </c>
      <c r="C11" s="31"/>
      <c r="D11" s="31"/>
      <c r="E11" s="31"/>
      <c r="F11" s="31"/>
      <c r="G11" s="31"/>
      <c r="H11" s="31"/>
      <c r="I11" s="31"/>
      <c r="J11" s="31"/>
      <c r="K11" s="31"/>
      <c r="L11" s="31"/>
      <c r="M11" s="32"/>
      <c r="N11" s="32"/>
      <c r="O11" s="32"/>
      <c r="P11" s="33"/>
    </row>
    <row r="12" spans="1:16" s="2" customFormat="1" ht="45" customHeight="1">
      <c r="A12" s="13">
        <v>3</v>
      </c>
      <c r="B12" s="14" t="s">
        <v>65</v>
      </c>
      <c r="C12" s="31">
        <v>12</v>
      </c>
      <c r="D12" s="31">
        <v>12</v>
      </c>
      <c r="E12" s="31">
        <v>0</v>
      </c>
      <c r="F12" s="31">
        <f>'[1]Show Bus Stops List'!C6</f>
        <v>0</v>
      </c>
      <c r="G12" s="31">
        <f>'[1]Show Bus Stops List'!D5</f>
        <v>0</v>
      </c>
      <c r="H12" s="31">
        <f>'[1]Show Bus Stops List'!D6</f>
        <v>0</v>
      </c>
      <c r="I12" s="31">
        <f>'[1]Show Bus Stops List'!E5</f>
        <v>0</v>
      </c>
      <c r="J12" s="31">
        <f>'[1]Show Bus Stops List'!E6</f>
        <v>0</v>
      </c>
      <c r="K12" s="31">
        <v>12</v>
      </c>
      <c r="L12" s="31">
        <v>12</v>
      </c>
      <c r="M12" s="32">
        <f t="shared" ref="M12:M20" si="2">ROUND(C12*100/K12,1)</f>
        <v>100</v>
      </c>
      <c r="N12" s="32">
        <f t="shared" si="0"/>
        <v>100</v>
      </c>
      <c r="O12" s="32">
        <f t="shared" si="1"/>
        <v>100</v>
      </c>
      <c r="P12" s="33">
        <f t="shared" si="1"/>
        <v>100</v>
      </c>
    </row>
    <row r="13" spans="1:16" s="2" customFormat="1" ht="45" customHeight="1">
      <c r="A13" s="95">
        <v>4</v>
      </c>
      <c r="B13" s="96" t="s">
        <v>64</v>
      </c>
      <c r="C13" s="98"/>
      <c r="D13" s="98"/>
      <c r="E13" s="98"/>
      <c r="F13" s="98"/>
      <c r="G13" s="98"/>
      <c r="H13" s="98"/>
      <c r="I13" s="98"/>
      <c r="J13" s="98"/>
      <c r="K13" s="98"/>
      <c r="L13" s="98"/>
      <c r="M13" s="99"/>
      <c r="N13" s="99"/>
      <c r="O13" s="99"/>
      <c r="P13" s="100"/>
    </row>
    <row r="14" spans="1:16" s="2" customFormat="1" ht="33.75" customHeight="1">
      <c r="A14" s="16">
        <v>5</v>
      </c>
      <c r="B14" s="17" t="s">
        <v>56</v>
      </c>
      <c r="C14" s="34">
        <v>8</v>
      </c>
      <c r="D14" s="34">
        <v>8</v>
      </c>
      <c r="E14" s="34" t="e">
        <f>#REF!</f>
        <v>#REF!</v>
      </c>
      <c r="F14" s="34" t="e">
        <f>#REF!</f>
        <v>#REF!</v>
      </c>
      <c r="G14" s="34" t="e">
        <f>#REF!</f>
        <v>#REF!</v>
      </c>
      <c r="H14" s="34" t="e">
        <f>#REF!</f>
        <v>#REF!</v>
      </c>
      <c r="I14" s="34" t="e">
        <f>#REF!</f>
        <v>#REF!</v>
      </c>
      <c r="J14" s="34" t="e">
        <f>#REF!</f>
        <v>#REF!</v>
      </c>
      <c r="K14" s="34">
        <v>4</v>
      </c>
      <c r="L14" s="34">
        <v>4</v>
      </c>
      <c r="M14" s="32">
        <f t="shared" si="2"/>
        <v>200</v>
      </c>
      <c r="N14" s="32">
        <f t="shared" si="0"/>
        <v>200</v>
      </c>
      <c r="O14" s="32" t="e">
        <f>ROUND((C14+E14)*100/K14,1)</f>
        <v>#REF!</v>
      </c>
      <c r="P14" s="33" t="e">
        <f t="shared" si="1"/>
        <v>#REF!</v>
      </c>
    </row>
    <row r="15" spans="1:16" s="2" customFormat="1" ht="33.75" customHeight="1">
      <c r="A15" s="95">
        <v>6</v>
      </c>
      <c r="B15" s="96" t="s">
        <v>63</v>
      </c>
      <c r="C15" s="34"/>
      <c r="D15" s="34"/>
      <c r="E15" s="34"/>
      <c r="F15" s="34"/>
      <c r="G15" s="34"/>
      <c r="H15" s="34"/>
      <c r="I15" s="34"/>
      <c r="J15" s="34"/>
      <c r="K15" s="34"/>
      <c r="L15" s="34"/>
      <c r="M15" s="35"/>
      <c r="N15" s="35"/>
      <c r="O15" s="35"/>
      <c r="P15" s="36"/>
    </row>
    <row r="16" spans="1:16" s="2" customFormat="1" ht="42" customHeight="1">
      <c r="A16" s="16">
        <v>7</v>
      </c>
      <c r="B16" s="17" t="s">
        <v>57</v>
      </c>
      <c r="C16" s="34">
        <v>15</v>
      </c>
      <c r="D16" s="34">
        <v>15</v>
      </c>
      <c r="E16" s="34">
        <v>0</v>
      </c>
      <c r="F16" s="34">
        <v>0</v>
      </c>
      <c r="G16" s="34">
        <v>0</v>
      </c>
      <c r="H16" s="34">
        <v>0</v>
      </c>
      <c r="I16" s="34">
        <v>0</v>
      </c>
      <c r="J16" s="34">
        <v>0</v>
      </c>
      <c r="K16" s="34">
        <v>15</v>
      </c>
      <c r="L16" s="34">
        <v>15</v>
      </c>
      <c r="M16" s="32">
        <f t="shared" si="2"/>
        <v>100</v>
      </c>
      <c r="N16" s="35">
        <v>100</v>
      </c>
      <c r="O16" s="35">
        <v>100</v>
      </c>
      <c r="P16" s="36">
        <v>100</v>
      </c>
    </row>
    <row r="17" spans="1:18" s="2" customFormat="1" ht="33.75" customHeight="1">
      <c r="A17" s="16">
        <v>8</v>
      </c>
      <c r="B17" s="17" t="s">
        <v>58</v>
      </c>
      <c r="C17" s="34">
        <v>20</v>
      </c>
      <c r="D17" s="34">
        <v>20</v>
      </c>
      <c r="E17" s="34" t="e">
        <f>#REF!</f>
        <v>#REF!</v>
      </c>
      <c r="F17" s="34" t="e">
        <f>#REF!</f>
        <v>#REF!</v>
      </c>
      <c r="G17" s="34" t="e">
        <f>#REF!</f>
        <v>#REF!</v>
      </c>
      <c r="H17" s="34" t="e">
        <f>#REF!</f>
        <v>#REF!</v>
      </c>
      <c r="I17" s="34" t="e">
        <f>#REF!</f>
        <v>#REF!</v>
      </c>
      <c r="J17" s="34" t="e">
        <f>#REF!</f>
        <v>#REF!</v>
      </c>
      <c r="K17" s="34">
        <v>20</v>
      </c>
      <c r="L17" s="34">
        <v>20</v>
      </c>
      <c r="M17" s="32">
        <f t="shared" si="2"/>
        <v>100</v>
      </c>
      <c r="N17" s="32">
        <f t="shared" si="0"/>
        <v>100</v>
      </c>
      <c r="O17" s="32" t="e">
        <f>ROUND((C17+E17)*100/K17,1)</f>
        <v>#REF!</v>
      </c>
      <c r="P17" s="33" t="e">
        <f t="shared" si="1"/>
        <v>#REF!</v>
      </c>
    </row>
    <row r="18" spans="1:18" s="2" customFormat="1" ht="20.25">
      <c r="A18" s="16">
        <v>9</v>
      </c>
      <c r="B18" s="17" t="s">
        <v>59</v>
      </c>
      <c r="C18" s="34">
        <v>27</v>
      </c>
      <c r="D18" s="34">
        <v>27</v>
      </c>
      <c r="E18" s="34" t="e">
        <f>#REF!</f>
        <v>#REF!</v>
      </c>
      <c r="F18" s="31">
        <v>0</v>
      </c>
      <c r="G18" s="34" t="e">
        <f>#REF!</f>
        <v>#REF!</v>
      </c>
      <c r="H18" s="34" t="e">
        <f>#REF!</f>
        <v>#REF!</v>
      </c>
      <c r="I18" s="34" t="e">
        <f>#REF!</f>
        <v>#REF!</v>
      </c>
      <c r="J18" s="34">
        <v>0</v>
      </c>
      <c r="K18" s="34">
        <v>27</v>
      </c>
      <c r="L18" s="34">
        <v>27</v>
      </c>
      <c r="M18" s="32">
        <f t="shared" si="2"/>
        <v>100</v>
      </c>
      <c r="N18" s="32">
        <f t="shared" si="0"/>
        <v>100</v>
      </c>
      <c r="O18" s="32" t="e">
        <f t="shared" ref="O18:O20" si="3">ROUND((C18+E18)*100/K18,1)</f>
        <v>#REF!</v>
      </c>
      <c r="P18" s="33">
        <f t="shared" ref="P18:P20" si="4">ROUND((D18+F18)*100/L18,1)</f>
        <v>100</v>
      </c>
    </row>
    <row r="19" spans="1:18" s="7" customFormat="1" ht="20.25">
      <c r="A19" s="62">
        <v>10</v>
      </c>
      <c r="B19" s="63" t="s">
        <v>60</v>
      </c>
      <c r="C19" s="67">
        <v>17</v>
      </c>
      <c r="D19" s="67">
        <v>17</v>
      </c>
      <c r="E19" s="34">
        <v>0</v>
      </c>
      <c r="F19" s="34" t="e">
        <f>#REF!</f>
        <v>#REF!</v>
      </c>
      <c r="G19" s="34">
        <v>0</v>
      </c>
      <c r="H19" s="34">
        <v>0</v>
      </c>
      <c r="I19" s="34">
        <v>0</v>
      </c>
      <c r="J19" s="34" t="e">
        <f>#REF!</f>
        <v>#REF!</v>
      </c>
      <c r="K19" s="67">
        <v>17</v>
      </c>
      <c r="L19" s="67">
        <v>17</v>
      </c>
      <c r="M19" s="32">
        <f t="shared" si="2"/>
        <v>100</v>
      </c>
      <c r="N19" s="32">
        <f t="shared" si="0"/>
        <v>100</v>
      </c>
      <c r="O19" s="32">
        <f t="shared" si="3"/>
        <v>100</v>
      </c>
      <c r="P19" s="33" t="e">
        <f t="shared" si="4"/>
        <v>#REF!</v>
      </c>
    </row>
    <row r="20" spans="1:18" s="2" customFormat="1" ht="20.25">
      <c r="A20" s="62">
        <v>11</v>
      </c>
      <c r="B20" s="63" t="s">
        <v>61</v>
      </c>
      <c r="C20" s="67">
        <v>18</v>
      </c>
      <c r="D20" s="67">
        <v>18</v>
      </c>
      <c r="E20" s="34" t="e">
        <f>#REF!</f>
        <v>#REF!</v>
      </c>
      <c r="F20" s="34">
        <v>0</v>
      </c>
      <c r="G20" s="34" t="e">
        <f>#REF!</f>
        <v>#REF!</v>
      </c>
      <c r="H20" s="34" t="e">
        <f>#REF!</f>
        <v>#REF!</v>
      </c>
      <c r="I20" s="34" t="e">
        <f>#REF!</f>
        <v>#REF!</v>
      </c>
      <c r="J20" s="34">
        <v>0</v>
      </c>
      <c r="K20" s="67">
        <v>18</v>
      </c>
      <c r="L20" s="67">
        <v>18</v>
      </c>
      <c r="M20" s="32">
        <f t="shared" si="2"/>
        <v>100</v>
      </c>
      <c r="N20" s="32">
        <f t="shared" si="0"/>
        <v>100</v>
      </c>
      <c r="O20" s="32" t="e">
        <f t="shared" si="3"/>
        <v>#REF!</v>
      </c>
      <c r="P20" s="33">
        <f t="shared" si="4"/>
        <v>100</v>
      </c>
    </row>
    <row r="21" spans="1:18" s="2" customFormat="1" ht="16.5">
      <c r="A21" s="37"/>
      <c r="B21" s="38" t="s">
        <v>8</v>
      </c>
      <c r="C21" s="39">
        <f t="shared" ref="C21" si="5">SUM(C10:C20)</f>
        <v>132</v>
      </c>
      <c r="D21" s="39">
        <f t="shared" ref="D21" si="6">SUM(D10:D20)</f>
        <v>132</v>
      </c>
      <c r="E21" s="39" t="e">
        <f t="shared" ref="E21" si="7">SUM(E10:E20)</f>
        <v>#REF!</v>
      </c>
      <c r="F21" s="39" t="e">
        <f t="shared" ref="F21" si="8">SUM(F10:F20)</f>
        <v>#REF!</v>
      </c>
      <c r="G21" s="39" t="e">
        <f t="shared" ref="G21" si="9">SUM(G10:G20)</f>
        <v>#REF!</v>
      </c>
      <c r="H21" s="39" t="e">
        <f t="shared" ref="H21" si="10">SUM(H10:H20)</f>
        <v>#REF!</v>
      </c>
      <c r="I21" s="39" t="e">
        <f t="shared" ref="I21" si="11">SUM(I10:I20)</f>
        <v>#REF!</v>
      </c>
      <c r="J21" s="39" t="e">
        <f t="shared" ref="J21" si="12">SUM(J10:J20)</f>
        <v>#REF!</v>
      </c>
      <c r="K21" s="39">
        <f t="shared" ref="K21" si="13">SUM(K10:K20)</f>
        <v>128</v>
      </c>
      <c r="L21" s="39">
        <f t="shared" ref="L21" si="14">SUM(L10:L20)</f>
        <v>128</v>
      </c>
      <c r="M21" s="39">
        <f t="shared" ref="M21" si="15">SUM(M10:M20)</f>
        <v>900</v>
      </c>
      <c r="N21" s="39">
        <f t="shared" ref="N21" si="16">SUM(N10:N20)</f>
        <v>900</v>
      </c>
      <c r="O21" s="39" t="e">
        <f t="shared" ref="O21" si="17">SUM(O10:O20)</f>
        <v>#REF!</v>
      </c>
      <c r="P21" s="39" t="e">
        <f t="shared" ref="P21" si="18">SUM(P10:P20)</f>
        <v>#REF!</v>
      </c>
    </row>
    <row r="22" spans="1:18" ht="17.25" thickBot="1">
      <c r="A22" s="40"/>
      <c r="B22" s="41"/>
      <c r="C22" s="42" t="s">
        <v>15</v>
      </c>
      <c r="D22" s="42" t="s">
        <v>29</v>
      </c>
      <c r="E22" s="43"/>
      <c r="F22" s="44"/>
      <c r="G22" s="44"/>
      <c r="H22" s="44"/>
      <c r="I22" s="44"/>
      <c r="J22" s="44"/>
      <c r="K22" s="45"/>
      <c r="L22" s="45"/>
      <c r="M22" s="46"/>
      <c r="N22" s="46"/>
      <c r="O22" s="46"/>
      <c r="P22" s="64"/>
      <c r="Q22" s="9"/>
      <c r="R22" s="9"/>
    </row>
    <row r="23" spans="1:18" ht="17.25" thickBot="1">
      <c r="A23" s="47"/>
      <c r="B23" s="48" t="s">
        <v>30</v>
      </c>
      <c r="C23" s="49" t="e">
        <f>ROUND((C21+E21)*100/K21,1)</f>
        <v>#REF!</v>
      </c>
      <c r="D23" s="50" t="e">
        <f>ROUND((D21+F21)*100/L21,1)</f>
        <v>#REF!</v>
      </c>
      <c r="E23" s="47" t="s">
        <v>9</v>
      </c>
      <c r="F23" s="51"/>
      <c r="G23" s="52"/>
      <c r="H23" s="47"/>
      <c r="I23" s="47"/>
      <c r="J23" s="47"/>
      <c r="K23" s="52"/>
      <c r="L23" s="52"/>
      <c r="M23" s="53"/>
      <c r="N23" s="53"/>
      <c r="O23" s="53"/>
      <c r="P23" s="65"/>
    </row>
    <row r="24" spans="1:18" ht="16.5">
      <c r="A24" s="54"/>
      <c r="B24" s="55" t="s">
        <v>31</v>
      </c>
      <c r="C24" s="56">
        <f>ROUND(C21*100/K21,1)</f>
        <v>103.1</v>
      </c>
      <c r="D24" s="57">
        <f>ROUND(D21*100/L21,1)</f>
        <v>103.1</v>
      </c>
      <c r="E24" s="56" t="s">
        <v>9</v>
      </c>
      <c r="F24" s="58"/>
      <c r="G24" s="59"/>
      <c r="H24" s="54"/>
      <c r="I24" s="54"/>
      <c r="J24" s="54"/>
      <c r="K24" s="59"/>
      <c r="L24" s="59"/>
      <c r="M24" s="60"/>
      <c r="N24" s="60"/>
      <c r="O24" s="60"/>
      <c r="P24" s="66"/>
    </row>
    <row r="25" spans="1:18">
      <c r="P25" s="9"/>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19" zoomScale="70" zoomScaleNormal="70" workbookViewId="0">
      <selection activeCell="F6" sqref="F6"/>
    </sheetView>
  </sheetViews>
  <sheetFormatPr defaultColWidth="9.140625" defaultRowHeight="16.5"/>
  <cols>
    <col min="1" max="1" width="19.140625" style="10" customWidth="1"/>
    <col min="2" max="2" width="21.5703125" style="10" customWidth="1"/>
    <col min="3" max="3" width="66.7109375" style="10" customWidth="1"/>
    <col min="4" max="4" width="18.5703125" style="10" bestFit="1" customWidth="1"/>
    <col min="5" max="5" width="23" style="10" customWidth="1"/>
    <col min="6" max="6" width="39.140625" style="10" bestFit="1" customWidth="1"/>
    <col min="7" max="7" width="13.85546875" style="10" bestFit="1" customWidth="1"/>
    <col min="8" max="8" width="18.140625" style="10" bestFit="1" customWidth="1"/>
    <col min="9" max="9" width="19.5703125" style="10" bestFit="1" customWidth="1"/>
    <col min="10" max="10" width="13.85546875" style="10" bestFit="1" customWidth="1"/>
    <col min="11" max="11" width="18.140625" style="10" bestFit="1" customWidth="1"/>
    <col min="12" max="12" width="19.5703125" style="10" bestFit="1" customWidth="1"/>
    <col min="13" max="13" width="11.140625" style="10" customWidth="1"/>
    <col min="14" max="16384" width="9.140625" style="10"/>
  </cols>
  <sheetData>
    <row r="1" spans="1:13" s="188" customFormat="1" ht="20.25">
      <c r="A1" s="127" t="s">
        <v>13</v>
      </c>
      <c r="B1" s="222" t="s">
        <v>120</v>
      </c>
      <c r="C1" s="223"/>
      <c r="D1" s="224"/>
      <c r="E1" s="129"/>
      <c r="F1" s="130"/>
      <c r="G1" s="186"/>
      <c r="H1" s="187"/>
      <c r="I1" s="170"/>
      <c r="J1" s="186"/>
      <c r="K1" s="170"/>
      <c r="L1" s="170"/>
      <c r="M1" s="170"/>
    </row>
    <row r="2" spans="1:13" s="188" customFormat="1">
      <c r="A2" s="127" t="s">
        <v>32</v>
      </c>
      <c r="B2" s="231" t="s">
        <v>42</v>
      </c>
      <c r="C2" s="232"/>
      <c r="D2" s="128"/>
      <c r="E2" s="129"/>
      <c r="F2" s="130"/>
      <c r="G2" s="186"/>
      <c r="H2" s="187"/>
      <c r="I2" s="170"/>
      <c r="J2" s="186"/>
      <c r="K2" s="170"/>
      <c r="L2" s="170"/>
      <c r="M2" s="170"/>
    </row>
    <row r="3" spans="1:13" s="188" customFormat="1">
      <c r="A3" s="128"/>
      <c r="B3" s="132" t="s">
        <v>23</v>
      </c>
      <c r="C3" s="132" t="s">
        <v>24</v>
      </c>
      <c r="D3" s="132" t="s">
        <v>34</v>
      </c>
      <c r="E3" s="133" t="s">
        <v>35</v>
      </c>
      <c r="F3" s="134" t="s">
        <v>36</v>
      </c>
      <c r="G3" s="186"/>
      <c r="H3" s="187"/>
      <c r="I3" s="170"/>
      <c r="J3" s="186"/>
      <c r="K3" s="170"/>
      <c r="L3" s="170"/>
      <c r="M3" s="170"/>
    </row>
    <row r="4" spans="1:13" s="188" customFormat="1">
      <c r="A4" s="135" t="s">
        <v>3</v>
      </c>
      <c r="B4" s="31">
        <v>13</v>
      </c>
      <c r="C4" s="31">
        <f>COUNTIF(J11:J24,"Faild")</f>
        <v>0</v>
      </c>
      <c r="D4" s="128">
        <f>COUNTIF(G11:G21,"Untested")</f>
        <v>0</v>
      </c>
      <c r="E4" s="136">
        <f>COUNTIF(G11:G21,"Blocked")</f>
        <v>0</v>
      </c>
      <c r="F4" s="137">
        <f>B4+C4</f>
        <v>13</v>
      </c>
      <c r="G4" s="186"/>
      <c r="H4" s="187"/>
      <c r="I4" s="170"/>
      <c r="J4" s="186"/>
      <c r="K4" s="170"/>
      <c r="L4" s="170"/>
      <c r="M4" s="170"/>
    </row>
    <row r="5" spans="1:13" s="188" customFormat="1">
      <c r="A5" s="135" t="s">
        <v>4</v>
      </c>
      <c r="B5" s="31"/>
      <c r="C5" s="31"/>
      <c r="D5" s="128"/>
      <c r="E5" s="136"/>
      <c r="F5" s="137"/>
      <c r="G5" s="186"/>
      <c r="H5" s="187"/>
      <c r="I5" s="170"/>
      <c r="J5" s="186"/>
      <c r="K5" s="170"/>
      <c r="L5" s="170"/>
      <c r="M5" s="170"/>
    </row>
    <row r="6" spans="1:13" s="188" customFormat="1" ht="331.15" customHeight="1">
      <c r="A6" s="169"/>
      <c r="B6" s="189"/>
      <c r="C6" s="170"/>
      <c r="D6" s="170"/>
      <c r="E6" s="190"/>
      <c r="F6" s="170"/>
      <c r="G6" s="186"/>
      <c r="H6" s="187"/>
      <c r="I6" s="170"/>
      <c r="J6" s="186"/>
      <c r="K6" s="170"/>
      <c r="L6" s="170"/>
      <c r="M6" s="170"/>
    </row>
    <row r="7" spans="1:13" s="188" customFormat="1">
      <c r="A7" s="140" t="s">
        <v>115</v>
      </c>
      <c r="B7" s="70"/>
      <c r="C7" s="70"/>
      <c r="D7" s="70"/>
      <c r="E7" s="71"/>
      <c r="F7" s="70"/>
      <c r="G7" s="233" t="s">
        <v>37</v>
      </c>
      <c r="H7" s="234"/>
      <c r="I7" s="235"/>
      <c r="J7" s="233" t="s">
        <v>37</v>
      </c>
      <c r="K7" s="234"/>
      <c r="L7" s="235"/>
      <c r="M7" s="236" t="s">
        <v>38</v>
      </c>
    </row>
    <row r="8" spans="1:13" s="188" customFormat="1">
      <c r="A8" s="72" t="s">
        <v>6</v>
      </c>
      <c r="B8" s="72" t="s">
        <v>12</v>
      </c>
      <c r="C8" s="72" t="s">
        <v>50</v>
      </c>
      <c r="D8" s="72" t="s">
        <v>44</v>
      </c>
      <c r="E8" s="73" t="s">
        <v>45</v>
      </c>
      <c r="F8" s="72" t="s">
        <v>46</v>
      </c>
      <c r="G8" s="238" t="s">
        <v>15</v>
      </c>
      <c r="H8" s="239"/>
      <c r="I8" s="240"/>
      <c r="J8" s="238" t="s">
        <v>16</v>
      </c>
      <c r="K8" s="239"/>
      <c r="L8" s="240"/>
      <c r="M8" s="236"/>
    </row>
    <row r="9" spans="1:13" s="188" customFormat="1">
      <c r="A9" s="72"/>
      <c r="B9" s="72"/>
      <c r="C9" s="72"/>
      <c r="D9" s="72"/>
      <c r="E9" s="74"/>
      <c r="F9" s="72"/>
      <c r="G9" s="75" t="s">
        <v>39</v>
      </c>
      <c r="H9" s="76" t="s">
        <v>40</v>
      </c>
      <c r="I9" s="72" t="s">
        <v>41</v>
      </c>
      <c r="J9" s="75" t="s">
        <v>39</v>
      </c>
      <c r="K9" s="76" t="s">
        <v>40</v>
      </c>
      <c r="L9" s="72" t="s">
        <v>41</v>
      </c>
      <c r="M9" s="237"/>
    </row>
    <row r="10" spans="1:13" s="188" customFormat="1" ht="25.5" customHeight="1">
      <c r="A10" s="228" t="s">
        <v>62</v>
      </c>
      <c r="B10" s="229"/>
      <c r="C10" s="229"/>
      <c r="D10" s="229"/>
      <c r="E10" s="229"/>
      <c r="F10" s="229"/>
      <c r="G10" s="229"/>
      <c r="H10" s="229"/>
      <c r="I10" s="229"/>
      <c r="J10" s="229"/>
      <c r="K10" s="229"/>
      <c r="L10" s="229"/>
      <c r="M10" s="230"/>
    </row>
    <row r="11" spans="1:13" s="188" customFormat="1" ht="78" customHeight="1">
      <c r="A11" s="77" t="s">
        <v>74</v>
      </c>
      <c r="B11" s="84" t="s">
        <v>93</v>
      </c>
      <c r="C11" s="78"/>
      <c r="D11" s="78"/>
      <c r="E11" s="79" t="s">
        <v>121</v>
      </c>
      <c r="F11" s="79" t="s">
        <v>121</v>
      </c>
      <c r="G11" s="85" t="s">
        <v>2</v>
      </c>
      <c r="H11" s="68">
        <v>44510</v>
      </c>
      <c r="I11" s="69" t="s">
        <v>240</v>
      </c>
      <c r="J11" s="86" t="s">
        <v>2</v>
      </c>
      <c r="K11" s="68">
        <v>44510</v>
      </c>
      <c r="L11" s="69" t="s">
        <v>240</v>
      </c>
      <c r="M11" s="87"/>
    </row>
    <row r="12" spans="1:13" s="188" customFormat="1" ht="78" customHeight="1">
      <c r="A12" s="77" t="s">
        <v>75</v>
      </c>
      <c r="B12" s="84" t="s">
        <v>95</v>
      </c>
      <c r="C12" s="78"/>
      <c r="D12" s="78"/>
      <c r="E12" s="79" t="s">
        <v>121</v>
      </c>
      <c r="F12" s="79" t="s">
        <v>121</v>
      </c>
      <c r="G12" s="85" t="s">
        <v>2</v>
      </c>
      <c r="H12" s="68">
        <v>44510</v>
      </c>
      <c r="I12" s="69" t="s">
        <v>240</v>
      </c>
      <c r="J12" s="86" t="s">
        <v>2</v>
      </c>
      <c r="K12" s="68">
        <v>44510</v>
      </c>
      <c r="L12" s="69" t="s">
        <v>240</v>
      </c>
      <c r="M12" s="87"/>
    </row>
    <row r="13" spans="1:13" s="188" customFormat="1" ht="55.5" customHeight="1">
      <c r="A13" s="77" t="s">
        <v>76</v>
      </c>
      <c r="B13" s="84" t="s">
        <v>85</v>
      </c>
      <c r="C13" s="78"/>
      <c r="D13" s="78"/>
      <c r="E13" s="79" t="s">
        <v>51</v>
      </c>
      <c r="F13" s="79" t="s">
        <v>51</v>
      </c>
      <c r="G13" s="85" t="s">
        <v>2</v>
      </c>
      <c r="H13" s="68">
        <v>44510</v>
      </c>
      <c r="I13" s="69" t="s">
        <v>240</v>
      </c>
      <c r="J13" s="86" t="s">
        <v>2</v>
      </c>
      <c r="K13" s="68">
        <v>44510</v>
      </c>
      <c r="L13" s="69" t="s">
        <v>240</v>
      </c>
      <c r="M13" s="87"/>
    </row>
    <row r="14" spans="1:13" s="188" customFormat="1" ht="50.25" customHeight="1">
      <c r="A14" s="77" t="s">
        <v>77</v>
      </c>
      <c r="B14" s="84" t="s">
        <v>86</v>
      </c>
      <c r="C14" s="81"/>
      <c r="D14" s="81"/>
      <c r="E14" s="79" t="s">
        <v>71</v>
      </c>
      <c r="F14" s="79" t="s">
        <v>71</v>
      </c>
      <c r="G14" s="85" t="s">
        <v>2</v>
      </c>
      <c r="H14" s="68">
        <v>44510</v>
      </c>
      <c r="I14" s="69" t="s">
        <v>240</v>
      </c>
      <c r="J14" s="86" t="s">
        <v>2</v>
      </c>
      <c r="K14" s="68">
        <v>44510</v>
      </c>
      <c r="L14" s="69" t="s">
        <v>240</v>
      </c>
      <c r="M14" s="87"/>
    </row>
    <row r="15" spans="1:13" s="188" customFormat="1" ht="50.25" customHeight="1">
      <c r="A15" s="77" t="s">
        <v>125</v>
      </c>
      <c r="B15" s="84" t="s">
        <v>127</v>
      </c>
      <c r="C15" s="81"/>
      <c r="D15" s="81"/>
      <c r="E15" s="79" t="s">
        <v>51</v>
      </c>
      <c r="F15" s="79" t="s">
        <v>51</v>
      </c>
      <c r="G15" s="85" t="s">
        <v>2</v>
      </c>
      <c r="H15" s="68">
        <v>44510</v>
      </c>
      <c r="I15" s="69" t="s">
        <v>240</v>
      </c>
      <c r="J15" s="86" t="s">
        <v>2</v>
      </c>
      <c r="K15" s="68">
        <v>44510</v>
      </c>
      <c r="L15" s="69" t="s">
        <v>240</v>
      </c>
      <c r="M15" s="87"/>
    </row>
    <row r="16" spans="1:13" s="188" customFormat="1" ht="50.25" customHeight="1">
      <c r="A16" s="77" t="s">
        <v>126</v>
      </c>
      <c r="B16" s="84" t="s">
        <v>128</v>
      </c>
      <c r="C16" s="81"/>
      <c r="D16" s="81"/>
      <c r="E16" s="79" t="s">
        <v>51</v>
      </c>
      <c r="F16" s="79" t="s">
        <v>51</v>
      </c>
      <c r="G16" s="85" t="s">
        <v>2</v>
      </c>
      <c r="H16" s="68">
        <v>44510</v>
      </c>
      <c r="I16" s="69" t="s">
        <v>240</v>
      </c>
      <c r="J16" s="86" t="s">
        <v>2</v>
      </c>
      <c r="K16" s="68">
        <v>44510</v>
      </c>
      <c r="L16" s="69" t="s">
        <v>240</v>
      </c>
      <c r="M16" s="87"/>
    </row>
    <row r="17" spans="1:13" s="188" customFormat="1" ht="39" customHeight="1">
      <c r="A17" s="225" t="s">
        <v>47</v>
      </c>
      <c r="B17" s="226"/>
      <c r="C17" s="226"/>
      <c r="D17" s="226"/>
      <c r="E17" s="226"/>
      <c r="F17" s="226"/>
      <c r="G17" s="226"/>
      <c r="H17" s="226"/>
      <c r="I17" s="226"/>
      <c r="J17" s="226"/>
      <c r="K17" s="226"/>
      <c r="L17" s="226"/>
      <c r="M17" s="227"/>
    </row>
    <row r="18" spans="1:13" s="188" customFormat="1" ht="93.75" customHeight="1">
      <c r="A18" s="80" t="s">
        <v>78</v>
      </c>
      <c r="B18" s="80" t="s">
        <v>72</v>
      </c>
      <c r="C18" s="80" t="s">
        <v>87</v>
      </c>
      <c r="D18" s="78"/>
      <c r="E18" s="82" t="s">
        <v>88</v>
      </c>
      <c r="F18" s="82" t="s">
        <v>88</v>
      </c>
      <c r="G18" s="83" t="s">
        <v>2</v>
      </c>
      <c r="H18" s="68">
        <v>44510</v>
      </c>
      <c r="I18" s="69" t="s">
        <v>240</v>
      </c>
      <c r="J18" s="83" t="s">
        <v>2</v>
      </c>
      <c r="K18" s="68">
        <v>44510</v>
      </c>
      <c r="L18" s="69" t="s">
        <v>240</v>
      </c>
      <c r="M18" s="78"/>
    </row>
    <row r="19" spans="1:13" s="188" customFormat="1" ht="96.6" customHeight="1">
      <c r="A19" s="80" t="s">
        <v>79</v>
      </c>
      <c r="B19" s="80" t="s">
        <v>52</v>
      </c>
      <c r="C19" s="80" t="s">
        <v>73</v>
      </c>
      <c r="D19" s="78"/>
      <c r="E19" s="82" t="s">
        <v>122</v>
      </c>
      <c r="F19" s="82" t="s">
        <v>122</v>
      </c>
      <c r="G19" s="83" t="s">
        <v>2</v>
      </c>
      <c r="H19" s="68">
        <v>44510</v>
      </c>
      <c r="I19" s="69" t="s">
        <v>240</v>
      </c>
      <c r="J19" s="83" t="s">
        <v>2</v>
      </c>
      <c r="K19" s="68">
        <v>44510</v>
      </c>
      <c r="L19" s="69" t="s">
        <v>240</v>
      </c>
      <c r="M19" s="78"/>
    </row>
    <row r="20" spans="1:13" s="188" customFormat="1" ht="106.7" customHeight="1">
      <c r="A20" s="80" t="s">
        <v>80</v>
      </c>
      <c r="B20" s="80" t="s">
        <v>94</v>
      </c>
      <c r="C20" s="80" t="s">
        <v>89</v>
      </c>
      <c r="D20" s="78"/>
      <c r="E20" s="82" t="s">
        <v>91</v>
      </c>
      <c r="F20" s="82" t="s">
        <v>91</v>
      </c>
      <c r="G20" s="83" t="s">
        <v>124</v>
      </c>
      <c r="H20" s="68">
        <v>44510</v>
      </c>
      <c r="I20" s="69" t="s">
        <v>240</v>
      </c>
      <c r="J20" s="83" t="s">
        <v>124</v>
      </c>
      <c r="K20" s="68">
        <v>44510</v>
      </c>
      <c r="L20" s="69" t="s">
        <v>240</v>
      </c>
      <c r="M20" s="78"/>
    </row>
    <row r="21" spans="1:13" s="188" customFormat="1" ht="105" customHeight="1">
      <c r="A21" s="80" t="s">
        <v>81</v>
      </c>
      <c r="B21" s="80" t="s">
        <v>96</v>
      </c>
      <c r="C21" s="80" t="s">
        <v>92</v>
      </c>
      <c r="D21" s="78"/>
      <c r="E21" s="82" t="s">
        <v>90</v>
      </c>
      <c r="F21" s="82" t="s">
        <v>90</v>
      </c>
      <c r="G21" s="83" t="s">
        <v>124</v>
      </c>
      <c r="H21" s="68">
        <v>44510</v>
      </c>
      <c r="I21" s="69" t="s">
        <v>240</v>
      </c>
      <c r="J21" s="83" t="s">
        <v>124</v>
      </c>
      <c r="K21" s="68">
        <v>44510</v>
      </c>
      <c r="L21" s="69" t="s">
        <v>240</v>
      </c>
      <c r="M21" s="78"/>
    </row>
    <row r="22" spans="1:13" s="188" customFormat="1" ht="115.7" customHeight="1">
      <c r="A22" s="80" t="s">
        <v>82</v>
      </c>
      <c r="B22" s="80" t="s">
        <v>99</v>
      </c>
      <c r="C22" s="80" t="s">
        <v>100</v>
      </c>
      <c r="D22" s="78"/>
      <c r="E22" s="82" t="s">
        <v>101</v>
      </c>
      <c r="F22" s="82" t="s">
        <v>101</v>
      </c>
      <c r="G22" s="83" t="s">
        <v>124</v>
      </c>
      <c r="H22" s="68">
        <v>44510</v>
      </c>
      <c r="I22" s="69" t="s">
        <v>240</v>
      </c>
      <c r="J22" s="83" t="s">
        <v>124</v>
      </c>
      <c r="K22" s="68">
        <v>44510</v>
      </c>
      <c r="L22" s="69" t="s">
        <v>240</v>
      </c>
      <c r="M22" s="78"/>
    </row>
    <row r="23" spans="1:13" ht="79.7" customHeight="1">
      <c r="A23" s="80" t="s">
        <v>83</v>
      </c>
      <c r="B23" s="80" t="s">
        <v>97</v>
      </c>
      <c r="C23" s="80" t="s">
        <v>98</v>
      </c>
      <c r="D23" s="78"/>
      <c r="E23" s="82" t="s">
        <v>102</v>
      </c>
      <c r="F23" s="82" t="s">
        <v>102</v>
      </c>
      <c r="G23" s="83" t="s">
        <v>124</v>
      </c>
      <c r="H23" s="68">
        <v>44510</v>
      </c>
      <c r="I23" s="69" t="s">
        <v>240</v>
      </c>
      <c r="J23" s="83" t="s">
        <v>124</v>
      </c>
      <c r="K23" s="68">
        <v>44510</v>
      </c>
      <c r="L23" s="69" t="s">
        <v>240</v>
      </c>
      <c r="M23" s="78"/>
    </row>
    <row r="24" spans="1:13" ht="82.5">
      <c r="A24" s="80" t="s">
        <v>84</v>
      </c>
      <c r="B24" s="80" t="s">
        <v>54</v>
      </c>
      <c r="C24" s="80" t="s">
        <v>103</v>
      </c>
      <c r="D24" s="78"/>
      <c r="E24" s="82" t="s">
        <v>123</v>
      </c>
      <c r="F24" s="82" t="s">
        <v>123</v>
      </c>
      <c r="G24" s="83" t="s">
        <v>2</v>
      </c>
      <c r="H24" s="68">
        <v>44510</v>
      </c>
      <c r="I24" s="69" t="s">
        <v>240</v>
      </c>
      <c r="J24" s="83" t="s">
        <v>2</v>
      </c>
      <c r="K24" s="68">
        <v>44510</v>
      </c>
      <c r="L24" s="69" t="s">
        <v>240</v>
      </c>
      <c r="M24" s="78"/>
    </row>
  </sheetData>
  <mergeCells count="9">
    <mergeCell ref="B1:D1"/>
    <mergeCell ref="A17:M17"/>
    <mergeCell ref="A10:M10"/>
    <mergeCell ref="B2:C2"/>
    <mergeCell ref="G7:I7"/>
    <mergeCell ref="J7:L7"/>
    <mergeCell ref="M7:M9"/>
    <mergeCell ref="G8:I8"/>
    <mergeCell ref="J8:L8"/>
  </mergeCells>
  <dataValidations count="1">
    <dataValidation type="list" operator="equal" allowBlank="1" showErrorMessage="1" promptTitle="dfdf" sqref="J18:J24 G18:G24 G11:G16 J11:J16">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43" zoomScale="75" zoomScaleNormal="75" workbookViewId="0">
      <selection activeCell="K32" sqref="K32"/>
    </sheetView>
  </sheetViews>
  <sheetFormatPr defaultRowHeight="15"/>
  <cols>
    <col min="1" max="1" width="23.85546875" customWidth="1"/>
    <col min="2" max="2" width="15.140625" customWidth="1"/>
    <col min="3" max="3" width="19.85546875" customWidth="1"/>
    <col min="4" max="4" width="31.7109375" customWidth="1"/>
    <col min="5" max="5" width="28.85546875" customWidth="1"/>
    <col min="6" max="6" width="36.42578125" bestFit="1" customWidth="1"/>
    <col min="7" max="7" width="18.140625" customWidth="1"/>
    <col min="8" max="8" width="18.85546875" customWidth="1"/>
    <col min="11" max="11" width="14.5703125" customWidth="1"/>
  </cols>
  <sheetData>
    <row r="1" spans="1:6" ht="20.25">
      <c r="A1" s="179" t="s">
        <v>0</v>
      </c>
      <c r="B1" s="246" t="s">
        <v>120</v>
      </c>
      <c r="C1" s="247"/>
      <c r="D1" s="247"/>
      <c r="E1" s="248"/>
      <c r="F1" s="191"/>
    </row>
    <row r="2" spans="1:6" ht="16.5">
      <c r="A2" s="179" t="s">
        <v>5</v>
      </c>
      <c r="B2" s="241" t="s">
        <v>70</v>
      </c>
      <c r="C2" s="242"/>
      <c r="D2" s="192"/>
      <c r="E2" s="192"/>
      <c r="F2" s="193"/>
    </row>
    <row r="3" spans="1:6" ht="16.5">
      <c r="A3" s="128"/>
      <c r="B3" s="132" t="s">
        <v>23</v>
      </c>
      <c r="C3" s="132" t="s">
        <v>24</v>
      </c>
      <c r="D3" s="132" t="s">
        <v>34</v>
      </c>
      <c r="E3" s="133" t="s">
        <v>35</v>
      </c>
      <c r="F3" s="134" t="s">
        <v>36</v>
      </c>
    </row>
    <row r="4" spans="1:6" ht="16.5">
      <c r="A4" s="135" t="s">
        <v>3</v>
      </c>
      <c r="B4" s="31">
        <f>COUNTIF(F35:F47,"Passed")</f>
        <v>8</v>
      </c>
      <c r="C4" s="31">
        <f>COUNTIF(F35:F47,"Faild")</f>
        <v>0</v>
      </c>
      <c r="D4" s="128">
        <f>COUNTIF(G11:G20,"Untested")</f>
        <v>0</v>
      </c>
      <c r="E4" s="136">
        <f>COUNTIF(G11:G20,"Blocked")</f>
        <v>0</v>
      </c>
      <c r="F4" s="137">
        <f>B4+C4</f>
        <v>8</v>
      </c>
    </row>
    <row r="5" spans="1:6" ht="16.5">
      <c r="A5" s="135" t="s">
        <v>4</v>
      </c>
      <c r="B5" s="31"/>
      <c r="C5" s="31"/>
      <c r="D5" s="128"/>
      <c r="E5" s="136"/>
      <c r="F5" s="137"/>
    </row>
    <row r="32" ht="57.6" customHeight="1"/>
    <row r="33" spans="1:14" ht="15.75">
      <c r="A33" s="112" t="s">
        <v>6</v>
      </c>
      <c r="B33" s="112" t="s">
        <v>12</v>
      </c>
      <c r="C33" s="112" t="s">
        <v>43</v>
      </c>
      <c r="D33" s="110" t="s">
        <v>45</v>
      </c>
      <c r="E33" s="112" t="s">
        <v>46</v>
      </c>
      <c r="F33" s="112" t="s">
        <v>39</v>
      </c>
      <c r="G33" s="103" t="s">
        <v>40</v>
      </c>
      <c r="H33" s="102" t="s">
        <v>41</v>
      </c>
    </row>
    <row r="34" spans="1:14" s="111" customFormat="1" ht="15.75">
      <c r="A34" s="243" t="s">
        <v>66</v>
      </c>
      <c r="B34" s="244"/>
      <c r="C34" s="244"/>
      <c r="D34" s="244"/>
      <c r="E34" s="244"/>
      <c r="F34" s="244"/>
      <c r="G34" s="244"/>
      <c r="H34" s="245"/>
    </row>
    <row r="35" spans="1:14" ht="49.5">
      <c r="A35" s="101" t="s">
        <v>104</v>
      </c>
      <c r="B35" s="101" t="s">
        <v>108</v>
      </c>
      <c r="C35" s="93"/>
      <c r="D35" s="104" t="s">
        <v>129</v>
      </c>
      <c r="E35" s="104" t="s">
        <v>129</v>
      </c>
      <c r="F35" s="105" t="s">
        <v>2</v>
      </c>
      <c r="G35" s="200">
        <v>44510</v>
      </c>
      <c r="H35" s="106" t="s">
        <v>241</v>
      </c>
    </row>
    <row r="36" spans="1:14" ht="33">
      <c r="A36" s="101" t="s">
        <v>105</v>
      </c>
      <c r="B36" s="101" t="s">
        <v>130</v>
      </c>
      <c r="C36" s="93"/>
      <c r="D36" s="104" t="s">
        <v>53</v>
      </c>
      <c r="E36" s="104" t="s">
        <v>53</v>
      </c>
      <c r="F36" s="105" t="s">
        <v>2</v>
      </c>
      <c r="G36" s="200">
        <v>44510</v>
      </c>
      <c r="H36" s="106" t="s">
        <v>241</v>
      </c>
    </row>
    <row r="37" spans="1:14" ht="33">
      <c r="A37" s="101" t="s">
        <v>106</v>
      </c>
      <c r="B37" s="101" t="s">
        <v>131</v>
      </c>
      <c r="C37" s="93"/>
      <c r="D37" s="104" t="s">
        <v>53</v>
      </c>
      <c r="E37" s="104" t="s">
        <v>53</v>
      </c>
      <c r="F37" s="105" t="s">
        <v>2</v>
      </c>
      <c r="G37" s="200">
        <v>44510</v>
      </c>
      <c r="H37" s="106" t="s">
        <v>241</v>
      </c>
    </row>
    <row r="38" spans="1:14" s="111" customFormat="1" ht="33">
      <c r="A38" s="117" t="s">
        <v>107</v>
      </c>
      <c r="B38" s="117" t="s">
        <v>132</v>
      </c>
      <c r="C38" s="118"/>
      <c r="D38" s="119" t="s">
        <v>53</v>
      </c>
      <c r="E38" s="119" t="s">
        <v>53</v>
      </c>
      <c r="F38" s="120" t="s">
        <v>2</v>
      </c>
      <c r="G38" s="200">
        <v>44510</v>
      </c>
      <c r="H38" s="106" t="s">
        <v>241</v>
      </c>
    </row>
    <row r="39" spans="1:14" ht="16.5">
      <c r="A39" s="124" t="s">
        <v>67</v>
      </c>
      <c r="B39" s="124"/>
      <c r="C39" s="124"/>
      <c r="D39" s="124"/>
      <c r="E39" s="124"/>
      <c r="F39" s="124"/>
      <c r="G39" s="124"/>
      <c r="H39" s="124"/>
      <c r="I39" s="125"/>
      <c r="J39" s="125"/>
      <c r="K39" s="125"/>
      <c r="L39" s="125"/>
      <c r="M39" s="125"/>
      <c r="N39" s="126"/>
    </row>
    <row r="40" spans="1:14" ht="181.5">
      <c r="A40" s="121" t="s">
        <v>109</v>
      </c>
      <c r="B40" s="121" t="s">
        <v>68</v>
      </c>
      <c r="C40" s="121" t="s">
        <v>113</v>
      </c>
      <c r="D40" s="122" t="s">
        <v>135</v>
      </c>
      <c r="E40" s="122" t="s">
        <v>136</v>
      </c>
      <c r="F40" s="123" t="s">
        <v>2</v>
      </c>
      <c r="G40" s="200">
        <v>44510</v>
      </c>
      <c r="H40" s="106" t="s">
        <v>241</v>
      </c>
    </row>
    <row r="41" spans="1:14" ht="226.15" customHeight="1">
      <c r="A41" s="92" t="s">
        <v>110</v>
      </c>
      <c r="B41" s="107" t="s">
        <v>133</v>
      </c>
      <c r="C41" s="107" t="s">
        <v>134</v>
      </c>
      <c r="D41" s="94" t="s">
        <v>176</v>
      </c>
      <c r="E41" s="94" t="s">
        <v>176</v>
      </c>
      <c r="F41" s="109" t="s">
        <v>2</v>
      </c>
      <c r="G41" s="200">
        <v>44510</v>
      </c>
      <c r="H41" s="106" t="s">
        <v>241</v>
      </c>
    </row>
    <row r="42" spans="1:14" s="111" customFormat="1" ht="237" customHeight="1">
      <c r="A42" s="92" t="s">
        <v>111</v>
      </c>
      <c r="B42" s="107" t="s">
        <v>171</v>
      </c>
      <c r="C42" s="107" t="s">
        <v>137</v>
      </c>
      <c r="D42" s="94" t="s">
        <v>177</v>
      </c>
      <c r="E42" s="108" t="s">
        <v>177</v>
      </c>
      <c r="F42" s="109" t="s">
        <v>2</v>
      </c>
      <c r="G42" s="200">
        <v>44510</v>
      </c>
      <c r="H42" s="106" t="s">
        <v>241</v>
      </c>
    </row>
    <row r="43" spans="1:14" ht="264">
      <c r="A43" s="146" t="s">
        <v>112</v>
      </c>
      <c r="B43" s="142" t="s">
        <v>138</v>
      </c>
      <c r="C43" s="142" t="s">
        <v>139</v>
      </c>
      <c r="D43" s="145" t="s">
        <v>140</v>
      </c>
      <c r="E43" s="145" t="s">
        <v>140</v>
      </c>
      <c r="F43" s="144" t="s">
        <v>2</v>
      </c>
      <c r="G43" s="200">
        <v>44510</v>
      </c>
      <c r="H43" s="106" t="s">
        <v>241</v>
      </c>
    </row>
    <row r="44" spans="1:14" ht="16.5">
      <c r="A44" s="150"/>
      <c r="B44" s="151"/>
      <c r="C44" s="150"/>
      <c r="D44" s="151"/>
      <c r="E44" s="151"/>
      <c r="F44" s="152"/>
      <c r="G44" s="153"/>
      <c r="H44" s="154"/>
    </row>
    <row r="45" spans="1:14" ht="16.5">
      <c r="A45" s="150"/>
      <c r="B45" s="151"/>
      <c r="C45" s="150"/>
      <c r="D45" s="143"/>
      <c r="E45" s="143"/>
      <c r="F45" s="152"/>
      <c r="G45" s="153"/>
      <c r="H45" s="154"/>
    </row>
    <row r="46" spans="1:14" ht="16.5">
      <c r="A46" s="150"/>
      <c r="B46" s="151"/>
      <c r="C46" s="151"/>
      <c r="D46" s="151"/>
      <c r="E46" s="151"/>
      <c r="F46" s="152"/>
      <c r="G46" s="153"/>
      <c r="H46" s="154"/>
    </row>
    <row r="47" spans="1:14" ht="16.5">
      <c r="A47" s="150"/>
      <c r="B47" s="151"/>
      <c r="C47" s="151"/>
      <c r="D47" s="151"/>
      <c r="E47" s="151"/>
      <c r="F47" s="152"/>
      <c r="G47" s="153"/>
      <c r="H47" s="154"/>
    </row>
  </sheetData>
  <mergeCells count="3">
    <mergeCell ref="B2:C2"/>
    <mergeCell ref="A34:H34"/>
    <mergeCell ref="B1:E1"/>
  </mergeCells>
  <dataValidations count="1">
    <dataValidation type="list" operator="equal" allowBlank="1" showErrorMessage="1" promptTitle="dfdf" sqref="F35:F38 F40:F47">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27" zoomScale="70" zoomScaleNormal="70" workbookViewId="0">
      <selection activeCell="G25" sqref="G25:G29"/>
    </sheetView>
  </sheetViews>
  <sheetFormatPr defaultRowHeight="15"/>
  <cols>
    <col min="1" max="1" width="14.140625" customWidth="1"/>
    <col min="2" max="2" width="20.42578125" customWidth="1"/>
    <col min="3" max="3" width="73.140625" customWidth="1"/>
    <col min="4" max="4" width="28.7109375" customWidth="1"/>
    <col min="5" max="5" width="33.140625" customWidth="1"/>
    <col min="6" max="6" width="13.7109375" customWidth="1"/>
    <col min="7" max="7" width="16.28515625" customWidth="1"/>
    <col min="8" max="8" width="19.140625" customWidth="1"/>
    <col min="9" max="9" width="13.85546875" customWidth="1"/>
    <col min="10" max="10" width="15.28515625" customWidth="1"/>
    <col min="11" max="11" width="17.5703125" customWidth="1"/>
    <col min="12" max="12" width="13.7109375" customWidth="1"/>
  </cols>
  <sheetData>
    <row r="1" spans="1:12" s="131" customFormat="1" ht="17.25" customHeight="1">
      <c r="A1" s="127" t="s">
        <v>13</v>
      </c>
      <c r="B1" s="246" t="s">
        <v>120</v>
      </c>
      <c r="C1" s="247"/>
      <c r="D1" s="129"/>
      <c r="E1" s="130"/>
    </row>
    <row r="2" spans="1:12" s="131" customFormat="1" ht="17.25">
      <c r="A2" s="127" t="s">
        <v>32</v>
      </c>
      <c r="B2" s="231" t="s">
        <v>141</v>
      </c>
      <c r="C2" s="232"/>
      <c r="D2" s="129"/>
      <c r="E2" s="130"/>
    </row>
    <row r="3" spans="1:12" s="131" customFormat="1" ht="18" customHeight="1">
      <c r="A3" s="128"/>
      <c r="B3" s="132" t="s">
        <v>23</v>
      </c>
      <c r="C3" s="132" t="s">
        <v>24</v>
      </c>
      <c r="D3" s="133" t="s">
        <v>35</v>
      </c>
      <c r="E3" s="134" t="s">
        <v>36</v>
      </c>
    </row>
    <row r="4" spans="1:12" s="131" customFormat="1" ht="17.25">
      <c r="A4" s="135" t="s">
        <v>3</v>
      </c>
      <c r="B4" s="31">
        <f>COUNTIF(I11:I37,"Passed")</f>
        <v>18</v>
      </c>
      <c r="C4" s="31">
        <f>COUNTIF(I11:I34,"Faild")</f>
        <v>0</v>
      </c>
      <c r="D4" s="136"/>
      <c r="E4" s="137">
        <f>B4+C4</f>
        <v>18</v>
      </c>
    </row>
    <row r="5" spans="1:12" s="131" customFormat="1" ht="17.25">
      <c r="A5" s="135" t="s">
        <v>4</v>
      </c>
      <c r="B5" s="31"/>
      <c r="C5" s="31"/>
      <c r="D5" s="136"/>
      <c r="E5" s="137"/>
    </row>
    <row r="6" spans="1:12" ht="408.6" customHeight="1"/>
    <row r="7" spans="1:12" ht="16.5" customHeight="1">
      <c r="A7" s="250" t="s">
        <v>6</v>
      </c>
      <c r="B7" s="250" t="s">
        <v>12</v>
      </c>
      <c r="C7" s="250" t="s">
        <v>50</v>
      </c>
      <c r="D7" s="250" t="s">
        <v>45</v>
      </c>
      <c r="E7" s="250" t="s">
        <v>46</v>
      </c>
      <c r="F7" s="249" t="s">
        <v>37</v>
      </c>
      <c r="G7" s="249"/>
      <c r="H7" s="249"/>
      <c r="I7" s="249"/>
      <c r="J7" s="249"/>
      <c r="K7" s="249"/>
      <c r="L7" s="249" t="s">
        <v>38</v>
      </c>
    </row>
    <row r="8" spans="1:12" ht="33" customHeight="1">
      <c r="A8" s="251"/>
      <c r="B8" s="251"/>
      <c r="C8" s="251"/>
      <c r="D8" s="251"/>
      <c r="E8" s="251"/>
      <c r="F8" s="249" t="s">
        <v>15</v>
      </c>
      <c r="G8" s="249"/>
      <c r="H8" s="249"/>
      <c r="I8" s="249" t="s">
        <v>16</v>
      </c>
      <c r="J8" s="249"/>
      <c r="K8" s="249"/>
      <c r="L8" s="249"/>
    </row>
    <row r="9" spans="1:12" ht="16.5">
      <c r="A9" s="252"/>
      <c r="B9" s="252"/>
      <c r="C9" s="252"/>
      <c r="D9" s="252"/>
      <c r="E9" s="252"/>
      <c r="F9" s="141" t="s">
        <v>39</v>
      </c>
      <c r="G9" s="138" t="s">
        <v>40</v>
      </c>
      <c r="H9" s="141" t="s">
        <v>41</v>
      </c>
      <c r="I9" s="141" t="s">
        <v>39</v>
      </c>
      <c r="J9" s="138" t="s">
        <v>40</v>
      </c>
      <c r="K9" s="141" t="s">
        <v>41</v>
      </c>
      <c r="L9" s="249"/>
    </row>
    <row r="10" spans="1:12" s="61" customFormat="1" ht="25.5" customHeight="1">
      <c r="A10" s="228" t="s">
        <v>160</v>
      </c>
      <c r="B10" s="229"/>
      <c r="C10" s="229"/>
      <c r="D10" s="229"/>
      <c r="E10" s="229"/>
      <c r="F10" s="229"/>
      <c r="G10" s="229"/>
      <c r="H10" s="229"/>
      <c r="I10" s="229"/>
      <c r="J10" s="229"/>
      <c r="K10" s="229"/>
      <c r="L10" s="230"/>
    </row>
    <row r="11" spans="1:12" s="61" customFormat="1" ht="57" customHeight="1">
      <c r="A11" s="77" t="s">
        <v>142</v>
      </c>
      <c r="B11" s="84" t="s">
        <v>143</v>
      </c>
      <c r="C11" s="78"/>
      <c r="D11" s="79" t="s">
        <v>158</v>
      </c>
      <c r="E11" s="79" t="s">
        <v>158</v>
      </c>
      <c r="F11" s="85" t="s">
        <v>2</v>
      </c>
      <c r="G11" s="68">
        <v>44540</v>
      </c>
      <c r="H11" s="69" t="s">
        <v>242</v>
      </c>
      <c r="I11" s="86" t="s">
        <v>2</v>
      </c>
      <c r="J11" s="68">
        <v>44540</v>
      </c>
      <c r="K11" s="69" t="s">
        <v>242</v>
      </c>
      <c r="L11" s="87"/>
    </row>
    <row r="12" spans="1:12" s="61" customFormat="1" ht="36" customHeight="1">
      <c r="A12" s="77" t="s">
        <v>144</v>
      </c>
      <c r="B12" s="84" t="s">
        <v>149</v>
      </c>
      <c r="C12" s="78"/>
      <c r="D12" s="79" t="s">
        <v>158</v>
      </c>
      <c r="E12" s="79" t="s">
        <v>158</v>
      </c>
      <c r="F12" s="85" t="s">
        <v>2</v>
      </c>
      <c r="G12" s="68">
        <v>44540</v>
      </c>
      <c r="H12" s="69" t="s">
        <v>242</v>
      </c>
      <c r="I12" s="86" t="s">
        <v>2</v>
      </c>
      <c r="J12" s="68">
        <v>44540</v>
      </c>
      <c r="K12" s="69" t="s">
        <v>242</v>
      </c>
      <c r="L12" s="87"/>
    </row>
    <row r="13" spans="1:12" s="61" customFormat="1" ht="36" customHeight="1">
      <c r="A13" s="77" t="s">
        <v>145</v>
      </c>
      <c r="B13" s="84" t="s">
        <v>150</v>
      </c>
      <c r="C13" s="78"/>
      <c r="D13" s="79" t="s">
        <v>158</v>
      </c>
      <c r="E13" s="79" t="s">
        <v>158</v>
      </c>
      <c r="F13" s="85" t="s">
        <v>2</v>
      </c>
      <c r="G13" s="68">
        <v>44540</v>
      </c>
      <c r="H13" s="69" t="s">
        <v>242</v>
      </c>
      <c r="I13" s="86" t="s">
        <v>2</v>
      </c>
      <c r="J13" s="68">
        <v>44540</v>
      </c>
      <c r="K13" s="69" t="s">
        <v>242</v>
      </c>
      <c r="L13" s="87"/>
    </row>
    <row r="14" spans="1:12" s="61" customFormat="1" ht="36.6" customHeight="1">
      <c r="A14" s="77" t="s">
        <v>146</v>
      </c>
      <c r="B14" s="84" t="s">
        <v>151</v>
      </c>
      <c r="C14" s="78"/>
      <c r="D14" s="79" t="s">
        <v>158</v>
      </c>
      <c r="E14" s="79" t="s">
        <v>158</v>
      </c>
      <c r="F14" s="85" t="s">
        <v>2</v>
      </c>
      <c r="G14" s="68">
        <v>44540</v>
      </c>
      <c r="H14" s="69" t="s">
        <v>242</v>
      </c>
      <c r="I14" s="86" t="s">
        <v>2</v>
      </c>
      <c r="J14" s="68">
        <v>44540</v>
      </c>
      <c r="K14" s="69" t="s">
        <v>242</v>
      </c>
      <c r="L14" s="87"/>
    </row>
    <row r="15" spans="1:12" s="61" customFormat="1" ht="36.75" customHeight="1">
      <c r="A15" s="77" t="s">
        <v>147</v>
      </c>
      <c r="B15" s="84" t="s">
        <v>152</v>
      </c>
      <c r="C15" s="116"/>
      <c r="D15" s="79" t="s">
        <v>158</v>
      </c>
      <c r="E15" s="79" t="s">
        <v>158</v>
      </c>
      <c r="F15" s="85" t="s">
        <v>2</v>
      </c>
      <c r="G15" s="68">
        <v>44540</v>
      </c>
      <c r="H15" s="69" t="s">
        <v>242</v>
      </c>
      <c r="I15" s="86" t="s">
        <v>2</v>
      </c>
      <c r="J15" s="68">
        <v>44540</v>
      </c>
      <c r="K15" s="69" t="s">
        <v>242</v>
      </c>
      <c r="L15" s="139"/>
    </row>
    <row r="16" spans="1:12" s="61" customFormat="1" ht="39" customHeight="1">
      <c r="A16" s="77" t="s">
        <v>148</v>
      </c>
      <c r="B16" s="84" t="s">
        <v>153</v>
      </c>
      <c r="C16" s="78"/>
      <c r="D16" s="79" t="s">
        <v>158</v>
      </c>
      <c r="E16" s="79" t="s">
        <v>158</v>
      </c>
      <c r="F16" s="85" t="s">
        <v>2</v>
      </c>
      <c r="G16" s="68">
        <v>44540</v>
      </c>
      <c r="H16" s="69" t="s">
        <v>242</v>
      </c>
      <c r="I16" s="86" t="s">
        <v>2</v>
      </c>
      <c r="J16" s="68">
        <v>44540</v>
      </c>
      <c r="K16" s="69" t="s">
        <v>242</v>
      </c>
      <c r="L16" s="139"/>
    </row>
    <row r="17" spans="1:12" s="61" customFormat="1" ht="39" customHeight="1">
      <c r="A17" s="77" t="s">
        <v>161</v>
      </c>
      <c r="B17" s="84" t="s">
        <v>154</v>
      </c>
      <c r="C17" s="116"/>
      <c r="D17" s="79" t="s">
        <v>158</v>
      </c>
      <c r="E17" s="79" t="s">
        <v>158</v>
      </c>
      <c r="F17" s="85" t="s">
        <v>2</v>
      </c>
      <c r="G17" s="68">
        <v>44540</v>
      </c>
      <c r="H17" s="69" t="s">
        <v>242</v>
      </c>
      <c r="I17" s="86" t="s">
        <v>2</v>
      </c>
      <c r="J17" s="68">
        <v>44540</v>
      </c>
      <c r="K17" s="69" t="s">
        <v>242</v>
      </c>
      <c r="L17" s="139"/>
    </row>
    <row r="18" spans="1:12" s="61" customFormat="1" ht="39" customHeight="1">
      <c r="A18" s="77" t="s">
        <v>162</v>
      </c>
      <c r="B18" s="84" t="s">
        <v>155</v>
      </c>
      <c r="C18" s="116"/>
      <c r="D18" s="79" t="s">
        <v>158</v>
      </c>
      <c r="E18" s="79" t="s">
        <v>158</v>
      </c>
      <c r="F18" s="85" t="s">
        <v>2</v>
      </c>
      <c r="G18" s="68">
        <v>44540</v>
      </c>
      <c r="H18" s="69" t="s">
        <v>242</v>
      </c>
      <c r="I18" s="86" t="s">
        <v>2</v>
      </c>
      <c r="J18" s="68">
        <v>44540</v>
      </c>
      <c r="K18" s="69" t="s">
        <v>242</v>
      </c>
      <c r="L18" s="139"/>
    </row>
    <row r="19" spans="1:12" s="61" customFormat="1" ht="39" customHeight="1">
      <c r="A19" s="77" t="s">
        <v>163</v>
      </c>
      <c r="B19" s="84" t="s">
        <v>156</v>
      </c>
      <c r="C19" s="116"/>
      <c r="D19" s="79" t="s">
        <v>158</v>
      </c>
      <c r="E19" s="79" t="s">
        <v>158</v>
      </c>
      <c r="F19" s="85" t="s">
        <v>2</v>
      </c>
      <c r="G19" s="68">
        <v>44540</v>
      </c>
      <c r="H19" s="69" t="s">
        <v>242</v>
      </c>
      <c r="I19" s="86" t="s">
        <v>2</v>
      </c>
      <c r="J19" s="68">
        <v>44540</v>
      </c>
      <c r="K19" s="69" t="s">
        <v>242</v>
      </c>
      <c r="L19" s="139"/>
    </row>
    <row r="20" spans="1:12" s="61" customFormat="1" ht="39" customHeight="1">
      <c r="A20" s="77" t="s">
        <v>164</v>
      </c>
      <c r="B20" s="84" t="s">
        <v>131</v>
      </c>
      <c r="C20" s="93"/>
      <c r="D20" s="79" t="s">
        <v>53</v>
      </c>
      <c r="E20" s="79" t="s">
        <v>53</v>
      </c>
      <c r="F20" s="85" t="s">
        <v>2</v>
      </c>
      <c r="G20" s="68">
        <v>44540</v>
      </c>
      <c r="H20" s="69" t="s">
        <v>242</v>
      </c>
      <c r="I20" s="86" t="s">
        <v>2</v>
      </c>
      <c r="J20" s="68">
        <v>44540</v>
      </c>
      <c r="K20" s="69" t="s">
        <v>242</v>
      </c>
      <c r="L20" s="139"/>
    </row>
    <row r="21" spans="1:12" s="61" customFormat="1" ht="39" customHeight="1">
      <c r="A21" s="77" t="s">
        <v>165</v>
      </c>
      <c r="B21" s="84" t="s">
        <v>132</v>
      </c>
      <c r="C21" s="93"/>
      <c r="D21" s="79" t="s">
        <v>53</v>
      </c>
      <c r="E21" s="79" t="s">
        <v>53</v>
      </c>
      <c r="F21" s="85" t="s">
        <v>2</v>
      </c>
      <c r="G21" s="68">
        <v>44540</v>
      </c>
      <c r="H21" s="69" t="s">
        <v>242</v>
      </c>
      <c r="I21" s="86" t="s">
        <v>2</v>
      </c>
      <c r="J21" s="68">
        <v>44540</v>
      </c>
      <c r="K21" s="69" t="s">
        <v>242</v>
      </c>
      <c r="L21" s="139"/>
    </row>
    <row r="22" spans="1:12" s="61" customFormat="1" ht="39" customHeight="1">
      <c r="A22" s="77" t="s">
        <v>166</v>
      </c>
      <c r="B22" s="84" t="s">
        <v>157</v>
      </c>
      <c r="C22" s="93"/>
      <c r="D22" s="79" t="s">
        <v>51</v>
      </c>
      <c r="E22" s="79" t="s">
        <v>51</v>
      </c>
      <c r="F22" s="85" t="s">
        <v>2</v>
      </c>
      <c r="G22" s="68">
        <v>44540</v>
      </c>
      <c r="H22" s="69" t="s">
        <v>242</v>
      </c>
      <c r="I22" s="86" t="s">
        <v>2</v>
      </c>
      <c r="J22" s="68">
        <v>44540</v>
      </c>
      <c r="K22" s="69" t="s">
        <v>242</v>
      </c>
      <c r="L22" s="139"/>
    </row>
    <row r="23" spans="1:12" s="61" customFormat="1" ht="39" customHeight="1">
      <c r="A23" s="77" t="s">
        <v>167</v>
      </c>
      <c r="B23" s="84" t="s">
        <v>130</v>
      </c>
      <c r="C23" s="93"/>
      <c r="D23" s="79" t="s">
        <v>53</v>
      </c>
      <c r="E23" s="79" t="s">
        <v>53</v>
      </c>
      <c r="F23" s="85" t="s">
        <v>2</v>
      </c>
      <c r="G23" s="68">
        <v>44540</v>
      </c>
      <c r="H23" s="69" t="s">
        <v>242</v>
      </c>
      <c r="I23" s="86" t="s">
        <v>2</v>
      </c>
      <c r="J23" s="68">
        <v>44540</v>
      </c>
      <c r="K23" s="69" t="s">
        <v>242</v>
      </c>
      <c r="L23" s="139"/>
    </row>
    <row r="24" spans="1:12" s="61" customFormat="1" ht="39" customHeight="1">
      <c r="A24" s="225" t="s">
        <v>159</v>
      </c>
      <c r="B24" s="226"/>
      <c r="C24" s="226"/>
      <c r="D24" s="226"/>
      <c r="E24" s="226"/>
      <c r="F24" s="226"/>
      <c r="G24" s="226"/>
      <c r="H24" s="226"/>
      <c r="I24" s="226"/>
      <c r="J24" s="226"/>
      <c r="K24" s="226"/>
      <c r="L24" s="227"/>
    </row>
    <row r="25" spans="1:12" s="61" customFormat="1" ht="367.15" customHeight="1">
      <c r="A25" s="77" t="s">
        <v>142</v>
      </c>
      <c r="B25" s="121" t="s">
        <v>168</v>
      </c>
      <c r="C25" s="121" t="s">
        <v>169</v>
      </c>
      <c r="D25" s="122" t="s">
        <v>170</v>
      </c>
      <c r="E25" s="122" t="s">
        <v>170</v>
      </c>
      <c r="F25" s="123" t="s">
        <v>2</v>
      </c>
      <c r="G25" s="68">
        <v>44540</v>
      </c>
      <c r="H25" s="69" t="s">
        <v>242</v>
      </c>
      <c r="I25" s="83" t="s">
        <v>2</v>
      </c>
      <c r="J25" s="68">
        <v>44540</v>
      </c>
      <c r="K25" s="69" t="s">
        <v>242</v>
      </c>
      <c r="L25" s="78"/>
    </row>
    <row r="26" spans="1:12" s="61" customFormat="1" ht="260.45" customHeight="1">
      <c r="A26" s="77" t="s">
        <v>144</v>
      </c>
      <c r="B26" s="107" t="s">
        <v>173</v>
      </c>
      <c r="C26" s="121" t="s">
        <v>174</v>
      </c>
      <c r="D26" s="94" t="s">
        <v>175</v>
      </c>
      <c r="E26" s="94" t="s">
        <v>175</v>
      </c>
      <c r="F26" s="109" t="s">
        <v>2</v>
      </c>
      <c r="G26" s="68">
        <v>44540</v>
      </c>
      <c r="H26" s="69" t="s">
        <v>242</v>
      </c>
      <c r="I26" s="83" t="s">
        <v>2</v>
      </c>
      <c r="J26" s="68">
        <v>44540</v>
      </c>
      <c r="K26" s="69" t="s">
        <v>242</v>
      </c>
      <c r="L26" s="78"/>
    </row>
    <row r="27" spans="1:12" s="61" customFormat="1" ht="171.6" customHeight="1">
      <c r="A27" s="77" t="s">
        <v>145</v>
      </c>
      <c r="B27" s="107" t="s">
        <v>172</v>
      </c>
      <c r="C27" s="121" t="s">
        <v>179</v>
      </c>
      <c r="D27" s="94" t="s">
        <v>178</v>
      </c>
      <c r="E27" s="108" t="s">
        <v>178</v>
      </c>
      <c r="F27" s="109" t="s">
        <v>2</v>
      </c>
      <c r="G27" s="68">
        <v>44540</v>
      </c>
      <c r="H27" s="69" t="s">
        <v>242</v>
      </c>
      <c r="I27" s="83" t="s">
        <v>2</v>
      </c>
      <c r="J27" s="68">
        <v>44540</v>
      </c>
      <c r="K27" s="69" t="s">
        <v>242</v>
      </c>
      <c r="L27" s="78"/>
    </row>
    <row r="28" spans="1:12" s="61" customFormat="1" ht="119.45" customHeight="1">
      <c r="A28" s="117" t="s">
        <v>146</v>
      </c>
      <c r="B28" s="147" t="s">
        <v>216</v>
      </c>
      <c r="C28" s="155" t="s">
        <v>180</v>
      </c>
      <c r="D28" s="148" t="s">
        <v>181</v>
      </c>
      <c r="E28" s="148" t="s">
        <v>181</v>
      </c>
      <c r="F28" s="149" t="s">
        <v>2</v>
      </c>
      <c r="G28" s="68">
        <v>44540</v>
      </c>
      <c r="H28" s="69" t="s">
        <v>242</v>
      </c>
      <c r="I28" s="156" t="s">
        <v>2</v>
      </c>
      <c r="J28" s="68">
        <v>44540</v>
      </c>
      <c r="K28" s="69" t="s">
        <v>242</v>
      </c>
      <c r="L28" s="118"/>
    </row>
    <row r="29" spans="1:12" s="61" customFormat="1" ht="119.45" customHeight="1">
      <c r="A29" s="161" t="s">
        <v>147</v>
      </c>
      <c r="B29" s="142" t="s">
        <v>182</v>
      </c>
      <c r="C29" s="162" t="s">
        <v>183</v>
      </c>
      <c r="D29" s="145" t="s">
        <v>184</v>
      </c>
      <c r="E29" s="145" t="s">
        <v>184</v>
      </c>
      <c r="F29" s="144" t="s">
        <v>2</v>
      </c>
      <c r="G29" s="68">
        <v>44540</v>
      </c>
      <c r="H29" s="69" t="s">
        <v>242</v>
      </c>
      <c r="I29" s="163" t="s">
        <v>2</v>
      </c>
      <c r="J29" s="68">
        <v>44540</v>
      </c>
      <c r="K29" s="69" t="s">
        <v>242</v>
      </c>
      <c r="L29" s="164"/>
    </row>
    <row r="30" spans="1:12" s="61" customFormat="1" ht="18.75">
      <c r="A30" s="157"/>
      <c r="B30" s="150"/>
      <c r="C30" s="150"/>
      <c r="D30" s="143"/>
      <c r="E30" s="143"/>
      <c r="F30" s="152"/>
      <c r="G30" s="158"/>
      <c r="H30" s="159"/>
      <c r="I30" s="152"/>
      <c r="J30" s="68"/>
      <c r="K30" s="159"/>
      <c r="L30" s="160"/>
    </row>
    <row r="31" spans="1:12" s="61" customFormat="1" ht="18.75">
      <c r="A31" s="150"/>
      <c r="B31" s="150"/>
      <c r="C31" s="150"/>
      <c r="D31" s="143"/>
      <c r="E31" s="143"/>
      <c r="F31" s="152"/>
      <c r="G31" s="158"/>
      <c r="H31" s="159"/>
      <c r="I31" s="152"/>
      <c r="J31" s="158"/>
      <c r="K31" s="159"/>
      <c r="L31" s="160"/>
    </row>
    <row r="32" spans="1:12" s="61" customFormat="1" ht="18.75">
      <c r="A32" s="150"/>
      <c r="B32" s="150"/>
      <c r="C32" s="150"/>
      <c r="D32" s="143"/>
      <c r="E32" s="143"/>
      <c r="F32" s="152"/>
      <c r="G32" s="158"/>
      <c r="H32" s="159"/>
      <c r="I32" s="152"/>
      <c r="J32" s="158"/>
      <c r="K32" s="159"/>
      <c r="L32" s="160"/>
    </row>
    <row r="33" spans="1:12" s="61" customFormat="1" ht="18.75">
      <c r="A33" s="150"/>
      <c r="B33" s="150"/>
      <c r="C33" s="150"/>
      <c r="D33" s="143"/>
      <c r="E33" s="143"/>
      <c r="F33" s="152"/>
      <c r="G33" s="158"/>
      <c r="H33" s="159"/>
      <c r="I33" s="152"/>
      <c r="J33" s="158"/>
      <c r="K33" s="159"/>
      <c r="L33" s="160"/>
    </row>
    <row r="34" spans="1:12" s="61" customFormat="1" ht="18.75">
      <c r="A34" s="150"/>
      <c r="B34" s="150"/>
      <c r="C34" s="150"/>
      <c r="D34" s="143"/>
      <c r="E34" s="143"/>
      <c r="F34" s="152"/>
      <c r="G34" s="158"/>
      <c r="H34" s="159"/>
      <c r="I34" s="152"/>
      <c r="J34" s="158"/>
      <c r="K34" s="159"/>
      <c r="L34" s="160"/>
    </row>
    <row r="35" spans="1:12" s="61" customFormat="1" ht="18.75">
      <c r="A35" s="150"/>
      <c r="B35" s="150"/>
      <c r="C35" s="150"/>
      <c r="D35" s="143"/>
      <c r="E35" s="143"/>
      <c r="F35" s="152"/>
      <c r="G35" s="158"/>
      <c r="H35" s="159"/>
      <c r="I35" s="152"/>
      <c r="J35" s="158"/>
      <c r="K35" s="159"/>
      <c r="L35" s="160"/>
    </row>
    <row r="36" spans="1:12" s="61" customFormat="1" ht="18.75">
      <c r="A36" s="150"/>
      <c r="B36" s="150"/>
      <c r="C36" s="150"/>
      <c r="D36" s="143"/>
      <c r="E36" s="143"/>
      <c r="F36" s="152"/>
      <c r="G36" s="158"/>
      <c r="H36" s="159"/>
      <c r="I36" s="152"/>
      <c r="J36" s="158"/>
      <c r="K36" s="159"/>
      <c r="L36" s="160"/>
    </row>
    <row r="37" spans="1:12" s="8" customFormat="1" ht="16.5">
      <c r="A37" s="150"/>
      <c r="B37" s="150"/>
      <c r="C37" s="150"/>
      <c r="D37" s="143"/>
      <c r="E37" s="143"/>
      <c r="F37" s="152"/>
      <c r="G37" s="158"/>
      <c r="H37" s="159"/>
      <c r="I37" s="152"/>
      <c r="J37" s="158"/>
      <c r="K37" s="159"/>
      <c r="L37" s="160"/>
    </row>
  </sheetData>
  <mergeCells count="13">
    <mergeCell ref="A10:L10"/>
    <mergeCell ref="A24:L24"/>
    <mergeCell ref="F7:K7"/>
    <mergeCell ref="D7:D9"/>
    <mergeCell ref="A7:A9"/>
    <mergeCell ref="B7:B9"/>
    <mergeCell ref="C7:C9"/>
    <mergeCell ref="B1:C1"/>
    <mergeCell ref="B2:C2"/>
    <mergeCell ref="L7:L9"/>
    <mergeCell ref="F8:H8"/>
    <mergeCell ref="I8:K8"/>
    <mergeCell ref="E7:E9"/>
  </mergeCells>
  <dataValidations count="1">
    <dataValidation type="list" operator="equal" allowBlank="1" showErrorMessage="1" promptTitle="dfdf" sqref="I11:I23 F11:F23 F25:F37 I25:I37">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75" zoomScaleNormal="75" workbookViewId="0">
      <selection activeCell="L40" sqref="L40"/>
    </sheetView>
  </sheetViews>
  <sheetFormatPr defaultColWidth="8.7109375" defaultRowHeight="16.5"/>
  <cols>
    <col min="1" max="1" width="13.140625" style="10" customWidth="1"/>
    <col min="2" max="2" width="16.85546875" style="10" customWidth="1"/>
    <col min="3" max="3" width="27.5703125" style="10" customWidth="1"/>
    <col min="4" max="4" width="39.28515625" style="10" customWidth="1"/>
    <col min="5" max="5" width="21.5703125" style="10" customWidth="1"/>
    <col min="6" max="6" width="11.28515625" style="10" customWidth="1"/>
    <col min="7" max="7" width="13.140625" style="10" customWidth="1"/>
    <col min="8" max="8" width="17.5703125" style="10" customWidth="1"/>
    <col min="9" max="16384" width="8.7109375" style="10"/>
  </cols>
  <sheetData>
    <row r="1" spans="1:6" ht="16.899999999999999" customHeight="1">
      <c r="A1" s="179" t="s">
        <v>0</v>
      </c>
      <c r="B1" s="261" t="s">
        <v>120</v>
      </c>
      <c r="C1" s="262"/>
      <c r="D1" s="263"/>
      <c r="E1" s="180"/>
      <c r="F1" s="180"/>
    </row>
    <row r="2" spans="1:6">
      <c r="A2" s="179" t="s">
        <v>5</v>
      </c>
      <c r="B2" s="253" t="s">
        <v>185</v>
      </c>
      <c r="C2" s="254"/>
      <c r="D2" s="180"/>
      <c r="E2" s="180"/>
      <c r="F2" s="180"/>
    </row>
    <row r="3" spans="1:6">
      <c r="A3" s="181"/>
      <c r="B3" s="182" t="s">
        <v>23</v>
      </c>
      <c r="C3" s="182" t="s">
        <v>24</v>
      </c>
      <c r="D3" s="182" t="s">
        <v>34</v>
      </c>
      <c r="E3" s="183" t="s">
        <v>35</v>
      </c>
      <c r="F3" s="182" t="s">
        <v>36</v>
      </c>
    </row>
    <row r="4" spans="1:6">
      <c r="A4" s="184" t="s">
        <v>3</v>
      </c>
      <c r="B4" s="31">
        <f>COUNTIF(F23:F38,"Passed")</f>
        <v>13</v>
      </c>
      <c r="C4" s="31">
        <f>COUNTIF(F30:F38,"Faild")</f>
        <v>0</v>
      </c>
      <c r="D4" s="181">
        <f>COUNTIF(G11:G20,"Untested")</f>
        <v>0</v>
      </c>
      <c r="E4" s="185">
        <f>COUNTIF(G11:G20,"Blocked")</f>
        <v>0</v>
      </c>
      <c r="F4" s="181">
        <f>B4+C4</f>
        <v>13</v>
      </c>
    </row>
    <row r="5" spans="1:6">
      <c r="A5" s="184" t="s">
        <v>4</v>
      </c>
      <c r="B5" s="31"/>
      <c r="C5" s="31"/>
      <c r="D5" s="181"/>
      <c r="E5" s="185"/>
      <c r="F5" s="181"/>
    </row>
    <row r="20" spans="1:8" ht="57" customHeight="1"/>
    <row r="21" spans="1:8">
      <c r="A21" s="171" t="s">
        <v>6</v>
      </c>
      <c r="B21" s="171" t="s">
        <v>12</v>
      </c>
      <c r="C21" s="171" t="s">
        <v>43</v>
      </c>
      <c r="D21" s="172" t="s">
        <v>45</v>
      </c>
      <c r="E21" s="171" t="s">
        <v>46</v>
      </c>
      <c r="F21" s="171" t="s">
        <v>39</v>
      </c>
      <c r="G21" s="173" t="s">
        <v>40</v>
      </c>
      <c r="H21" s="171" t="s">
        <v>41</v>
      </c>
    </row>
    <row r="22" spans="1:8">
      <c r="A22" s="255" t="s">
        <v>209</v>
      </c>
      <c r="B22" s="256"/>
      <c r="C22" s="256"/>
      <c r="D22" s="256"/>
      <c r="E22" s="256"/>
      <c r="F22" s="256"/>
      <c r="G22" s="256"/>
      <c r="H22" s="257"/>
    </row>
    <row r="23" spans="1:8" ht="47.45" customHeight="1">
      <c r="A23" s="174" t="s">
        <v>196</v>
      </c>
      <c r="B23" s="174" t="s">
        <v>186</v>
      </c>
      <c r="C23" s="175" t="s">
        <v>198</v>
      </c>
      <c r="D23" s="176" t="s">
        <v>199</v>
      </c>
      <c r="E23" s="176" t="s">
        <v>199</v>
      </c>
      <c r="F23" s="177" t="s">
        <v>2</v>
      </c>
      <c r="G23" s="200">
        <v>44540</v>
      </c>
      <c r="H23" s="69" t="s">
        <v>243</v>
      </c>
    </row>
    <row r="24" spans="1:8" ht="51.6" customHeight="1">
      <c r="A24" s="174" t="s">
        <v>196</v>
      </c>
      <c r="B24" s="174" t="s">
        <v>197</v>
      </c>
      <c r="C24" s="175" t="s">
        <v>198</v>
      </c>
      <c r="D24" s="176" t="s">
        <v>199</v>
      </c>
      <c r="E24" s="176" t="s">
        <v>116</v>
      </c>
      <c r="F24" s="177" t="s">
        <v>2</v>
      </c>
      <c r="G24" s="200">
        <v>44540</v>
      </c>
      <c r="H24" s="69" t="s">
        <v>243</v>
      </c>
    </row>
    <row r="25" spans="1:8" ht="52.5" customHeight="1">
      <c r="A25" s="174" t="s">
        <v>202</v>
      </c>
      <c r="B25" s="174" t="s">
        <v>187</v>
      </c>
      <c r="C25" s="175" t="s">
        <v>198</v>
      </c>
      <c r="D25" s="176" t="s">
        <v>199</v>
      </c>
      <c r="E25" s="176" t="s">
        <v>117</v>
      </c>
      <c r="F25" s="177" t="s">
        <v>2</v>
      </c>
      <c r="G25" s="200">
        <v>44540</v>
      </c>
      <c r="H25" s="69" t="s">
        <v>243</v>
      </c>
    </row>
    <row r="26" spans="1:8" ht="52.5" customHeight="1">
      <c r="A26" s="174" t="s">
        <v>203</v>
      </c>
      <c r="B26" s="174" t="s">
        <v>188</v>
      </c>
      <c r="C26" s="175" t="s">
        <v>198</v>
      </c>
      <c r="D26" s="176" t="s">
        <v>199</v>
      </c>
      <c r="E26" s="176" t="s">
        <v>118</v>
      </c>
      <c r="F26" s="177" t="s">
        <v>2</v>
      </c>
      <c r="G26" s="200">
        <v>44540</v>
      </c>
      <c r="H26" s="69" t="s">
        <v>243</v>
      </c>
    </row>
    <row r="27" spans="1:8" ht="52.5" customHeight="1">
      <c r="A27" s="174" t="s">
        <v>204</v>
      </c>
      <c r="B27" s="174" t="s">
        <v>132</v>
      </c>
      <c r="C27" s="175" t="s">
        <v>198</v>
      </c>
      <c r="D27" s="176" t="s">
        <v>200</v>
      </c>
      <c r="E27" s="176" t="s">
        <v>200</v>
      </c>
      <c r="F27" s="177" t="s">
        <v>2</v>
      </c>
      <c r="G27" s="200">
        <v>44540</v>
      </c>
      <c r="H27" s="69" t="s">
        <v>243</v>
      </c>
    </row>
    <row r="28" spans="1:8" ht="51.95" customHeight="1">
      <c r="A28" s="174" t="s">
        <v>205</v>
      </c>
      <c r="B28" s="174" t="s">
        <v>131</v>
      </c>
      <c r="C28" s="175" t="s">
        <v>198</v>
      </c>
      <c r="D28" s="176" t="s">
        <v>200</v>
      </c>
      <c r="E28" s="176" t="s">
        <v>200</v>
      </c>
      <c r="F28" s="120" t="s">
        <v>2</v>
      </c>
      <c r="G28" s="200">
        <v>44540</v>
      </c>
      <c r="H28" s="69" t="s">
        <v>243</v>
      </c>
    </row>
    <row r="29" spans="1:8" ht="51.95" customHeight="1">
      <c r="A29" s="174" t="s">
        <v>206</v>
      </c>
      <c r="B29" s="174" t="s">
        <v>130</v>
      </c>
      <c r="C29" s="175" t="s">
        <v>198</v>
      </c>
      <c r="D29" s="176" t="s">
        <v>200</v>
      </c>
      <c r="E29" s="176" t="s">
        <v>200</v>
      </c>
      <c r="F29" s="120" t="s">
        <v>2</v>
      </c>
      <c r="G29" s="200">
        <v>44540</v>
      </c>
      <c r="H29" s="69" t="s">
        <v>243</v>
      </c>
    </row>
    <row r="30" spans="1:8" ht="51.95" customHeight="1">
      <c r="A30" s="174" t="s">
        <v>207</v>
      </c>
      <c r="B30" s="174" t="s">
        <v>189</v>
      </c>
      <c r="C30" s="175" t="s">
        <v>198</v>
      </c>
      <c r="D30" s="119" t="s">
        <v>201</v>
      </c>
      <c r="E30" s="119" t="s">
        <v>201</v>
      </c>
      <c r="F30" s="120" t="s">
        <v>2</v>
      </c>
      <c r="G30" s="200">
        <v>44540</v>
      </c>
      <c r="H30" s="69" t="s">
        <v>243</v>
      </c>
    </row>
    <row r="31" spans="1:8">
      <c r="A31" s="258" t="s">
        <v>208</v>
      </c>
      <c r="B31" s="259"/>
      <c r="C31" s="259"/>
      <c r="D31" s="259"/>
      <c r="E31" s="259"/>
      <c r="F31" s="259"/>
      <c r="G31" s="259"/>
      <c r="H31" s="260"/>
    </row>
    <row r="32" spans="1:8" ht="261.60000000000002" customHeight="1">
      <c r="A32" s="174" t="s">
        <v>196</v>
      </c>
      <c r="B32" s="121" t="s">
        <v>190</v>
      </c>
      <c r="C32" s="121" t="s">
        <v>191</v>
      </c>
      <c r="D32" s="122" t="s">
        <v>213</v>
      </c>
      <c r="E32" s="122" t="s">
        <v>210</v>
      </c>
      <c r="F32" s="123" t="s">
        <v>2</v>
      </c>
      <c r="G32" s="200">
        <v>44540</v>
      </c>
      <c r="H32" s="69" t="s">
        <v>243</v>
      </c>
    </row>
    <row r="33" spans="1:8" ht="295.14999999999998" customHeight="1">
      <c r="A33" s="77" t="s">
        <v>144</v>
      </c>
      <c r="B33" s="107" t="s">
        <v>211</v>
      </c>
      <c r="C33" s="121" t="s">
        <v>212</v>
      </c>
      <c r="D33" s="122" t="s">
        <v>214</v>
      </c>
      <c r="E33" s="122" t="s">
        <v>214</v>
      </c>
      <c r="F33" s="109" t="s">
        <v>2</v>
      </c>
      <c r="G33" s="200">
        <v>44540</v>
      </c>
      <c r="H33" s="69" t="s">
        <v>243</v>
      </c>
    </row>
    <row r="34" spans="1:8" ht="195" customHeight="1">
      <c r="A34" s="77" t="s">
        <v>145</v>
      </c>
      <c r="B34" s="107" t="s">
        <v>192</v>
      </c>
      <c r="C34" s="121" t="s">
        <v>193</v>
      </c>
      <c r="D34" s="94" t="s">
        <v>215</v>
      </c>
      <c r="E34" s="94" t="s">
        <v>215</v>
      </c>
      <c r="F34" s="109" t="s">
        <v>2</v>
      </c>
      <c r="G34" s="200">
        <v>44540</v>
      </c>
      <c r="H34" s="69" t="s">
        <v>243</v>
      </c>
    </row>
    <row r="35" spans="1:8" ht="181.5">
      <c r="A35" s="117" t="s">
        <v>146</v>
      </c>
      <c r="B35" s="147" t="s">
        <v>194</v>
      </c>
      <c r="C35" s="155" t="s">
        <v>195</v>
      </c>
      <c r="D35" s="148" t="s">
        <v>217</v>
      </c>
      <c r="E35" s="148" t="s">
        <v>217</v>
      </c>
      <c r="F35" s="149" t="s">
        <v>2</v>
      </c>
      <c r="G35" s="200">
        <v>44540</v>
      </c>
      <c r="H35" s="69" t="s">
        <v>243</v>
      </c>
    </row>
    <row r="36" spans="1:8" ht="148.5">
      <c r="A36" s="161" t="s">
        <v>147</v>
      </c>
      <c r="B36" s="142" t="s">
        <v>218</v>
      </c>
      <c r="C36" s="178" t="s">
        <v>219</v>
      </c>
      <c r="D36" s="145" t="s">
        <v>220</v>
      </c>
      <c r="E36" s="145" t="s">
        <v>220</v>
      </c>
      <c r="F36" s="144" t="s">
        <v>2</v>
      </c>
      <c r="G36" s="200">
        <v>44540</v>
      </c>
      <c r="H36" s="69" t="s">
        <v>243</v>
      </c>
    </row>
  </sheetData>
  <mergeCells count="4">
    <mergeCell ref="B2:C2"/>
    <mergeCell ref="A22:H22"/>
    <mergeCell ref="A31:H31"/>
    <mergeCell ref="B1:D1"/>
  </mergeCells>
  <dataValidations count="1">
    <dataValidation type="list" operator="equal" allowBlank="1" showErrorMessage="1" promptTitle="dfdf" sqref="F23:F30 F32:F36">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115" zoomScaleNormal="115" workbookViewId="0">
      <selection activeCell="G16" sqref="G16"/>
    </sheetView>
  </sheetViews>
  <sheetFormatPr defaultColWidth="8.7109375" defaultRowHeight="16.5"/>
  <cols>
    <col min="1" max="1" width="13.140625" style="10" customWidth="1"/>
    <col min="2" max="2" width="16.85546875" style="10" customWidth="1"/>
    <col min="3" max="3" width="27.5703125" style="10" customWidth="1"/>
    <col min="4" max="4" width="37" style="10" customWidth="1"/>
    <col min="5" max="5" width="21.5703125" style="10" customWidth="1"/>
    <col min="6" max="6" width="11.28515625" style="10" customWidth="1"/>
    <col min="7" max="7" width="13.140625" style="10" customWidth="1"/>
    <col min="8" max="8" width="17.5703125" style="10" customWidth="1"/>
    <col min="9" max="16384" width="8.7109375" style="10"/>
  </cols>
  <sheetData>
    <row r="1" spans="1:6" ht="20.25">
      <c r="A1" s="179" t="s">
        <v>0</v>
      </c>
      <c r="B1" s="270" t="s">
        <v>120</v>
      </c>
      <c r="C1" s="223"/>
      <c r="D1" s="271"/>
      <c r="E1" s="192"/>
      <c r="F1" s="191"/>
    </row>
    <row r="2" spans="1:6">
      <c r="A2" s="179" t="s">
        <v>5</v>
      </c>
      <c r="B2" s="241" t="s">
        <v>223</v>
      </c>
      <c r="C2" s="242"/>
      <c r="D2" s="192"/>
      <c r="E2" s="192"/>
      <c r="F2" s="191"/>
    </row>
    <row r="3" spans="1:6">
      <c r="A3" s="128"/>
      <c r="B3" s="132" t="s">
        <v>23</v>
      </c>
      <c r="C3" s="132" t="s">
        <v>24</v>
      </c>
      <c r="D3" s="132" t="s">
        <v>34</v>
      </c>
      <c r="E3" s="133" t="s">
        <v>35</v>
      </c>
      <c r="F3" s="134" t="s">
        <v>36</v>
      </c>
    </row>
    <row r="4" spans="1:6">
      <c r="A4" s="135" t="s">
        <v>3</v>
      </c>
      <c r="B4" s="31">
        <f>COUNTIF(F26:F42,"Passed")</f>
        <v>6</v>
      </c>
      <c r="C4" s="31">
        <f>COUNTIF(F26:F42,"Faild")</f>
        <v>0</v>
      </c>
      <c r="D4" s="128">
        <f>COUNTIF(G11:G20,"Untested")</f>
        <v>0</v>
      </c>
      <c r="E4" s="136">
        <f>COUNTIF(G11:G20,"Blocked")</f>
        <v>0</v>
      </c>
      <c r="F4" s="137">
        <f>B4+C4</f>
        <v>6</v>
      </c>
    </row>
    <row r="5" spans="1:6">
      <c r="A5" s="135" t="s">
        <v>4</v>
      </c>
      <c r="B5" s="31"/>
      <c r="C5" s="31"/>
      <c r="D5" s="128"/>
      <c r="E5" s="136"/>
      <c r="F5" s="137"/>
    </row>
    <row r="21" spans="1:8">
      <c r="A21" s="194" t="s">
        <v>6</v>
      </c>
      <c r="B21" s="194" t="s">
        <v>12</v>
      </c>
      <c r="C21" s="194" t="s">
        <v>43</v>
      </c>
      <c r="D21" s="195" t="s">
        <v>45</v>
      </c>
      <c r="E21" s="194" t="s">
        <v>46</v>
      </c>
      <c r="F21" s="194" t="s">
        <v>39</v>
      </c>
      <c r="G21" s="196" t="s">
        <v>40</v>
      </c>
      <c r="H21" s="194" t="s">
        <v>41</v>
      </c>
    </row>
    <row r="22" spans="1:8">
      <c r="A22" s="264" t="s">
        <v>224</v>
      </c>
      <c r="B22" s="265"/>
      <c r="C22" s="265"/>
      <c r="D22" s="265"/>
      <c r="E22" s="265"/>
      <c r="F22" s="265"/>
      <c r="G22" s="265"/>
      <c r="H22" s="266"/>
    </row>
    <row r="23" spans="1:8" ht="44.1" customHeight="1">
      <c r="A23" s="101" t="s">
        <v>233</v>
      </c>
      <c r="B23" s="101" t="s">
        <v>143</v>
      </c>
      <c r="C23" s="93"/>
      <c r="D23" s="104" t="s">
        <v>227</v>
      </c>
      <c r="E23" s="104" t="s">
        <v>227</v>
      </c>
      <c r="F23" s="105" t="s">
        <v>2</v>
      </c>
      <c r="G23" s="68">
        <v>44540</v>
      </c>
      <c r="H23" s="106" t="s">
        <v>241</v>
      </c>
    </row>
    <row r="24" spans="1:8" ht="51.6" customHeight="1">
      <c r="A24" s="101" t="s">
        <v>234</v>
      </c>
      <c r="B24" s="101" t="s">
        <v>149</v>
      </c>
      <c r="C24" s="93"/>
      <c r="D24" s="104" t="s">
        <v>227</v>
      </c>
      <c r="E24" s="104" t="s">
        <v>227</v>
      </c>
      <c r="F24" s="105" t="s">
        <v>2</v>
      </c>
      <c r="G24" s="68">
        <v>44540</v>
      </c>
      <c r="H24" s="106" t="s">
        <v>241</v>
      </c>
    </row>
    <row r="25" spans="1:8" ht="52.5" customHeight="1">
      <c r="A25" s="117" t="s">
        <v>235</v>
      </c>
      <c r="B25" s="117" t="s">
        <v>150</v>
      </c>
      <c r="C25" s="118"/>
      <c r="D25" s="104" t="s">
        <v>227</v>
      </c>
      <c r="E25" s="104" t="s">
        <v>227</v>
      </c>
      <c r="F25" s="120" t="s">
        <v>2</v>
      </c>
      <c r="G25" s="68">
        <v>44540</v>
      </c>
      <c r="H25" s="106" t="s">
        <v>241</v>
      </c>
    </row>
    <row r="26" spans="1:8" ht="51.95" customHeight="1">
      <c r="A26" s="197" t="s">
        <v>236</v>
      </c>
      <c r="B26" s="197" t="s">
        <v>226</v>
      </c>
      <c r="C26" s="198"/>
      <c r="D26" s="104" t="s">
        <v>227</v>
      </c>
      <c r="E26" s="104" t="s">
        <v>227</v>
      </c>
      <c r="F26" s="168" t="s">
        <v>2</v>
      </c>
      <c r="G26" s="68">
        <v>44540</v>
      </c>
      <c r="H26" s="106" t="s">
        <v>241</v>
      </c>
    </row>
    <row r="27" spans="1:8" ht="44.1" customHeight="1">
      <c r="A27" s="101" t="s">
        <v>237</v>
      </c>
      <c r="B27" s="101" t="s">
        <v>153</v>
      </c>
      <c r="C27" s="93"/>
      <c r="D27" s="104" t="s">
        <v>227</v>
      </c>
      <c r="E27" s="104" t="s">
        <v>227</v>
      </c>
      <c r="F27" s="105" t="s">
        <v>2</v>
      </c>
      <c r="G27" s="68">
        <v>44540</v>
      </c>
      <c r="H27" s="106" t="s">
        <v>241</v>
      </c>
    </row>
    <row r="28" spans="1:8" ht="51.6" customHeight="1">
      <c r="A28" s="101" t="s">
        <v>238</v>
      </c>
      <c r="B28" s="101" t="s">
        <v>154</v>
      </c>
      <c r="C28" s="93"/>
      <c r="D28" s="104" t="s">
        <v>227</v>
      </c>
      <c r="E28" s="104" t="s">
        <v>227</v>
      </c>
      <c r="F28" s="105" t="s">
        <v>2</v>
      </c>
      <c r="G28" s="68">
        <v>44540</v>
      </c>
      <c r="H28" s="106" t="s">
        <v>241</v>
      </c>
    </row>
    <row r="29" spans="1:8" ht="52.5" customHeight="1">
      <c r="A29" s="117" t="s">
        <v>239</v>
      </c>
      <c r="B29" s="117" t="s">
        <v>155</v>
      </c>
      <c r="C29" s="118"/>
      <c r="D29" s="104" t="s">
        <v>227</v>
      </c>
      <c r="E29" s="104" t="s">
        <v>227</v>
      </c>
      <c r="F29" s="120" t="s">
        <v>2</v>
      </c>
      <c r="G29" s="68">
        <v>44540</v>
      </c>
      <c r="H29" s="106" t="s">
        <v>241</v>
      </c>
    </row>
    <row r="30" spans="1:8">
      <c r="A30" s="267" t="s">
        <v>225</v>
      </c>
      <c r="B30" s="268"/>
      <c r="C30" s="268"/>
      <c r="D30" s="268"/>
      <c r="E30" s="268"/>
      <c r="F30" s="268"/>
      <c r="G30" s="268"/>
      <c r="H30" s="269"/>
    </row>
    <row r="31" spans="1:8" ht="231">
      <c r="A31" s="101" t="s">
        <v>233</v>
      </c>
      <c r="B31" s="155" t="s">
        <v>114</v>
      </c>
      <c r="C31" s="162" t="s">
        <v>228</v>
      </c>
      <c r="D31" s="122" t="s">
        <v>229</v>
      </c>
      <c r="E31" s="122" t="s">
        <v>229</v>
      </c>
      <c r="F31" s="199" t="s">
        <v>2</v>
      </c>
      <c r="G31" s="68">
        <v>44540</v>
      </c>
      <c r="H31" s="106" t="s">
        <v>241</v>
      </c>
    </row>
    <row r="32" spans="1:8" ht="129" customHeight="1">
      <c r="A32" s="101" t="s">
        <v>234</v>
      </c>
      <c r="B32" s="166" t="s">
        <v>230</v>
      </c>
      <c r="C32" s="165" t="s">
        <v>231</v>
      </c>
      <c r="D32" s="167" t="s">
        <v>232</v>
      </c>
      <c r="E32" s="167" t="s">
        <v>232</v>
      </c>
      <c r="F32" s="168" t="s">
        <v>2</v>
      </c>
      <c r="G32" s="68">
        <v>44540</v>
      </c>
      <c r="H32" s="106" t="s">
        <v>241</v>
      </c>
    </row>
    <row r="33" ht="111" customHeight="1"/>
    <row r="34" ht="135.94999999999999" customHeight="1"/>
    <row r="36" ht="135.94999999999999" customHeight="1"/>
  </sheetData>
  <mergeCells count="4">
    <mergeCell ref="B2:C2"/>
    <mergeCell ref="A22:H22"/>
    <mergeCell ref="A30:H30"/>
    <mergeCell ref="B1:D1"/>
  </mergeCells>
  <dataValidations count="1">
    <dataValidation type="list" operator="equal" allowBlank="1" showErrorMessage="1" promptTitle="dfdf" sqref="F31:F32 F23:F29">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Trường hợp kiểm thử</vt:lpstr>
      <vt:lpstr>Báo cáo kiểm tra</vt:lpstr>
      <vt:lpstr>Đăng nhập</vt:lpstr>
      <vt:lpstr>Quản lý tài khoản</vt:lpstr>
      <vt:lpstr>Quản lí đơn hàng</vt:lpstr>
      <vt:lpstr>Quản lí loại sản phẩm</vt:lpstr>
      <vt:lpstr>Thống kê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2021-10-12T01:13:26Z</dcterms:modified>
</cp:coreProperties>
</file>